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embeddings/oleObject3.bin" ContentType="application/vnd.openxmlformats-officedocument.oleObject"/>
  <Override PartName="/xl/drawings/drawing9.xml" ContentType="application/vnd.openxmlformats-officedocument.drawing+xml"/>
  <Override PartName="/xl/embeddings/oleObject4.bin" ContentType="application/vnd.openxmlformats-officedocument.oleObject"/>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embeddings/oleObject6.bin" ContentType="application/vnd.openxmlformats-officedocument.oleObject"/>
  <Override PartName="/xl/drawings/drawing12.xml" ContentType="application/vnd.openxmlformats-officedocument.drawing+xml"/>
  <Override PartName="/xl/embeddings/oleObject7.bin" ContentType="application/vnd.openxmlformats-officedocument.oleObject"/>
  <Override PartName="/xl/drawings/drawing13.xml" ContentType="application/vnd.openxmlformats-officedocument.drawing+xml"/>
  <Override PartName="/xl/embeddings/oleObject8.bin" ContentType="application/vnd.openxmlformats-officedocument.oleObject"/>
  <Override PartName="/xl/drawings/drawing14.xml" ContentType="application/vnd.openxmlformats-officedocument.drawing+xml"/>
  <Override PartName="/xl/embeddings/oleObject9.bin" ContentType="application/vnd.openxmlformats-officedocument.oleObject"/>
  <Override PartName="/xl/drawings/drawing15.xml" ContentType="application/vnd.openxmlformats-officedocument.drawing+xml"/>
  <Override PartName="/xl/embeddings/oleObject10.bin" ContentType="application/vnd.openxmlformats-officedocument.oleObject"/>
  <Override PartName="/xl/drawings/drawing16.xml" ContentType="application/vnd.openxmlformats-officedocument.drawing+xml"/>
  <Override PartName="/xl/embeddings/oleObject11.bin" ContentType="application/vnd.openxmlformats-officedocument.oleObject"/>
  <Override PartName="/xl/drawings/drawing17.xml" ContentType="application/vnd.openxmlformats-officedocument.drawing+xml"/>
  <Override PartName="/xl/embeddings/oleObject12.bin" ContentType="application/vnd.openxmlformats-officedocument.oleObject"/>
  <Override PartName="/xl/drawings/drawing18.xml" ContentType="application/vnd.openxmlformats-officedocument.drawing+xml"/>
  <Override PartName="/xl/embeddings/oleObject13.bin" ContentType="application/vnd.openxmlformats-officedocument.oleObject"/>
  <Override PartName="/xl/drawings/drawing19.xml" ContentType="application/vnd.openxmlformats-officedocument.drawing+xml"/>
  <Override PartName="/xl/embeddings/oleObject14.bin" ContentType="application/vnd.openxmlformats-officedocument.oleObject"/>
  <Override PartName="/xl/drawings/drawing20.xml" ContentType="application/vnd.openxmlformats-officedocument.drawing+xml"/>
  <Override PartName="/xl/embeddings/oleObject15.bin" ContentType="application/vnd.openxmlformats-officedocument.oleObject"/>
  <Override PartName="/xl/drawings/drawing21.xml" ContentType="application/vnd.openxmlformats-officedocument.drawing+xml"/>
  <Override PartName="/xl/embeddings/oleObject16.bin" ContentType="application/vnd.openxmlformats-officedocument.oleObject"/>
  <Override PartName="/xl/drawings/drawing22.xml" ContentType="application/vnd.openxmlformats-officedocument.drawing+xml"/>
  <Override PartName="/xl/embeddings/oleObject17.bin" ContentType="application/vnd.openxmlformats-officedocument.oleObject"/>
  <Override PartName="/xl/drawings/drawing23.xml" ContentType="application/vnd.openxmlformats-officedocument.drawing+xml"/>
  <Override PartName="/xl/embeddings/oleObject18.bin" ContentType="application/vnd.openxmlformats-officedocument.oleObject"/>
  <Override PartName="/xl/drawings/drawing24.xml" ContentType="application/vnd.openxmlformats-officedocument.drawing+xml"/>
  <Override PartName="/xl/embeddings/oleObject19.bin" ContentType="application/vnd.openxmlformats-officedocument.oleObject"/>
  <Override PartName="/xl/drawings/drawing25.xml" ContentType="application/vnd.openxmlformats-officedocument.drawing+xml"/>
  <Override PartName="/xl/embeddings/oleObject20.bin" ContentType="application/vnd.openxmlformats-officedocument.oleObject"/>
  <Override PartName="/xl/drawings/drawing26.xml" ContentType="application/vnd.openxmlformats-officedocument.drawing+xml"/>
  <Override PartName="/xl/embeddings/oleObject21.bin" ContentType="application/vnd.openxmlformats-officedocument.oleObject"/>
  <Override PartName="/xl/drawings/drawing27.xml" ContentType="application/vnd.openxmlformats-officedocument.drawing+xml"/>
  <Override PartName="/xl/embeddings/oleObject22.bin" ContentType="application/vnd.openxmlformats-officedocument.oleObject"/>
  <Override PartName="/xl/drawings/drawing28.xml" ContentType="application/vnd.openxmlformats-officedocument.drawing+xml"/>
  <Override PartName="/xl/embeddings/oleObject23.bin" ContentType="application/vnd.openxmlformats-officedocument.oleObject"/>
  <Override PartName="/xl/drawings/drawing29.xml" ContentType="application/vnd.openxmlformats-officedocument.drawing+xml"/>
  <Override PartName="/xl/embeddings/oleObject24.bin" ContentType="application/vnd.openxmlformats-officedocument.oleObject"/>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e Maggio 2026\"/>
    </mc:Choice>
  </mc:AlternateContent>
  <xr:revisionPtr revIDLastSave="0" documentId="13_ncr:1_{32A55CAE-0DF2-4AA8-8425-A2BC0C1C3EDD}" xr6:coauthVersionLast="47" xr6:coauthVersionMax="47" xr10:uidLastSave="{00000000-0000-0000-0000-000000000000}"/>
  <workbookProtection workbookAlgorithmName="SHA-512" workbookHashValue="H480Aw32IWx+2ZWmEU0/+SJ8NYQHf1a9z+mpgw6QnfgxHvGFXg+WmzXemwIrXgXWqZ0W89W3+rRwZlSI+AGM8A==" workbookSaltValue="vtweOochDY2THHXfG/VWVw==" workbookSpinCount="100000" lockStructure="1"/>
  <bookViews>
    <workbookView xWindow="-28920" yWindow="1710" windowWidth="29040" windowHeight="15720" tabRatio="853" firstSheet="4" activeTab="10" xr2:uid="{00000000-000D-0000-FFFF-FFFF00000000}"/>
  </bookViews>
  <sheets>
    <sheet name="COMPASS" sheetId="1" r:id="rId1"/>
    <sheet name="Contatti" sheetId="77" r:id="rId2"/>
    <sheet name="LS CABLE" sheetId="25" r:id="rId3"/>
    <sheet name="BELDEN" sheetId="113" r:id="rId4"/>
    <sheet name="CommScope" sheetId="5" r:id="rId5"/>
    <sheet name="Systimax" sheetId="101" r:id="rId6"/>
    <sheet name="Panduit" sheetId="70" r:id="rId7"/>
    <sheet name="Corning" sheetId="99" r:id="rId8"/>
    <sheet name="ORCA Cavi Ottici" sheetId="110" r:id="rId9"/>
    <sheet name="ORCA Cablaggio Rame" sheetId="72" r:id="rId10"/>
    <sheet name="ORCA Cablaggio Fibra" sheetId="97" r:id="rId11"/>
    <sheet name="ORCA Rack" sheetId="9" r:id="rId12"/>
    <sheet name="Datwyler" sheetId="106" r:id="rId13"/>
    <sheet name="Fluke" sheetId="76" r:id="rId14"/>
    <sheet name="TS RACK TECNO" sheetId="13" r:id="rId15"/>
    <sheet name="TS BLADE SHELTER" sheetId="85" r:id="rId16"/>
    <sheet name="TS ACCESSORI" sheetId="84" r:id="rId17"/>
    <sheet name="TS ALIMENTAZIONE" sheetId="86" r:id="rId18"/>
    <sheet name="Eta" sheetId="102" r:id="rId19"/>
    <sheet name="Legrand RACK" sheetId="104" r:id="rId20"/>
    <sheet name="Legrand UPS" sheetId="103" r:id="rId21"/>
    <sheet name="BRADY LABEL &amp; PRINTER" sheetId="60" r:id="rId22"/>
    <sheet name="RM Reichle &amp; De Massari" sheetId="109" r:id="rId23"/>
    <sheet name="RIELLO UPS" sheetId="26" r:id="rId24"/>
    <sheet name="Snom" sheetId="92" r:id="rId25"/>
    <sheet name="Ruckus" sheetId="91" state="hidden" r:id="rId26"/>
    <sheet name="TELTONIKA" sheetId="112" r:id="rId27"/>
    <sheet name="ZYXEL" sheetId="111" r:id="rId28"/>
    <sheet name="Planet" sheetId="105" r:id="rId29"/>
    <sheet name="Modulo di reso" sheetId="95" r:id="rId30"/>
    <sheet name="Servizi Logistici" sheetId="108" r:id="rId31"/>
    <sheet name="Condizioni di reso" sheetId="96" r:id="rId32"/>
    <sheet name="Condizioni Vendita" sheetId="74" r:id="rId33"/>
  </sheets>
  <externalReferences>
    <externalReference r:id="rId34"/>
    <externalReference r:id="rId35"/>
    <externalReference r:id="rId36"/>
    <externalReference r:id="rId37"/>
    <externalReference r:id="rId38"/>
    <externalReference r:id="rId39"/>
  </externalReferences>
  <definedNames>
    <definedName name="_xlnm._FilterDatabase" localSheetId="3" hidden="1">BELDEN!$F$1:$F$80</definedName>
    <definedName name="_xlnm._FilterDatabase" localSheetId="21" hidden="1">'BRADY LABEL &amp; PRINTER'!$A$1:$M$236</definedName>
    <definedName name="_xlnm._FilterDatabase" localSheetId="4" hidden="1">CommScope!$F$1:$F$337</definedName>
    <definedName name="_xlnm._FilterDatabase" localSheetId="7" hidden="1">Corning!$A$1:$H$321</definedName>
    <definedName name="_xlnm._FilterDatabase" localSheetId="12" hidden="1">Datwyler!$A$1:$H$6</definedName>
    <definedName name="_xlnm._FilterDatabase" localSheetId="13" hidden="1">Fluke!$A$1:$H$256</definedName>
    <definedName name="_xlnm._FilterDatabase" localSheetId="2" hidden="1">'LS CABLE'!$A$1:$I$352</definedName>
    <definedName name="_xlnm._FilterDatabase" localSheetId="10" hidden="1">'ORCA Cablaggio Fibra'!$A$3:$D$4</definedName>
    <definedName name="_xlnm._FilterDatabase" localSheetId="9" hidden="1">'ORCA Cablaggio Rame'!$A$1:$I$417</definedName>
    <definedName name="_xlnm._FilterDatabase" localSheetId="8" hidden="1">'ORCA Cavi Ottici'!$A$1:$I$328</definedName>
    <definedName name="_xlnm._FilterDatabase" localSheetId="11" hidden="1">'ORCA Rack'!$A$1:$G$179</definedName>
    <definedName name="_xlnm._FilterDatabase" localSheetId="6" hidden="1">Panduit!$F$1:$F$460</definedName>
    <definedName name="_xlnm._FilterDatabase" localSheetId="28" hidden="1">Planet!$A$1:$J$338</definedName>
    <definedName name="_xlnm._FilterDatabase" localSheetId="23" hidden="1">'RIELLO UPS'!$A$1:$J$123</definedName>
    <definedName name="_xlnm._FilterDatabase" localSheetId="22" hidden="1">'RM Reichle &amp; De Massari'!$A$1:$J$131</definedName>
    <definedName name="_xlnm._FilterDatabase" localSheetId="5" hidden="1">Systimax!$A$5:$ACB$22</definedName>
    <definedName name="_xlnm._FilterDatabase" localSheetId="26" hidden="1">TELTONIKA!$A$1:$J$34</definedName>
    <definedName name="_xlnm._FilterDatabase" localSheetId="16" hidden="1">'TS ACCESSORI'!$A$1:$H$220</definedName>
    <definedName name="_xlnm._FilterDatabase" localSheetId="17" hidden="1">'TS ALIMENTAZIONE'!$A$1:$H$26</definedName>
    <definedName name="_xlnm._FilterDatabase" localSheetId="15" hidden="1">'TS BLADE SHELTER'!$A$1:$H$179</definedName>
    <definedName name="_xlnm._FilterDatabase" localSheetId="14" hidden="1">'TS RACK TECNO'!$C$4:$E$4</definedName>
    <definedName name="_xlnm._FilterDatabase" localSheetId="27" hidden="1">ZYXEL!$A$1:$J$187</definedName>
    <definedName name="_SL1000" localSheetId="28">#REF!</definedName>
    <definedName name="_SL1000" localSheetId="26">#REF!</definedName>
    <definedName name="_SL1000" localSheetId="27">#REF!</definedName>
    <definedName name="_SL1000">#REF!</definedName>
    <definedName name="_sv8100" localSheetId="28">#REF!</definedName>
    <definedName name="_sv8100" localSheetId="26">#REF!</definedName>
    <definedName name="_sv8100" localSheetId="27">#REF!</definedName>
    <definedName name="_sv8100">#REF!</definedName>
    <definedName name="A">'[1]Bosch VideoSystem'!#REF!</definedName>
    <definedName name="AA" localSheetId="10">'Condizioni Vendita'!#REF!</definedName>
    <definedName name="AA" localSheetId="28">'Condizioni Vendita'!#REF!</definedName>
    <definedName name="AA" localSheetId="26">'Condizioni Vendita'!#REF!</definedName>
    <definedName name="AA" localSheetId="27">'Condizioni Vendita'!#REF!</definedName>
    <definedName name="AA">'Condizioni Vendita'!#REF!</definedName>
    <definedName name="aaa" localSheetId="28">#REF!</definedName>
    <definedName name="aaa" localSheetId="30">#REF!</definedName>
    <definedName name="aaa" localSheetId="26">#REF!</definedName>
    <definedName name="aaa" localSheetId="27">#REF!</definedName>
    <definedName name="aaa">#REF!</definedName>
    <definedName name="AASTRA_Unità_Centrali_OPENCOM" localSheetId="30">#REF!</definedName>
    <definedName name="AASTRA_Unità_Centrali_OPENCOM">Panduit!$A$5</definedName>
    <definedName name="Accessori" localSheetId="10">'LS CABLE'!#REF!</definedName>
    <definedName name="Accessori" localSheetId="28">'LS CABLE'!#REF!</definedName>
    <definedName name="Accessori" localSheetId="25">'LS CABLE'!#REF!</definedName>
    <definedName name="Accessori" localSheetId="30">#REF!</definedName>
    <definedName name="Accessori" localSheetId="24">'LS CABLE'!#REF!</definedName>
    <definedName name="Accessori" localSheetId="26">'LS CABLE'!#REF!</definedName>
    <definedName name="Accessori" localSheetId="27">'LS CABLE'!#REF!</definedName>
    <definedName name="Accessori">'LS CABLE'!#REF!</definedName>
    <definedName name="ACCESSORI_E_SOFTWARE_DI_COMUNICAZIONE" localSheetId="28">'RIELLO UPS'!#REF!</definedName>
    <definedName name="ACCESSORI_E_SOFTWARE_DI_COMUNICAZIONE" localSheetId="22">'RM Reichle &amp; De Massari'!#REF!</definedName>
    <definedName name="ACCESSORI_E_SOFTWARE_DI_COMUNICAZIONE" localSheetId="30">#REF!</definedName>
    <definedName name="ACCESSORI_E_SOFTWARE_DI_COMUNICAZIONE" localSheetId="26">'RIELLO UPS'!#REF!</definedName>
    <definedName name="ACCESSORI_E_SOFTWARE_DI_COMUNICAZIONE" localSheetId="27">'RIELLO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8">#REF!</definedName>
    <definedName name="ACOME___Cavi_Rame_Cat5E_e_Cat6" localSheetId="30">#REF!</definedName>
    <definedName name="ACOME___Cavi_Rame_Cat5E_e_Cat6" localSheetId="26">#REF!</definedName>
    <definedName name="ACOME___Cavi_Rame_Cat5E_e_Cat6" localSheetId="27">#REF!</definedName>
    <definedName name="ACOME___Cavi_Rame_Cat5E_e_Cat6">#REF!</definedName>
    <definedName name="ACTICC">#REF!</definedName>
    <definedName name="ACTIP">#REF!</definedName>
    <definedName name="AF_ACC_SP12" localSheetId="10">'ORCA Cablaggio Fibra'!#REF!</definedName>
    <definedName name="AF_ACC_SP12" localSheetId="28">'ORCA Rack'!#REF!</definedName>
    <definedName name="AF_ACC_SP12" localSheetId="25">'ORCA Rack'!#REF!</definedName>
    <definedName name="AF_ACC_SP12" localSheetId="30">#REF!</definedName>
    <definedName name="AF_ACC_SP12" localSheetId="24">'ORCA Rack'!#REF!</definedName>
    <definedName name="AF_ACC_SP12" localSheetId="26">'ORCA Rack'!#REF!</definedName>
    <definedName name="AF_ACC_SP12" localSheetId="27">'ORCA Rack'!#REF!</definedName>
    <definedName name="AF_ACC_SP12">'ORCA Rack'!#REF!</definedName>
    <definedName name="AF_FAD_STMM" localSheetId="10">'ORCA Cablaggio Fibra'!#REF!</definedName>
    <definedName name="AF_FAD_STMM" localSheetId="28">'ORCA Rack'!#REF!</definedName>
    <definedName name="AF_FAD_STMM" localSheetId="30">#REF!</definedName>
    <definedName name="AF_FAD_STMM" localSheetId="26">'ORCA Rack'!#REF!</definedName>
    <definedName name="AF_FAD_STMM" localSheetId="27">'ORCA Rack'!#REF!</definedName>
    <definedName name="AF_FAD_STMM">'ORCA Rack'!#REF!</definedName>
    <definedName name="AF_FPS_SC50_1" localSheetId="10">'ORCA Cablaggio Fibra'!#REF!</definedName>
    <definedName name="AF_FPS_SC50_1" localSheetId="28">'ORCA Rack'!#REF!</definedName>
    <definedName name="AF_FPS_SC50_1" localSheetId="30">#REF!</definedName>
    <definedName name="AF_FPS_SC50_1" localSheetId="26">'ORCA Rack'!#REF!</definedName>
    <definedName name="AF_FPS_SC50_1" localSheetId="27">'ORCA Rack'!#REF!</definedName>
    <definedName name="AF_FPS_SC50_1">'ORCA Rack'!#REF!</definedName>
    <definedName name="AF_PGT_50SC_2" localSheetId="10">'ORCA Cablaggio Fibra'!#REF!</definedName>
    <definedName name="AF_PGT_50SC_2" localSheetId="28">'ORCA Rack'!#REF!</definedName>
    <definedName name="AF_PGT_50SC_2" localSheetId="25">'ORCA Rack'!#REF!</definedName>
    <definedName name="AF_PGT_50SC_2" localSheetId="30">#REF!</definedName>
    <definedName name="AF_PGT_50SC_2" localSheetId="24">'ORCA Rack'!#REF!</definedName>
    <definedName name="AF_PGT_50SC_2" localSheetId="26">'ORCA Rack'!#REF!</definedName>
    <definedName name="AF_PGT_50SC_2" localSheetId="27">'ORCA Rack'!#REF!</definedName>
    <definedName name="AF_PGT_50SC_2">'ORCA Rack'!#REF!</definedName>
    <definedName name="AG_WireScope_PRO" localSheetId="28">#REF!</definedName>
    <definedName name="AG_WireScope_PRO" localSheetId="30">#REF!</definedName>
    <definedName name="AG_WireScope_PRO" localSheetId="26">#REF!</definedName>
    <definedName name="AG_WireScope_PRO" localSheetId="27">#REF!</definedName>
    <definedName name="AG_WireScope_PRO">#REF!</definedName>
    <definedName name="AITech">[1]AITech!#REF!</definedName>
    <definedName name="Alimentat">#REF!</definedName>
    <definedName name="Altesys_Professional_Headset___Top_Line_PRO___Amplificatori" localSheetId="28">#REF!</definedName>
    <definedName name="Altesys_Professional_Headset___Top_Line_PRO___Amplificatori" localSheetId="30">#REF!</definedName>
    <definedName name="Altesys_Professional_Headset___Top_Line_PRO___Amplificatori" localSheetId="26">#REF!</definedName>
    <definedName name="Altesys_Professional_Headset___Top_Line_PRO___Amplificatori" localSheetId="27">#REF!</definedName>
    <definedName name="Altesys_Professional_Headset___Top_Line_PRO___Amplificatori">#REF!</definedName>
    <definedName name="AM_ACO_147930601" localSheetId="3">BELDEN!#REF!</definedName>
    <definedName name="AM_ACO_147930601" localSheetId="10">CommScope!#REF!</definedName>
    <definedName name="AM_ACO_147930601" localSheetId="28">CommScope!#REF!</definedName>
    <definedName name="AM_ACO_147930601" localSheetId="30">#REF!</definedName>
    <definedName name="AM_ACO_147930601" localSheetId="26">CommScope!#REF!</definedName>
    <definedName name="AM_ACO_147930601" localSheetId="27">CommScope!#REF!</definedName>
    <definedName name="AM_ACO_147930601">CommScope!#REF!</definedName>
    <definedName name="AM_CVF_59914127" localSheetId="3">BELDEN!#REF!</definedName>
    <definedName name="AM_CVF_59914127" localSheetId="28">CommScope!#REF!</definedName>
    <definedName name="AM_CVF_59914127" localSheetId="30">#REF!</definedName>
    <definedName name="AM_CVF_59914127" localSheetId="26">CommScope!#REF!</definedName>
    <definedName name="AM_CVF_59914127" localSheetId="27">CommScope!#REF!</definedName>
    <definedName name="AM_CVF_59914127">CommScope!#REF!</definedName>
    <definedName name="AM_CVR_21958402" localSheetId="3">BELDEN!#REF!</definedName>
    <definedName name="AM_CVR_21958402" localSheetId="28">CommScope!#REF!</definedName>
    <definedName name="AM_CVR_21958402" localSheetId="30">#REF!</definedName>
    <definedName name="AM_CVR_21958402" localSheetId="26">CommScope!#REF!</definedName>
    <definedName name="AM_CVR_21958402" localSheetId="27">CommScope!#REF!</definedName>
    <definedName name="AM_CVR_21958402">CommScope!#REF!</definedName>
    <definedName name="AM_ETS_147956502" localSheetId="3">BELDEN!#REF!</definedName>
    <definedName name="AM_ETS_147956502" localSheetId="28">CommScope!#REF!</definedName>
    <definedName name="AM_ETS_147956502" localSheetId="30">#REF!</definedName>
    <definedName name="AM_ETS_147956502" localSheetId="26">CommScope!#REF!</definedName>
    <definedName name="AM_ETS_147956502" localSheetId="27">CommScope!#REF!</definedName>
    <definedName name="AM_ETS_147956502">CommScope!#REF!</definedName>
    <definedName name="AM_FCM_550400803" localSheetId="3">BELDEN!#REF!</definedName>
    <definedName name="AM_FCM_550400803" localSheetId="30">#REF!</definedName>
    <definedName name="AM_FCM_550400803">CommScope!#REF!</definedName>
    <definedName name="AM_FPM_620661701" localSheetId="3">BELDEN!#REF!</definedName>
    <definedName name="AM_FPM_620661701" localSheetId="28">CommScope!#REF!</definedName>
    <definedName name="AM_FPM_620661701" localSheetId="30">#REF!</definedName>
    <definedName name="AM_FPM_620661701" localSheetId="26">CommScope!#REF!</definedName>
    <definedName name="AM_FPM_620661701" localSheetId="27">CommScope!#REF!</definedName>
    <definedName name="AM_FPM_620661701">CommScope!#REF!</definedName>
    <definedName name="AM_FPP_143512801" localSheetId="3">BELDEN!#REF!</definedName>
    <definedName name="AM_FPP_143512801" localSheetId="28">CommScope!#REF!</definedName>
    <definedName name="AM_FPP_143512801" localSheetId="30">#REF!</definedName>
    <definedName name="AM_FPP_143512801" localSheetId="26">CommScope!#REF!</definedName>
    <definedName name="AM_FPP_143512801" localSheetId="27">CommScope!#REF!</definedName>
    <definedName name="AM_FPP_143512801">CommScope!#REF!</definedName>
    <definedName name="AM_MPO_205570710" localSheetId="3">BELDEN!#REF!</definedName>
    <definedName name="AM_MPO_205570710" localSheetId="30">#REF!</definedName>
    <definedName name="AM_MPO_205570710">CommScope!#REF!</definedName>
    <definedName name="AM_MRJ_147945101" localSheetId="3">BELDEN!#REF!</definedName>
    <definedName name="AM_MRJ_147945101" localSheetId="30">#REF!</definedName>
    <definedName name="AM_MRJ_147945101">CommScope!#REF!</definedName>
    <definedName name="AM_PC6_171109111" localSheetId="3">BELDEN!#REF!</definedName>
    <definedName name="AM_PC6_171109111" localSheetId="28">CommScope!#REF!</definedName>
    <definedName name="AM_PC6_171109111" localSheetId="30">#REF!</definedName>
    <definedName name="AM_PC6_171109111" localSheetId="26">CommScope!#REF!</definedName>
    <definedName name="AM_PC6_171109111" localSheetId="27">CommScope!#REF!</definedName>
    <definedName name="AM_PC6_171109111">CommScope!#REF!</definedName>
    <definedName name="AM_RKF_171136101" localSheetId="3">BELDEN!#REF!</definedName>
    <definedName name="AM_RKF_171136101" localSheetId="30">#REF!</definedName>
    <definedName name="AM_RKF_171136101">CommScope!#REF!</definedName>
    <definedName name="AM_TL_23165221" localSheetId="3">BELDEN!#REF!</definedName>
    <definedName name="AM_TL_23165221" localSheetId="28">CommScope!#REF!</definedName>
    <definedName name="AM_TL_23165221" localSheetId="30">#REF!</definedName>
    <definedName name="AM_TL_23165221" localSheetId="26">CommScope!#REF!</definedName>
    <definedName name="AM_TL_23165221" localSheetId="27">CommScope!#REF!</definedName>
    <definedName name="AM_TL_23165221">CommScope!#REF!</definedName>
    <definedName name="AM_UCS_119920380" localSheetId="3">BELDEN!#REF!</definedName>
    <definedName name="AM_UCS_119920380" localSheetId="28">CommScope!#REF!</definedName>
    <definedName name="AM_UCS_119920380" localSheetId="30">#REF!</definedName>
    <definedName name="AM_UCS_119920380" localSheetId="26">CommScope!#REF!</definedName>
    <definedName name="AM_UCS_119920380" localSheetId="27">CommScope!#REF!</definedName>
    <definedName name="AM_UCS_119920380">CommScope!#REF!</definedName>
    <definedName name="AM_XC5_55840101" localSheetId="3">BELDEN!#REF!</definedName>
    <definedName name="AM_XC5_55840101" localSheetId="28">CommScope!#REF!</definedName>
    <definedName name="AM_XC5_55840101" localSheetId="30">#REF!</definedName>
    <definedName name="AM_XC5_55840101" localSheetId="26">CommScope!#REF!</definedName>
    <definedName name="AM_XC5_55840101" localSheetId="27">CommScope!#REF!</definedName>
    <definedName name="AM_XC5_55840101">CommScope!#REF!</definedName>
    <definedName name="AMP_AMP_RACK_System_Floor_Mount" localSheetId="3">BELDEN!#REF!</definedName>
    <definedName name="AMP_AMP_RACK_System_Floor_Mount" localSheetId="30">#REF!</definedName>
    <definedName name="AMP_AMP_RACK_System_Floor_Mount">CommScope!#REF!</definedName>
    <definedName name="AMP_Attrezzatura_per_le_connessioni_in_RAME" localSheetId="3">BELDEN!#REF!</definedName>
    <definedName name="AMP_Attrezzatura_per_le_connessioni_in_RAME" localSheetId="28">CommScope!#REF!</definedName>
    <definedName name="AMP_Attrezzatura_per_le_connessioni_in_RAME" localSheetId="30">#REF!</definedName>
    <definedName name="AMP_Attrezzatura_per_le_connessioni_in_RAME" localSheetId="26">CommScope!#REF!</definedName>
    <definedName name="AMP_Attrezzatura_per_le_connessioni_in_RAME" localSheetId="27">CommScope!#REF!</definedName>
    <definedName name="AMP_Attrezzatura_per_le_connessioni_in_RAME">CommScope!#REF!</definedName>
    <definedName name="AMP_Bretelle_di_permutazione_UTP_Cat5E_RJ45" localSheetId="3">BELDEN!#REF!</definedName>
    <definedName name="AMP_Bretelle_di_permutazione_UTP_Cat5E_RJ45" localSheetId="30">#REF!</definedName>
    <definedName name="AMP_Bretelle_di_permutazione_UTP_Cat5E_RJ45">CommScope!$A$96</definedName>
    <definedName name="AMP_Bretelle_di_permutazione_UTP_Cat6_RJ45" localSheetId="3">BELDEN!#REF!</definedName>
    <definedName name="AMP_Bretelle_di_permutazione_UTP_Cat6_RJ45" localSheetId="28">CommScope!#REF!</definedName>
    <definedName name="AMP_Bretelle_di_permutazione_UTP_Cat6_RJ45" localSheetId="30">#REF!</definedName>
    <definedName name="AMP_Bretelle_di_permutazione_UTP_Cat6_RJ45" localSheetId="26">CommScope!#REF!</definedName>
    <definedName name="AMP_Bretelle_di_permutazione_UTP_Cat6_RJ45" localSheetId="27">CommScope!#REF!</definedName>
    <definedName name="AMP_Bretelle_di_permutazione_UTP_Cat6_RJ45">CommScope!#REF!</definedName>
    <definedName name="AMP_Bretelle_Ottiche_MT_RJ" localSheetId="3">BELDEN!#REF!</definedName>
    <definedName name="AMP_Bretelle_Ottiche_MT_RJ" localSheetId="28">CommScope!#REF!</definedName>
    <definedName name="AMP_Bretelle_Ottiche_MT_RJ" localSheetId="30">#REF!</definedName>
    <definedName name="AMP_Bretelle_Ottiche_MT_RJ" localSheetId="26">CommScope!#REF!</definedName>
    <definedName name="AMP_Bretelle_Ottiche_MT_RJ" localSheetId="27">CommScope!#REF!</definedName>
    <definedName name="AMP_Bretelle_Ottiche_MT_RJ">CommScope!#REF!</definedName>
    <definedName name="AMP_Cassetti_ottici_estraibili" localSheetId="3">BELDEN!#REF!</definedName>
    <definedName name="AMP_Cassetti_ottici_estraibili" localSheetId="28">CommScope!#REF!</definedName>
    <definedName name="AMP_Cassetti_ottici_estraibili" localSheetId="30">#REF!</definedName>
    <definedName name="AMP_Cassetti_ottici_estraibili" localSheetId="26">CommScope!#REF!</definedName>
    <definedName name="AMP_Cassetti_ottici_estraibili" localSheetId="27">CommScope!#REF!</definedName>
    <definedName name="AMP_Cassetti_ottici_estraibili">CommScope!#REF!</definedName>
    <definedName name="AMP_Cavi_Fibra_ottica_per_interconnessione_tight_900um" localSheetId="3">BELDEN!#REF!</definedName>
    <definedName name="AMP_Cavi_Fibra_ottica_per_interconnessione_tight_900um" localSheetId="28">CommScope!#REF!</definedName>
    <definedName name="AMP_Cavi_Fibra_ottica_per_interconnessione_tight_900um" localSheetId="30">#REF!</definedName>
    <definedName name="AMP_Cavi_Fibra_ottica_per_interconnessione_tight_900um" localSheetId="26">CommScope!#REF!</definedName>
    <definedName name="AMP_Cavi_Fibra_ottica_per_interconnessione_tight_900um" localSheetId="27">CommScope!#REF!</definedName>
    <definedName name="AMP_Cavi_Fibra_ottica_per_interconnessione_tight_900um">CommScope!#REF!</definedName>
    <definedName name="AMP_Cavi_in_Rame_Cat5e___Fonia" localSheetId="3">BELDEN!#REF!</definedName>
    <definedName name="AMP_Cavi_in_Rame_Cat5e___Fonia" localSheetId="28">CommScope!#REF!</definedName>
    <definedName name="AMP_Cavi_in_Rame_Cat5e___Fonia" localSheetId="30">#REF!</definedName>
    <definedName name="AMP_Cavi_in_Rame_Cat5e___Fonia" localSheetId="26">CommScope!#REF!</definedName>
    <definedName name="AMP_Cavi_in_Rame_Cat5e___Fonia" localSheetId="27">CommScope!#REF!</definedName>
    <definedName name="AMP_Cavi_in_Rame_Cat5e___Fonia">CommScope!#REF!</definedName>
    <definedName name="AMP_Cavi_in_Rame_Cat6" localSheetId="3">BELDEN!#REF!</definedName>
    <definedName name="AMP_Cavi_in_Rame_Cat6" localSheetId="28">CommScope!#REF!</definedName>
    <definedName name="AMP_Cavi_in_Rame_Cat6" localSheetId="30">#REF!</definedName>
    <definedName name="AMP_Cavi_in_Rame_Cat6" localSheetId="26">CommScope!#REF!</definedName>
    <definedName name="AMP_Cavi_in_Rame_Cat6" localSheetId="27">CommScope!#REF!</definedName>
    <definedName name="AMP_Cavi_in_Rame_Cat6">CommScope!#REF!</definedName>
    <definedName name="AMP_Connettori_ottici_a_resinare" localSheetId="3">BELDEN!#REF!</definedName>
    <definedName name="AMP_Connettori_ottici_a_resinare" localSheetId="28">CommScope!#REF!</definedName>
    <definedName name="AMP_Connettori_ottici_a_resinare" localSheetId="30">#REF!</definedName>
    <definedName name="AMP_Connettori_ottici_a_resinare" localSheetId="26">CommScope!#REF!</definedName>
    <definedName name="AMP_Connettori_ottici_a_resinare" localSheetId="27">CommScope!#REF!</definedName>
    <definedName name="AMP_Connettori_ottici_a_resinare">CommScope!#REF!</definedName>
    <definedName name="AMP_LAN_Electronics___Media_Converter_STAND_ALONE" localSheetId="3">BELDEN!#REF!</definedName>
    <definedName name="AMP_LAN_Electronics___Media_Converter_STAND_ALONE" localSheetId="30">#REF!</definedName>
    <definedName name="AMP_LAN_Electronics___Media_Converter_STAND_ALONE">CommScope!#REF!</definedName>
    <definedName name="AMP_Modular_Plug" localSheetId="3">BELDEN!$A$56</definedName>
    <definedName name="AMP_Modular_Plug" localSheetId="30">#REF!</definedName>
    <definedName name="AMP_Modular_Plug">CommScope!$A$56</definedName>
    <definedName name="AMP_Pannelli_di_permutazione_Telefonici" localSheetId="3">BELDEN!#REF!</definedName>
    <definedName name="AMP_Pannelli_di_permutazione_Telefonici" localSheetId="28">CommScope!#REF!</definedName>
    <definedName name="AMP_Pannelli_di_permutazione_Telefonici" localSheetId="30">#REF!</definedName>
    <definedName name="AMP_Pannelli_di_permutazione_Telefonici" localSheetId="26">CommScope!#REF!</definedName>
    <definedName name="AMP_Pannelli_di_permutazione_Telefonici" localSheetId="27">CommScope!#REF!</definedName>
    <definedName name="AMP_Pannelli_di_permutazione_Telefonici">CommScope!#REF!</definedName>
    <definedName name="AMP_Pannelli_scarichi" localSheetId="3">BELDEN!#REF!</definedName>
    <definedName name="AMP_Pannelli_scarichi" localSheetId="28">CommScope!#REF!</definedName>
    <definedName name="AMP_Pannelli_scarichi" localSheetId="30">#REF!</definedName>
    <definedName name="AMP_Pannelli_scarichi" localSheetId="26">CommScope!#REF!</definedName>
    <definedName name="AMP_Pannelli_scarichi" localSheetId="27">CommScope!#REF!</definedName>
    <definedName name="AMP_Pannelli_scarichi">CommScope!#REF!</definedName>
    <definedName name="AMP_Placche_autoportanti" localSheetId="3">BELDEN!$A$5</definedName>
    <definedName name="AMP_Placche_autoportanti" localSheetId="30">#REF!</definedName>
    <definedName name="AMP_Placche_autoportanti">CommScope!$A$5</definedName>
    <definedName name="AMP_Sistema_110XC_Cat5E" localSheetId="3">BELDEN!#REF!</definedName>
    <definedName name="AMP_Sistema_110XC_Cat5E" localSheetId="30">#REF!</definedName>
    <definedName name="AMP_Sistema_110XC_Cat5E">CommScope!$A$222</definedName>
    <definedName name="AMP_Sistema_ACO___Kit_di_installazione" localSheetId="3">BELDEN!#REF!</definedName>
    <definedName name="AMP_Sistema_ACO___Kit_di_installazione" localSheetId="30">#REF!</definedName>
    <definedName name="AMP_Sistema_ACO___Kit_di_installazione">CommScope!$A$190</definedName>
    <definedName name="AMP_Sistema_Etherseal_IP67___Jack" localSheetId="3">BELDEN!#REF!</definedName>
    <definedName name="AMP_Sistema_Etherseal_IP67___Jack" localSheetId="28">CommScope!#REF!</definedName>
    <definedName name="AMP_Sistema_Etherseal_IP67___Jack" localSheetId="30">#REF!</definedName>
    <definedName name="AMP_Sistema_Etherseal_IP67___Jack" localSheetId="26">CommScope!#REF!</definedName>
    <definedName name="AMP_Sistema_Etherseal_IP67___Jack" localSheetId="27">CommScope!#REF!</definedName>
    <definedName name="AMP_Sistema_Etherseal_IP67___Jack">CommScope!#REF!</definedName>
    <definedName name="AMP_Sistema_MRJ21___Pannelli" localSheetId="3">BELDEN!#REF!</definedName>
    <definedName name="AMP_Sistema_MRJ21___Pannelli" localSheetId="28">CommScope!#REF!</definedName>
    <definedName name="AMP_Sistema_MRJ21___Pannelli" localSheetId="30">#REF!</definedName>
    <definedName name="AMP_Sistema_MRJ21___Pannelli" localSheetId="26">CommScope!#REF!</definedName>
    <definedName name="AMP_Sistema_MRJ21___Pannelli" localSheetId="27">CommScope!#REF!</definedName>
    <definedName name="AMP_Sistema_MRJ21___Pannelli">CommScope!#REF!</definedName>
    <definedName name="AMP_Sistema_Ottico_MPO_Pannelli_ottici" localSheetId="3">BELDEN!#REF!</definedName>
    <definedName name="AMP_Sistema_Ottico_MPO_Pannelli_ottici" localSheetId="30">#REF!</definedName>
    <definedName name="AMP_Sistema_Ottico_MPO_Pannelli_ottici">CommScope!#REF!</definedName>
    <definedName name="AMP_Sistema_UCS" localSheetId="3">BELDEN!#REF!</definedName>
    <definedName name="AMP_Sistema_UCS" localSheetId="28">CommScope!#REF!</definedName>
    <definedName name="AMP_Sistema_UCS" localSheetId="30">#REF!</definedName>
    <definedName name="AMP_Sistema_UCS" localSheetId="26">CommScope!#REF!</definedName>
    <definedName name="AMP_Sistema_UCS" localSheetId="27">CommScope!#REF!</definedName>
    <definedName name="AMP_Sistema_UCS">CommScope!#REF!</definedName>
    <definedName name="AMP_Tyco_Cavi_ottici_ZIP_LSZH" localSheetId="3">BELDEN!#REF!</definedName>
    <definedName name="AMP_Tyco_Cavi_ottici_ZIP_LSZH" localSheetId="30">#REF!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8">#REF!</definedName>
    <definedName name="APW_Electronics___Accessori_S_MAX" localSheetId="30">#REF!</definedName>
    <definedName name="APW_Electronics___Accessori_S_MAX" localSheetId="26">#REF!</definedName>
    <definedName name="APW_Electronics___Accessori_S_MAX" localSheetId="27">#REF!</definedName>
    <definedName name="APW_Electronics___Accessori_S_MAX">#REF!</definedName>
    <definedName name="APW_Electronics___IMLAN" localSheetId="28">#REF!</definedName>
    <definedName name="APW_Electronics___IMLAN" localSheetId="30">#REF!</definedName>
    <definedName name="APW_Electronics___IMLAN" localSheetId="26">#REF!</definedName>
    <definedName name="APW_Electronics___IMLAN" localSheetId="27">#REF!</definedName>
    <definedName name="APW_Electronics___IMLAN">#REF!</definedName>
    <definedName name="AR_ACC_AACCL" localSheetId="8">'ORCA Cavi Ottici'!#REF!</definedName>
    <definedName name="AR_ACC_AACCL" localSheetId="28">'ORCA Cablaggio Rame'!#REF!</definedName>
    <definedName name="AR_ACC_AACCL" localSheetId="30">#REF!</definedName>
    <definedName name="AR_ACC_AACCL" localSheetId="26">'ORCA Cablaggio Rame'!#REF!</definedName>
    <definedName name="AR_ACC_AACCL" localSheetId="27">'ORCA Cablaggio Rame'!#REF!</definedName>
    <definedName name="AR_ACC_AACCL">'ORCA Cablaggio Rame'!#REF!</definedName>
    <definedName name="AR_ACC_SCPW" localSheetId="8">'ORCA Cavi Ottici'!#REF!</definedName>
    <definedName name="AR_ACC_SCPW" localSheetId="28">'ORCA Cablaggio Rame'!#REF!</definedName>
    <definedName name="AR_ACC_SCPW" localSheetId="30">#REF!</definedName>
    <definedName name="AR_ACC_SCPW" localSheetId="26">'ORCA Cablaggio Rame'!#REF!</definedName>
    <definedName name="AR_ACC_SCPW" localSheetId="27">'ORCA Cablaggio Rame'!#REF!</definedName>
    <definedName name="AR_ACC_SCPW">'ORCA Cablaggio Rame'!#REF!</definedName>
    <definedName name="AR_ACC_SDFP5" localSheetId="30">#REF!</definedName>
    <definedName name="AR_ACC_SDFP5">'ORCA Rack'!#REF!</definedName>
    <definedName name="AR_CVR_T8CN" localSheetId="8">'ORCA Cavi Ottici'!#REF!</definedName>
    <definedName name="AR_CVR_T8CN" localSheetId="28">'ORCA Cablaggio Rame'!#REF!</definedName>
    <definedName name="AR_CVR_T8CN" localSheetId="30">#REF!</definedName>
    <definedName name="AR_CVR_T8CN" localSheetId="26">'ORCA Cablaggio Rame'!#REF!</definedName>
    <definedName name="AR_CVR_T8CN" localSheetId="27">'ORCA Cablaggio Rame'!#REF!</definedName>
    <definedName name="AR_CVR_T8CN">'ORCA Cablaggio Rame'!#REF!</definedName>
    <definedName name="AR_PC5_U5EG_05" localSheetId="8">'ORCA Cavi Ottici'!#REF!</definedName>
    <definedName name="AR_PC5_U5EG_05" localSheetId="28">'ORCA Cablaggio Rame'!#REF!</definedName>
    <definedName name="AR_PC5_U5EG_05" localSheetId="30">#REF!</definedName>
    <definedName name="AR_PC5_U5EG_05" localSheetId="26">'ORCA Cablaggio Rame'!#REF!</definedName>
    <definedName name="AR_PC5_U5EG_05" localSheetId="27">'ORCA Cablaggio Rame'!#REF!</definedName>
    <definedName name="AR_PC5_U5EG_05">'ORCA Cablaggio Rame'!#REF!</definedName>
    <definedName name="AR_PLG_U4" localSheetId="8">'ORCA Cavi Ottici'!#REF!</definedName>
    <definedName name="AR_PLG_U4" localSheetId="28">'ORCA Cablaggio Rame'!#REF!</definedName>
    <definedName name="AR_PLG_U4" localSheetId="30">#REF!</definedName>
    <definedName name="AR_PLG_U4" localSheetId="26">'ORCA Cablaggio Rame'!#REF!</definedName>
    <definedName name="AR_PLG_U4" localSheetId="27">'ORCA Cablaggio Rame'!#REF!</definedName>
    <definedName name="AR_PLG_U4">'ORCA Cablaggio Rame'!#REF!</definedName>
    <definedName name="AR_PPT_50P" localSheetId="8">'ORCA Cavi Ottici'!#REF!</definedName>
    <definedName name="AR_PPT_50P" localSheetId="28">'ORCA Cablaggio Rame'!#REF!</definedName>
    <definedName name="AR_PPT_50P" localSheetId="30">#REF!</definedName>
    <definedName name="AR_PPT_50P" localSheetId="26">'ORCA Cablaggio Rame'!#REF!</definedName>
    <definedName name="AR_PPT_50P" localSheetId="27">'ORCA Cablaggio Rame'!#REF!</definedName>
    <definedName name="AR_PPT_50P">'ORCA Cablaggio Rame'!#REF!</definedName>
    <definedName name="AR_PTL_1W" localSheetId="8">'ORCA Cavi Ottici'!#REF!</definedName>
    <definedName name="AR_PTL_1W" localSheetId="28">'ORCA Cablaggio Rame'!#REF!</definedName>
    <definedName name="AR_PTL_1W" localSheetId="30">#REF!</definedName>
    <definedName name="AR_PTL_1W" localSheetId="26">'ORCA Cablaggio Rame'!#REF!</definedName>
    <definedName name="AR_PTL_1W" localSheetId="27">'ORCA Cablaggio Rame'!#REF!</definedName>
    <definedName name="AR_PTL_1W">'ORCA Cablaggio Rame'!#REF!</definedName>
    <definedName name="AR_TCM_10PD" localSheetId="8">'ORCA Cavi Ottici'!$A$6</definedName>
    <definedName name="AR_TCM_10PD" localSheetId="30">#REF!</definedName>
    <definedName name="AR_TCM_10PD">'ORCA Cablaggio Rame'!$A$6</definedName>
    <definedName name="AR_TL_IMPTMC" localSheetId="30">#REF!</definedName>
    <definedName name="AR_TL_IMPTMC">'ORCA Rack'!#REF!</definedName>
    <definedName name="AR700_Series___Small_Enterprise_Routers" localSheetId="28">#REF!</definedName>
    <definedName name="AR700_Series___Small_Enterprise_Routers" localSheetId="30">#REF!</definedName>
    <definedName name="AR700_Series___Small_Enterprise_Routers" localSheetId="26">#REF!</definedName>
    <definedName name="AR700_Series___Small_Enterprise_Routers" localSheetId="27">#REF!</definedName>
    <definedName name="AR700_Series___Small_Enterprise_Routers">#REF!</definedName>
    <definedName name="_xlnm.Print_Area" localSheetId="3">BELDEN!$A$1:$G$80</definedName>
    <definedName name="_xlnm.Print_Area" localSheetId="21">'BRADY LABEL &amp; PRINTER'!$A$1:$G$254</definedName>
    <definedName name="_xlnm.Print_Area" localSheetId="4">CommScope!$A$1:$G$341</definedName>
    <definedName name="_xlnm.Print_Area" localSheetId="0">COMPASS!$A$1:$N$80</definedName>
    <definedName name="_xlnm.Print_Area" localSheetId="32">'Condizioni Vendita'!$A$1:$F$159</definedName>
    <definedName name="_xlnm.Print_Area" localSheetId="1">Contatti!$B$1:$L$58</definedName>
    <definedName name="_xlnm.Print_Area" localSheetId="7">Corning!$A$1:$G$334</definedName>
    <definedName name="_xlnm.Print_Area" localSheetId="12">Datwyler!$A$1:$G$217</definedName>
    <definedName name="_xlnm.Print_Area" localSheetId="18">Eta!$A$1:$G$460</definedName>
    <definedName name="_xlnm.Print_Area" localSheetId="13">Fluke!$A$1:$G$269</definedName>
    <definedName name="_xlnm.Print_Area" localSheetId="19">'Legrand RACK'!$A$1:$G$45</definedName>
    <definedName name="_xlnm.Print_Area" localSheetId="20">'Legrand UPS'!$A$5:$G$256</definedName>
    <definedName name="_xlnm.Print_Area" localSheetId="2">'LS CABLE'!$A$1:$G$159</definedName>
    <definedName name="_xlnm.Print_Area" localSheetId="29">'Modulo di reso'!$A$1:$O$29</definedName>
    <definedName name="_xlnm.Print_Area" localSheetId="10">'ORCA Cablaggio Fibra'!$A$1:$F$698</definedName>
    <definedName name="_xlnm.Print_Area" localSheetId="9">'ORCA Cablaggio Rame'!$A$1:$F$719</definedName>
    <definedName name="_xlnm.Print_Area" localSheetId="8">'ORCA Cavi Ottici'!$A$1:$F$342</definedName>
    <definedName name="_xlnm.Print_Area" localSheetId="11">'ORCA Rack'!$A$1:$F$202</definedName>
    <definedName name="_xlnm.Print_Area" localSheetId="6">Panduit!$A$1:$G$460</definedName>
    <definedName name="_xlnm.Print_Area" localSheetId="28">Planet!$A$1:$G$448</definedName>
    <definedName name="_xlnm.Print_Area" localSheetId="23">'RIELLO UPS'!$A$1:$G$262</definedName>
    <definedName name="_xlnm.Print_Area" localSheetId="22">'RM Reichle &amp; De Massari'!$A$1:$G$169</definedName>
    <definedName name="_xlnm.Print_Area" localSheetId="25">Ruckus!$A$1:$G$4</definedName>
    <definedName name="_xlnm.Print_Area" localSheetId="30">'Servizi Logistici'!$A$1:$K$47</definedName>
    <definedName name="_xlnm.Print_Area" localSheetId="24">Snom!$A$1:$G$130</definedName>
    <definedName name="_xlnm.Print_Area" localSheetId="5">Systimax!$A$1:$G$272</definedName>
    <definedName name="_xlnm.Print_Area" localSheetId="26">TELTONIKA!$A$1:$G$58</definedName>
    <definedName name="_xlnm.Print_Area" localSheetId="16">'TS ACCESSORI'!$A$1:$G$289</definedName>
    <definedName name="_xlnm.Print_Area" localSheetId="17">'TS ALIMENTAZIONE'!$A$1:$G$64</definedName>
    <definedName name="_xlnm.Print_Area" localSheetId="15">'TS BLADE SHELTER'!$A$1:$G$268</definedName>
    <definedName name="_xlnm.Print_Area" localSheetId="14">'TS RACK TECNO'!$A$1:$G$317</definedName>
    <definedName name="_xlnm.Print_Area" localSheetId="27">ZYXEL!$A$1:$G$273</definedName>
    <definedName name="Armadi_serie_NET_Leader" localSheetId="28">'TS RACK TECNO'!#REF!</definedName>
    <definedName name="Armadi_serie_NET_Leader" localSheetId="30">#REF!</definedName>
    <definedName name="Armadi_serie_NET_Leader" localSheetId="26">'TS RACK TECNO'!#REF!</definedName>
    <definedName name="Armadi_serie_NET_Leader" localSheetId="27">'TS RACK TECNO'!#REF!</definedName>
    <definedName name="Armadi_serie_NET_Leader">'TS RACK TECNO'!#REF!</definedName>
    <definedName name="Armadi1_da_parete_serie_TECNO_300" localSheetId="30">#REF!</definedName>
    <definedName name="Armadi1_da_parete_serie_TECNO_300">'TS RACK TECNO'!$A$5</definedName>
    <definedName name="Armadi10_da_parete_serie_TECNO_300" localSheetId="30">#REF!</definedName>
    <definedName name="Armadi10_da_parete_serie_TECNO_300">'TS RACK TECNO'!$A$5</definedName>
    <definedName name="Armadi11_da_parete_serie_TECNO_300" localSheetId="30">#REF!</definedName>
    <definedName name="Armadi11_da_parete_serie_TECNO_300">'TS RACK TECNO'!$A$5</definedName>
    <definedName name="Armadi12_da_parete_serie_TECNO_300" localSheetId="30">#REF!</definedName>
    <definedName name="Armadi12_da_parete_serie_TECNO_300">'TS RACK TECNO'!$A$5</definedName>
    <definedName name="Armadi2_da_parete_serie_TECNO_300" localSheetId="30">#REF!</definedName>
    <definedName name="Armadi2_da_parete_serie_TECNO_300">'TS RACK TECNO'!$A$5</definedName>
    <definedName name="Armadi3_da_parete_serie_TECNO_300" localSheetId="30">#REF!</definedName>
    <definedName name="Armadi3_da_parete_serie_TECNO_300">'TS RACK TECNO'!$A$5</definedName>
    <definedName name="Armadi4_da_parete_serie_TECNO_300" localSheetId="30">#REF!</definedName>
    <definedName name="Armadi4_da_parete_serie_TECNO_300">'TS RACK TECNO'!$A$5</definedName>
    <definedName name="Armadi5_da_parete_serie_TECNO_300" localSheetId="30">#REF!</definedName>
    <definedName name="Armadi5_da_parete_serie_TECNO_300">'TS RACK TECNO'!$A$5</definedName>
    <definedName name="Armadi6_da_parete_serie_TECNO_300" localSheetId="30">#REF!</definedName>
    <definedName name="Armadi6_da_parete_serie_TECNO_300">'TS RACK TECNO'!$A$5</definedName>
    <definedName name="Armadi7_da_parete_serie_TECNO_300" localSheetId="30">#REF!</definedName>
    <definedName name="Armadi7_da_parete_serie_TECNO_300">'TS RACK TECNO'!$A$5</definedName>
    <definedName name="Armadi8_da_parete_serie_TECNO_300" localSheetId="30">#REF!</definedName>
    <definedName name="Armadi8_da_parete_serie_TECNO_300">'TS RACK TECNO'!$A$5</definedName>
    <definedName name="Armadi9_da_parete_serie_TECNO_300" localSheetId="30">#REF!</definedName>
    <definedName name="Armadi9_da_parete_serie_TECNO_300">'TS RACK TECNO'!$A$5</definedName>
    <definedName name="AutoView_Switch_Hardware" localSheetId="10">#REF!</definedName>
    <definedName name="AutoView_Switch_Hardware" localSheetId="28">#REF!</definedName>
    <definedName name="AutoView_Switch_Hardware" localSheetId="25">#REF!</definedName>
    <definedName name="AutoView_Switch_Hardware" localSheetId="30">[1]Arteco!#REF!</definedName>
    <definedName name="AutoView_Switch_Hardware" localSheetId="24">#REF!</definedName>
    <definedName name="AutoView_Switch_Hardware" localSheetId="26">#REF!</definedName>
    <definedName name="AutoView_Switch_Hardware" localSheetId="27">#REF!</definedName>
    <definedName name="AutoView_Switch_Hardware">#REF!</definedName>
    <definedName name="Avocent_DSView_3_Management_Software" localSheetId="10">#REF!</definedName>
    <definedName name="Avocent_DSView_3_Management_Software" localSheetId="28">#REF!</definedName>
    <definedName name="Avocent_DSView_3_Management_Software" localSheetId="25">#REF!</definedName>
    <definedName name="Avocent_DSView_3_Management_Software" localSheetId="30">[1]Arteco!#REF!</definedName>
    <definedName name="Avocent_DSView_3_Management_Software" localSheetId="24">#REF!</definedName>
    <definedName name="Avocent_DSView_3_Management_Software" localSheetId="26">#REF!</definedName>
    <definedName name="Avocent_DSView_3_Management_Software" localSheetId="27">#REF!</definedName>
    <definedName name="Avocent_DSView_3_Management_Software">#REF!</definedName>
    <definedName name="Avocent_PM_3000_Intelligent_power_distribution_units" localSheetId="10">#REF!</definedName>
    <definedName name="Avocent_PM_3000_Intelligent_power_distribution_units" localSheetId="28">#REF!</definedName>
    <definedName name="Avocent_PM_3000_Intelligent_power_distribution_units" localSheetId="25">#REF!</definedName>
    <definedName name="Avocent_PM_3000_Intelligent_power_distribution_units" localSheetId="30">[1]Arteco!#REF!</definedName>
    <definedName name="Avocent_PM_3000_Intelligent_power_distribution_units" localSheetId="24">#REF!</definedName>
    <definedName name="Avocent_PM_3000_Intelligent_power_distribution_units" localSheetId="26">#REF!</definedName>
    <definedName name="Avocent_PM_3000_Intelligent_power_distribution_units" localSheetId="27">#REF!</definedName>
    <definedName name="Avocent_PM_3000_Intelligent_power_distribution_units">#REF!</definedName>
    <definedName name="BH_LBB9080_00" localSheetId="28">#REF!</definedName>
    <definedName name="BH_LBB9080_00" localSheetId="26">#REF!</definedName>
    <definedName name="BH_LBB9080_00" localSheetId="27">#REF!</definedName>
    <definedName name="BH_LBB9080_00">#REF!</definedName>
    <definedName name="BH_LBC1402_10" localSheetId="28">#REF!</definedName>
    <definedName name="BH_LBC1402_10" localSheetId="26">#REF!</definedName>
    <definedName name="BH_LBC1402_10" localSheetId="27">#REF!</definedName>
    <definedName name="BH_LBC1402_10">#REF!</definedName>
    <definedName name="BH_LBC3018_00" localSheetId="28">#REF!</definedName>
    <definedName name="BH_LBC3018_00" localSheetId="26">#REF!</definedName>
    <definedName name="BH_LBC3018_00" localSheetId="27">#REF!</definedName>
    <definedName name="BH_LBC3018_00">#REF!</definedName>
    <definedName name="BHI_Rilevatori_Intrusione" localSheetId="28">#REF!</definedName>
    <definedName name="BHI_Rilevatori_Intrusione" localSheetId="26">#REF!</definedName>
    <definedName name="BHI_Rilevatori_Intrusione" localSheetId="27">#REF!</definedName>
    <definedName name="BHI_Rilevatori_Intrusione">#REF!</definedName>
    <definedName name="Bocchiotti_Linea_TA_N_Plus" localSheetId="28">#REF!</definedName>
    <definedName name="Bocchiotti_Linea_TA_N_Plus" localSheetId="30">#REF!</definedName>
    <definedName name="Bocchiotti_Linea_TA_N_Plus" localSheetId="26">#REF!</definedName>
    <definedName name="Bocchiotti_Linea_TA_N_Plus" localSheetId="27">#REF!</definedName>
    <definedName name="Bocchiotti_Linea_TA_N_Plus">#REF!</definedName>
    <definedName name="BOSC_Accessori_CAVI_e_Connettori" localSheetId="10">#REF!</definedName>
    <definedName name="BOSC_Accessori_CAVI_e_Connettori" localSheetId="28">#REF!</definedName>
    <definedName name="BOSC_Accessori_CAVI_e_Connettori" localSheetId="25">#REF!</definedName>
    <definedName name="BOSC_Accessori_CAVI_e_Connettori" localSheetId="30">'[1]Bosch VideoSystem'!#REF!</definedName>
    <definedName name="BOSC_Accessori_CAVI_e_Connettori" localSheetId="24">#REF!</definedName>
    <definedName name="BOSC_Accessori_CAVI_e_Connettori" localSheetId="26">#REF!</definedName>
    <definedName name="BOSC_Accessori_CAVI_e_Connettori" localSheetId="27">#REF!</definedName>
    <definedName name="BOSC_Accessori_CAVI_e_Connettori">#REF!</definedName>
    <definedName name="Bosch_Audio" localSheetId="28">#REF!</definedName>
    <definedName name="Bosch_Audio" localSheetId="26">#REF!</definedName>
    <definedName name="Bosch_Audio" localSheetId="27">#REF!</definedName>
    <definedName name="Bosch_Audio">#REF!</definedName>
    <definedName name="Bosch_Telecamere_colore_e_day_night" localSheetId="28">#REF!</definedName>
    <definedName name="Bosch_Telecamere_colore_e_day_night" localSheetId="26">#REF!</definedName>
    <definedName name="Bosch_Telecamere_colore_e_day_night" localSheetId="27">#REF!</definedName>
    <definedName name="Bosch_Telecamere_colore_e_day_night">#REF!</definedName>
    <definedName name="BP">#REF!</definedName>
    <definedName name="BPC">#REF!</definedName>
    <definedName name="Brady" localSheetId="10">'BRADY LABEL &amp; PRINTER'!#REF!</definedName>
    <definedName name="Brady" localSheetId="28">'BRADY LABEL &amp; PRINTER'!#REF!</definedName>
    <definedName name="Brady" localSheetId="30">#REF!</definedName>
    <definedName name="Brady" localSheetId="26">'BRADY LABEL &amp; PRINTER'!#REF!</definedName>
    <definedName name="Brady" localSheetId="27">'BRADY LABEL &amp; PRINTER'!#REF!</definedName>
    <definedName name="Brady">'BRADY LABEL &amp; PRINTER'!#REF!</definedName>
    <definedName name="Brady_TLS2200" localSheetId="21">'BRADY LABEL &amp; PRINTER'!#REF!</definedName>
    <definedName name="BRET1" localSheetId="28">Panduit!#REF!</definedName>
    <definedName name="BRET1" localSheetId="30">#REF!</definedName>
    <definedName name="BRET1" localSheetId="26">Panduit!#REF!</definedName>
    <definedName name="BRET1" localSheetId="27">Panduit!#REF!</definedName>
    <definedName name="BRET1">Panduit!#REF!</definedName>
    <definedName name="BRET2" localSheetId="28">Panduit!#REF!</definedName>
    <definedName name="BRET2" localSheetId="30">#REF!</definedName>
    <definedName name="BRET2" localSheetId="26">Panduit!#REF!</definedName>
    <definedName name="BRET2" localSheetId="27">Panduit!#REF!</definedName>
    <definedName name="BRET2">Panduit!#REF!</definedName>
    <definedName name="BRET3" localSheetId="28">Panduit!#REF!</definedName>
    <definedName name="BRET3" localSheetId="30">#REF!</definedName>
    <definedName name="BRET3" localSheetId="26">Panduit!#REF!</definedName>
    <definedName name="BRET3" localSheetId="27">Panduit!#REF!</definedName>
    <definedName name="BRET3">Panduit!#REF!</definedName>
    <definedName name="Bretelle_di_permutazione_UTP_Cat5E_RJ45" localSheetId="24">Snom!#REF!</definedName>
    <definedName name="Bretelle_di_permutazione_UTP_Cat5E_RJ45" localSheetId="14">'TS RACK TECNO'!#REF!</definedName>
    <definedName name="BROADCASTER" localSheetId="10">#REF!</definedName>
    <definedName name="BROADCASTER" localSheetId="28">#REF!</definedName>
    <definedName name="BROADCASTER" localSheetId="25">#REF!</definedName>
    <definedName name="BROADCASTER" localSheetId="30">#REF!</definedName>
    <definedName name="BROADCASTER" localSheetId="24">#REF!</definedName>
    <definedName name="BROADCASTER" localSheetId="26">#REF!</definedName>
    <definedName name="BROADCASTER" localSheetId="27">#REF!</definedName>
    <definedName name="BROADCASTER">#REF!</definedName>
    <definedName name="Brugg___Cavo_ottico_ZIP_LSZH" localSheetId="28">#REF!</definedName>
    <definedName name="Brugg___Cavo_ottico_ZIP_LSZH" localSheetId="30">#REF!</definedName>
    <definedName name="Brugg___Cavo_ottico_ZIP_LSZH" localSheetId="26">#REF!</definedName>
    <definedName name="Brugg___Cavo_ottico_ZIP_LSZH" localSheetId="27">#REF!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10">'TS RACK TECNO'!#REF!</definedName>
    <definedName name="Canaline_di_alimentazione" localSheetId="28">'TS RACK TECNO'!#REF!</definedName>
    <definedName name="Canaline_di_alimentazione" localSheetId="25">'TS RACK TECNO'!#REF!</definedName>
    <definedName name="Canaline_di_alimentazione" localSheetId="30">#REF!</definedName>
    <definedName name="Canaline_di_alimentazione" localSheetId="24">'TS RACK TECNO'!#REF!</definedName>
    <definedName name="Canaline_di_alimentazione" localSheetId="26">'TS RACK TECNO'!#REF!</definedName>
    <definedName name="Canaline_di_alimentazione" localSheetId="27">'TS RACK TECNO'!#REF!</definedName>
    <definedName name="Canaline_di_alimentazione">'TS RACK TECNO'!#REF!</definedName>
    <definedName name="CAVI_IN_RAME_Cat5e___Fonia" localSheetId="24">Snom!#REF!</definedName>
    <definedName name="CAVI_IN_RAME_Cat5e___Fonia" localSheetId="14">'TS RACK TECNO'!$A$5</definedName>
    <definedName name="Cavi_in_Rame_Fonia" localSheetId="24">Snom!#REF!</definedName>
    <definedName name="Cavi_Ottici_non_armati" localSheetId="10">'LS CABLE'!#REF!</definedName>
    <definedName name="Cavi_Ottici_non_armati" localSheetId="28">'LS CABLE'!#REF!</definedName>
    <definedName name="Cavi_Ottici_non_armati" localSheetId="25">'LS CABLE'!#REF!</definedName>
    <definedName name="Cavi_Ottici_non_armati" localSheetId="30">#REF!</definedName>
    <definedName name="Cavi_Ottici_non_armati" localSheetId="24">'LS CABLE'!#REF!</definedName>
    <definedName name="Cavi_Ottici_non_armati" localSheetId="26">'LS CABLE'!#REF!</definedName>
    <definedName name="Cavi_Ottici_non_armati" localSheetId="27">'LS CABLE'!#REF!</definedName>
    <definedName name="Cavi_Ottici_non_armati">'LS CABLE'!#REF!</definedName>
    <definedName name="CaviRychemRF" localSheetId="28">#REF!</definedName>
    <definedName name="CaviRychemRF" localSheetId="30">#REF!</definedName>
    <definedName name="CaviRychemRF" localSheetId="26">#REF!</definedName>
    <definedName name="CaviRychemRF" localSheetId="27">#REF!</definedName>
    <definedName name="CaviRychemRF">#REF!</definedName>
    <definedName name="Centrali">[1]Honeywell!#REF!</definedName>
    <definedName name="Centralini">Snom!$A$5</definedName>
    <definedName name="CISCO___Access_Point" localSheetId="28">#REF!</definedName>
    <definedName name="CISCO___Access_Point" localSheetId="30">#REF!</definedName>
    <definedName name="CISCO___Access_Point" localSheetId="26">#REF!</definedName>
    <definedName name="CISCO___Access_Point" localSheetId="27">#REF!</definedName>
    <definedName name="CISCO___Access_Point">#REF!</definedName>
    <definedName name="CISCO___Managed_Switch" localSheetId="10">#REF!</definedName>
    <definedName name="CISCO___Managed_Switch" localSheetId="28">#REF!</definedName>
    <definedName name="CISCO___Managed_Switch" localSheetId="30">#REF!</definedName>
    <definedName name="CISCO___Managed_Switch" localSheetId="26">#REF!</definedName>
    <definedName name="CISCO___Managed_Switch" localSheetId="27">#REF!</definedName>
    <definedName name="CISCO___Managed_Switch">#REF!</definedName>
    <definedName name="Coax">#REF!</definedName>
    <definedName name="Connettori_Ottici_a_resinare_Multimodali" localSheetId="10">'LS CABLE'!#REF!</definedName>
    <definedName name="Connettori_Ottici_a_resinare_Multimodali" localSheetId="28">'LS CABLE'!#REF!</definedName>
    <definedName name="Connettori_Ottici_a_resinare_Multimodali" localSheetId="25">'LS CABLE'!#REF!</definedName>
    <definedName name="Connettori_Ottici_a_resinare_Multimodali" localSheetId="30">#REF!</definedName>
    <definedName name="Connettori_Ottici_a_resinare_Multimodali" localSheetId="24">'LS CABLE'!#REF!</definedName>
    <definedName name="Connettori_Ottici_a_resinare_Multimodali" localSheetId="26">'LS CABLE'!#REF!</definedName>
    <definedName name="Connettori_Ottici_a_resinare_Multimodali" localSheetId="27">'LS CABLE'!#REF!</definedName>
    <definedName name="Connettori_Ottici_a_resinare_Multimodali">'LS CABLE'!#REF!</definedName>
    <definedName name="CORFIB" localSheetId="28">Corning!#REF!</definedName>
    <definedName name="CORFIB" localSheetId="26">Corning!#REF!</definedName>
    <definedName name="CORFIB" localSheetId="27">Corning!#REF!</definedName>
    <definedName name="CORFIB">Corning!#REF!</definedName>
    <definedName name="CORUNI">Corning!#REF!</definedName>
    <definedName name="customer" localSheetId="28">#REF!</definedName>
    <definedName name="customer" localSheetId="26">#REF!</definedName>
    <definedName name="customer" localSheetId="27">#REF!</definedName>
    <definedName name="customer">#REF!</definedName>
    <definedName name="CX">#REF!</definedName>
    <definedName name="D4F">#REF!</definedName>
    <definedName name="DECT">Snom!$A$28</definedName>
    <definedName name="DIFFUSORI_ACUSTICI___Diffusori_a_cassa" localSheetId="28">#REF!</definedName>
    <definedName name="DIFFUSORI_ACUSTICI___Diffusori_a_cassa" localSheetId="26">#REF!</definedName>
    <definedName name="DIFFUSORI_ACUSTICI___Diffusori_a_cassa" localSheetId="27">#REF!</definedName>
    <definedName name="DIFFUSORI_ACUSTICI___Diffusori_a_cassa">#REF!</definedName>
    <definedName name="DIGITAL_VIDEO_RECORDER___DVR_con_compressione_H.264" localSheetId="28">#REF!</definedName>
    <definedName name="DIGITAL_VIDEO_RECORDER___DVR_con_compressione_H.264" localSheetId="30">#REF!</definedName>
    <definedName name="DIGITAL_VIDEO_RECORDER___DVR_con_compressione_H.264" localSheetId="26">#REF!</definedName>
    <definedName name="DIGITAL_VIDEO_RECORDER___DVR_con_compressione_H.264" localSheetId="27">#REF!</definedName>
    <definedName name="DIGITAL_VIDEO_RECORDER___DVR_con_compressione_H.264">#REF!</definedName>
    <definedName name="Dome">#REF!</definedName>
    <definedName name="Domotec">#REF!</definedName>
    <definedName name="DS_VISION" localSheetId="10">#REF!</definedName>
    <definedName name="DS_VISION" localSheetId="28">#REF!</definedName>
    <definedName name="DS_VISION" localSheetId="25">#REF!</definedName>
    <definedName name="DS_VISION" localSheetId="30">#REF!</definedName>
    <definedName name="DS_VISION" localSheetId="24">#REF!</definedName>
    <definedName name="DS_VISION" localSheetId="26">#REF!</definedName>
    <definedName name="DS_VISION" localSheetId="27">#REF!</definedName>
    <definedName name="DS_VISION">#REF!</definedName>
    <definedName name="DSView_3_Management_Software" localSheetId="10">#REF!</definedName>
    <definedName name="DSView_3_Management_Software" localSheetId="28">#REF!</definedName>
    <definedName name="DSView_3_Management_Software" localSheetId="25">#REF!</definedName>
    <definedName name="DSView_3_Management_Software" localSheetId="30">[1]Arteco!#REF!</definedName>
    <definedName name="DSView_3_Management_Software" localSheetId="24">#REF!</definedName>
    <definedName name="DSView_3_Management_Software" localSheetId="26">#REF!</definedName>
    <definedName name="DSView_3_Management_Software" localSheetId="27">#REF!</definedName>
    <definedName name="DSView_3_Management_Software">#REF!</definedName>
    <definedName name="ES">#REF!</definedName>
    <definedName name="Essentia_Antennas_and_Radomes" localSheetId="10">Panduit!#REF!</definedName>
    <definedName name="Essentia_Antennas_and_Radomes" localSheetId="28">Panduit!#REF!</definedName>
    <definedName name="Essentia_Antennas_and_Radomes" localSheetId="25">Panduit!#REF!</definedName>
    <definedName name="Essentia_Antennas_and_Radomes" localSheetId="30">#REF!</definedName>
    <definedName name="Essentia_Antennas_and_Radomes" localSheetId="24">Panduit!#REF!</definedName>
    <definedName name="Essentia_Antennas_and_Radomes" localSheetId="26">Panduit!#REF!</definedName>
    <definedName name="Essentia_Antennas_and_Radomes" localSheetId="27">Panduit!#REF!</definedName>
    <definedName name="Essentia_Antennas_and_Radomes">Panduit!#REF!</definedName>
    <definedName name="Essentia_Cables" localSheetId="10">Panduit!#REF!</definedName>
    <definedName name="Essentia_Cables" localSheetId="28">Panduit!#REF!</definedName>
    <definedName name="Essentia_Cables" localSheetId="25">Panduit!#REF!</definedName>
    <definedName name="Essentia_Cables" localSheetId="30">#REF!</definedName>
    <definedName name="Essentia_Cables" localSheetId="24">Panduit!#REF!</definedName>
    <definedName name="Essentia_Cables" localSheetId="26">Panduit!#REF!</definedName>
    <definedName name="Essentia_Cables" localSheetId="27">Panduit!#REF!</definedName>
    <definedName name="Essentia_Cables">Panduit!#REF!</definedName>
    <definedName name="Essentia_ProNODE_Radio_Devices___AP_Bridge_Router_Mesh_Node" localSheetId="30">#REF!</definedName>
    <definedName name="Essentia_ProNODE_Radio_Devices___AP_Bridge_Router_Mesh_Node">Panduit!$A$5</definedName>
    <definedName name="ETA">Eta!#REF!</definedName>
    <definedName name="ETH">#REF!</definedName>
    <definedName name="FIBRA" localSheetId="28">Panduit!#REF!</definedName>
    <definedName name="FIBRA" localSheetId="30">#REF!</definedName>
    <definedName name="FIBRA" localSheetId="26">Panduit!#REF!</definedName>
    <definedName name="FIBRA" localSheetId="27">Panduit!#REF!</definedName>
    <definedName name="FIBRA">Panduit!#REF!</definedName>
    <definedName name="FLEX" localSheetId="30">#REF!</definedName>
    <definedName name="Flex">#REF!</definedName>
    <definedName name="Fluke_CableIQ" localSheetId="12">Datwyler!#REF!</definedName>
    <definedName name="Fluke_CableIQ" localSheetId="10">Fluke!#REF!</definedName>
    <definedName name="Fluke_CableIQ" localSheetId="28">Fluke!#REF!</definedName>
    <definedName name="Fluke_CableIQ" localSheetId="25">Fluke!#REF!</definedName>
    <definedName name="Fluke_CableIQ" localSheetId="30">#REF!</definedName>
    <definedName name="Fluke_CableIQ" localSheetId="24">Fluke!#REF!</definedName>
    <definedName name="Fluke_CableIQ" localSheetId="26">Fluke!#REF!</definedName>
    <definedName name="Fluke_CableIQ" localSheetId="27">Fluke!#REF!</definedName>
    <definedName name="Fluke_CableIQ">Fluke!#REF!</definedName>
    <definedName name="Fluke_DTX" localSheetId="12">Datwyler!#REF!</definedName>
    <definedName name="Fluke_DTX" localSheetId="10">Fluke!#REF!</definedName>
    <definedName name="Fluke_DTX" localSheetId="28">Fluke!#REF!</definedName>
    <definedName name="Fluke_DTX" localSheetId="25">Fluke!#REF!</definedName>
    <definedName name="Fluke_DTX" localSheetId="30">#REF!</definedName>
    <definedName name="Fluke_DTX" localSheetId="24">Fluke!#REF!</definedName>
    <definedName name="Fluke_DTX" localSheetId="26">Fluke!#REF!</definedName>
    <definedName name="Fluke_DTX" localSheetId="27">Fluke!#REF!</definedName>
    <definedName name="Fluke_DTX">Fluke!#REF!</definedName>
    <definedName name="Fluke_EtherScope" localSheetId="12">Datwyler!#REF!</definedName>
    <definedName name="Fluke_EtherScope" localSheetId="10">Fluke!#REF!</definedName>
    <definedName name="Fluke_EtherScope" localSheetId="28">Fluke!#REF!</definedName>
    <definedName name="Fluke_EtherScope" localSheetId="25">Fluke!#REF!</definedName>
    <definedName name="Fluke_EtherScope" localSheetId="30">#REF!</definedName>
    <definedName name="Fluke_EtherScope" localSheetId="24">Fluke!#REF!</definedName>
    <definedName name="Fluke_EtherScope" localSheetId="26">Fluke!#REF!</definedName>
    <definedName name="Fluke_EtherScope" localSheetId="27">Fluke!#REF!</definedName>
    <definedName name="Fluke_EtherScope">Fluke!#REF!</definedName>
    <definedName name="Fluke_OptiFiber" localSheetId="12">Datwyler!#REF!</definedName>
    <definedName name="Fluke_OptiFiber" localSheetId="10">Fluke!#REF!</definedName>
    <definedName name="Fluke_OptiFiber" localSheetId="28">Fluke!#REF!</definedName>
    <definedName name="Fluke_OptiFiber" localSheetId="25">Fluke!#REF!</definedName>
    <definedName name="Fluke_OptiFiber" localSheetId="30">#REF!</definedName>
    <definedName name="Fluke_OptiFiber" localSheetId="24">Fluke!#REF!</definedName>
    <definedName name="Fluke_OptiFiber" localSheetId="26">Fluke!#REF!</definedName>
    <definedName name="Fluke_OptiFiber" localSheetId="27">Fluke!#REF!</definedName>
    <definedName name="Fluke_OptiFiber">Fluke!#REF!</definedName>
    <definedName name="Fluke_Strumenti_Misura" localSheetId="12">Datwyler!$A$3</definedName>
    <definedName name="Fluke_Strumenti_Misura" localSheetId="30">#REF!</definedName>
    <definedName name="Fluke_Strumenti_Misura">Fluke!$A$3</definedName>
    <definedName name="Foxtream">#REF!</definedName>
    <definedName name="Furukawa" localSheetId="28">#REF!</definedName>
    <definedName name="Furukawa" localSheetId="30">#REF!</definedName>
    <definedName name="Furukawa" localSheetId="26">#REF!</definedName>
    <definedName name="Furukawa" localSheetId="27">#REF!</definedName>
    <definedName name="Furukawa">#REF!</definedName>
    <definedName name="GN_NET____Amplificatori_cavi_e_adattatori" localSheetId="10">#REF!</definedName>
    <definedName name="GN_NET____Amplificatori_cavi_e_adattatori" localSheetId="28">#REF!</definedName>
    <definedName name="GN_NET____Amplificatori_cavi_e_adattatori" localSheetId="25">#REF!</definedName>
    <definedName name="GN_NET____Amplificatori_cavi_e_adattatori" localSheetId="30">#REF!</definedName>
    <definedName name="GN_NET____Amplificatori_cavi_e_adattatori" localSheetId="24">Snom!#REF!</definedName>
    <definedName name="GN_NET____Amplificatori_cavi_e_adattatori" localSheetId="26">#REF!</definedName>
    <definedName name="GN_NET____Amplificatori_cavi_e_adattatori" localSheetId="27">#REF!</definedName>
    <definedName name="GN_NET____Amplificatori_cavi_e_adattatori">#REF!</definedName>
    <definedName name="GN_NET____Wireless_accessori" localSheetId="10">#REF!</definedName>
    <definedName name="GN_NET____Wireless_accessori" localSheetId="28">#REF!</definedName>
    <definedName name="GN_NET____Wireless_accessori" localSheetId="30">#REF!</definedName>
    <definedName name="GN_NET____Wireless_accessori" localSheetId="24">Snom!#REF!</definedName>
    <definedName name="GN_NET____Wireless_accessori" localSheetId="26">#REF!</definedName>
    <definedName name="GN_NET____Wireless_accessori" localSheetId="27">#REF!</definedName>
    <definedName name="GN_NET____Wireless_accessori">#REF!</definedName>
    <definedName name="GN_NET___Bluethooth__Mobile" localSheetId="10">#REF!</definedName>
    <definedName name="GN_NET___Bluethooth__Mobile" localSheetId="28">#REF!</definedName>
    <definedName name="GN_NET___Bluethooth__Mobile" localSheetId="30">#REF!</definedName>
    <definedName name="GN_NET___Bluethooth__Mobile" localSheetId="24">Snom!#REF!</definedName>
    <definedName name="GN_NET___Bluethooth__Mobile" localSheetId="26">#REF!</definedName>
    <definedName name="GN_NET___Bluethooth__Mobile" localSheetId="27">#REF!</definedName>
    <definedName name="GN_NET___Bluethooth__Mobile">#REF!</definedName>
    <definedName name="GN_NET___Cuffie_telefoniche_Wireless_per_telefoni_fissi" localSheetId="30">#REF!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10">'TS RACK TECNO'!#REF!</definedName>
    <definedName name="Gruppi_Tecnoclima_di_ventilazione" localSheetId="28">'TS RACK TECNO'!#REF!</definedName>
    <definedName name="Gruppi_Tecnoclima_di_ventilazione" localSheetId="25">'TS RACK TECNO'!#REF!</definedName>
    <definedName name="Gruppi_Tecnoclima_di_ventilazione" localSheetId="30">#REF!</definedName>
    <definedName name="Gruppi_Tecnoclima_di_ventilazione" localSheetId="24">'TS RACK TECNO'!#REF!</definedName>
    <definedName name="Gruppi_Tecnoclima_di_ventilazione" localSheetId="26">'TS RACK TECNO'!#REF!</definedName>
    <definedName name="Gruppi_Tecnoclima_di_ventilazione" localSheetId="27">'TS RACK TECNO'!#REF!</definedName>
    <definedName name="Gruppi_Tecnoclima_di_ventilazione">'TS RACK TECNO'!#REF!</definedName>
    <definedName name="HIRSCHMANN___Accessori" localSheetId="10">#REF!</definedName>
    <definedName name="HIRSCHMANN___Accessori" localSheetId="28">#REF!</definedName>
    <definedName name="HIRSCHMANN___Accessori" localSheetId="25">#REF!</definedName>
    <definedName name="HIRSCHMANN___Accessori" localSheetId="30">#REF!</definedName>
    <definedName name="HIRSCHMANN___Accessori" localSheetId="24">#REF!</definedName>
    <definedName name="HIRSCHMANN___Accessori" localSheetId="26">#REF!</definedName>
    <definedName name="HIRSCHMANN___Accessori" localSheetId="27">#REF!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8">'TS RACK TECNO'!#REF!</definedName>
    <definedName name="IP" localSheetId="26">'TS RACK TECNO'!#REF!</definedName>
    <definedName name="IP" localSheetId="27">'TS RACK TECNO'!#REF!</definedName>
    <definedName name="IP">'TS RACK TECNO'!#REF!</definedName>
    <definedName name="KRONE" localSheetId="28">#REF!</definedName>
    <definedName name="KRONE" localSheetId="30">#REF!</definedName>
    <definedName name="KRONE" localSheetId="26">#REF!</definedName>
    <definedName name="KRONE" localSheetId="27">#REF!</definedName>
    <definedName name="KRONE">#REF!</definedName>
    <definedName name="Krone_5EFCavi" localSheetId="10">#REF!</definedName>
    <definedName name="Krone_5EFCavi" localSheetId="28">#REF!</definedName>
    <definedName name="Krone_5EFCavi" localSheetId="25">#REF!</definedName>
    <definedName name="Krone_5EFCavi" localSheetId="30">#REF!</definedName>
    <definedName name="Krone_5EFCavi" localSheetId="24">#REF!</definedName>
    <definedName name="Krone_5EFCavi" localSheetId="26">#REF!</definedName>
    <definedName name="Krone_5EFCavi" localSheetId="27">#REF!</definedName>
    <definedName name="Krone_5EFCavi">#REF!</definedName>
    <definedName name="Krone_5EFJack" localSheetId="10">#REF!</definedName>
    <definedName name="Krone_5EFJack" localSheetId="28">#REF!</definedName>
    <definedName name="Krone_5EFJack" localSheetId="25">#REF!</definedName>
    <definedName name="Krone_5EFJack" localSheetId="30">#REF!</definedName>
    <definedName name="Krone_5EFJack" localSheetId="24">#REF!</definedName>
    <definedName name="Krone_5EFJack" localSheetId="26">#REF!</definedName>
    <definedName name="Krone_5EFJack" localSheetId="27">#REF!</definedName>
    <definedName name="Krone_5EFJack">#REF!</definedName>
    <definedName name="Krone_5EUJack" localSheetId="10">#REF!</definedName>
    <definedName name="Krone_5EUJack" localSheetId="28">#REF!</definedName>
    <definedName name="Krone_5EUJack" localSheetId="25">#REF!</definedName>
    <definedName name="Krone_5EUJack" localSheetId="30">#REF!</definedName>
    <definedName name="Krone_5EUJack" localSheetId="24">#REF!</definedName>
    <definedName name="Krone_5EUJack" localSheetId="26">#REF!</definedName>
    <definedName name="Krone_5EUJack" localSheetId="27">#REF!</definedName>
    <definedName name="Krone_5EUJack">#REF!</definedName>
    <definedName name="Krone_6FCavi" localSheetId="10">#REF!</definedName>
    <definedName name="Krone_6FCavi" localSheetId="28">#REF!</definedName>
    <definedName name="Krone_6FCavi" localSheetId="25">#REF!</definedName>
    <definedName name="Krone_6FCavi" localSheetId="30">#REF!</definedName>
    <definedName name="Krone_6FCavi" localSheetId="24">#REF!</definedName>
    <definedName name="Krone_6FCavi" localSheetId="26">#REF!</definedName>
    <definedName name="Krone_6FCavi" localSheetId="27">#REF!</definedName>
    <definedName name="Krone_6FCavi">#REF!</definedName>
    <definedName name="Krone_6FJack" localSheetId="10">#REF!</definedName>
    <definedName name="Krone_6FJack" localSheetId="28">#REF!</definedName>
    <definedName name="Krone_6FJack" localSheetId="25">#REF!</definedName>
    <definedName name="Krone_6FJack" localSheetId="30">#REF!</definedName>
    <definedName name="Krone_6FJack" localSheetId="24">#REF!</definedName>
    <definedName name="Krone_6FJack" localSheetId="26">#REF!</definedName>
    <definedName name="Krone_6FJack" localSheetId="27">#REF!</definedName>
    <definedName name="Krone_6FJack">#REF!</definedName>
    <definedName name="Krone_6UJack" localSheetId="10">#REF!</definedName>
    <definedName name="Krone_6UJack" localSheetId="28">#REF!</definedName>
    <definedName name="Krone_6UJack" localSheetId="25">#REF!</definedName>
    <definedName name="Krone_6UJack" localSheetId="30">#REF!</definedName>
    <definedName name="Krone_6UJack" localSheetId="24">#REF!</definedName>
    <definedName name="Krone_6UJack" localSheetId="26">#REF!</definedName>
    <definedName name="Krone_6UJack" localSheetId="27">#REF!</definedName>
    <definedName name="Krone_6UJack">#REF!</definedName>
    <definedName name="Krone_Armadi" localSheetId="10">#REF!</definedName>
    <definedName name="Krone_Armadi" localSheetId="28">#REF!</definedName>
    <definedName name="Krone_Armadi" localSheetId="25">#REF!</definedName>
    <definedName name="Krone_Armadi" localSheetId="30">#REF!</definedName>
    <definedName name="Krone_Armadi" localSheetId="24">#REF!</definedName>
    <definedName name="Krone_Armadi" localSheetId="26">#REF!</definedName>
    <definedName name="Krone_Armadi" localSheetId="27">#REF!</definedName>
    <definedName name="Krone_Armadi">#REF!</definedName>
    <definedName name="Krone_Cat3" localSheetId="28">#REF!</definedName>
    <definedName name="Krone_Cat3" localSheetId="30">#REF!</definedName>
    <definedName name="Krone_Cat3" localSheetId="26">#REF!</definedName>
    <definedName name="Krone_Cat3" localSheetId="27">#REF!</definedName>
    <definedName name="Krone_Cat3">#REF!</definedName>
    <definedName name="Krone_Cat5E" localSheetId="10">#REF!</definedName>
    <definedName name="Krone_Cat5E" localSheetId="28">#REF!</definedName>
    <definedName name="Krone_Cat5E" localSheetId="25">#REF!</definedName>
    <definedName name="Krone_Cat5E" localSheetId="30">#REF!</definedName>
    <definedName name="Krone_Cat5E" localSheetId="24">#REF!</definedName>
    <definedName name="Krone_Cat5E" localSheetId="26">#REF!</definedName>
    <definedName name="Krone_Cat5E" localSheetId="27">#REF!</definedName>
    <definedName name="Krone_Cat5E">#REF!</definedName>
    <definedName name="Krone_Cat6" localSheetId="10">#REF!</definedName>
    <definedName name="Krone_Cat6" localSheetId="28">#REF!</definedName>
    <definedName name="Krone_Cat6" localSheetId="25">#REF!</definedName>
    <definedName name="Krone_Cat6" localSheetId="30">#REF!</definedName>
    <definedName name="Krone_Cat6" localSheetId="24">#REF!</definedName>
    <definedName name="Krone_Cat6" localSheetId="26">#REF!</definedName>
    <definedName name="Krone_Cat6" localSheetId="27">#REF!</definedName>
    <definedName name="Krone_Cat6">#REF!</definedName>
    <definedName name="Krone_Fibra" localSheetId="10">#REF!</definedName>
    <definedName name="Krone_Fibra" localSheetId="28">#REF!</definedName>
    <definedName name="Krone_Fibra" localSheetId="25">#REF!</definedName>
    <definedName name="Krone_Fibra" localSheetId="30">#REF!</definedName>
    <definedName name="Krone_Fibra" localSheetId="24">#REF!</definedName>
    <definedName name="Krone_Fibra" localSheetId="26">#REF!</definedName>
    <definedName name="Krone_Fibra" localSheetId="27">#REF!</definedName>
    <definedName name="Krone_Fibra">#REF!</definedName>
    <definedName name="Krone_FibraBretelle" localSheetId="10">#REF!</definedName>
    <definedName name="Krone_FibraBretelle" localSheetId="28">#REF!</definedName>
    <definedName name="Krone_FibraBretelle" localSheetId="25">#REF!</definedName>
    <definedName name="Krone_FibraBretelle" localSheetId="30">#REF!</definedName>
    <definedName name="Krone_FibraBretelle" localSheetId="24">#REF!</definedName>
    <definedName name="Krone_FibraBretelle" localSheetId="26">#REF!</definedName>
    <definedName name="Krone_FibraBretelle" localSheetId="27">#REF!</definedName>
    <definedName name="Krone_FibraBretelle">#REF!</definedName>
    <definedName name="Krone_FibraBussole" localSheetId="10">#REF!</definedName>
    <definedName name="Krone_FibraBussole" localSheetId="28">#REF!</definedName>
    <definedName name="Krone_FibraBussole" localSheetId="25">#REF!</definedName>
    <definedName name="Krone_FibraBussole" localSheetId="30">#REF!</definedName>
    <definedName name="Krone_FibraBussole" localSheetId="24">#REF!</definedName>
    <definedName name="Krone_FibraBussole" localSheetId="26">#REF!</definedName>
    <definedName name="Krone_FibraBussole" localSheetId="27">#REF!</definedName>
    <definedName name="Krone_FibraBussole">#REF!</definedName>
    <definedName name="Krone_FibraCavi" localSheetId="10">#REF!</definedName>
    <definedName name="Krone_FibraCavi" localSheetId="28">#REF!</definedName>
    <definedName name="Krone_FibraCavi" localSheetId="25">#REF!</definedName>
    <definedName name="Krone_FibraCavi" localSheetId="30">#REF!</definedName>
    <definedName name="Krone_FibraCavi" localSheetId="24">#REF!</definedName>
    <definedName name="Krone_FibraCavi" localSheetId="26">#REF!</definedName>
    <definedName name="Krone_FibraCavi" localSheetId="27">#REF!</definedName>
    <definedName name="Krone_FibraCavi">#REF!</definedName>
    <definedName name="Krone_FibraPigtails" localSheetId="10">#REF!</definedName>
    <definedName name="Krone_FibraPigtails" localSheetId="28">#REF!</definedName>
    <definedName name="Krone_FibraPigtails" localSheetId="25">#REF!</definedName>
    <definedName name="Krone_FibraPigtails" localSheetId="30">#REF!</definedName>
    <definedName name="Krone_FibraPigtails" localSheetId="24">#REF!</definedName>
    <definedName name="Krone_FibraPigtails" localSheetId="26">#REF!</definedName>
    <definedName name="Krone_FibraPigtails" localSheetId="27">#REF!</definedName>
    <definedName name="Krone_FibraPigtails">#REF!</definedName>
    <definedName name="Krone_LSA" localSheetId="10">#REF!</definedName>
    <definedName name="Krone_LSA" localSheetId="28">#REF!</definedName>
    <definedName name="Krone_LSA" localSheetId="25">#REF!</definedName>
    <definedName name="Krone_LSA" localSheetId="30">#REF!</definedName>
    <definedName name="Krone_LSA" localSheetId="24">#REF!</definedName>
    <definedName name="Krone_LSA" localSheetId="26">#REF!</definedName>
    <definedName name="Krone_LSA" localSheetId="27">#REF!</definedName>
    <definedName name="Krone_LSA">#REF!</definedName>
    <definedName name="Krone_Telai" localSheetId="10">#REF!</definedName>
    <definedName name="Krone_Telai" localSheetId="28">#REF!</definedName>
    <definedName name="Krone_Telai" localSheetId="25">#REF!</definedName>
    <definedName name="Krone_Telai" localSheetId="30">#REF!</definedName>
    <definedName name="Krone_Telai" localSheetId="24">#REF!</definedName>
    <definedName name="Krone_Telai" localSheetId="26">#REF!</definedName>
    <definedName name="Krone_Telai" localSheetId="27">#REF!</definedName>
    <definedName name="Krone_Telai">#REF!</definedName>
    <definedName name="LANCORE">Corning!$A$160</definedName>
    <definedName name="LG_Accessori" localSheetId="10">'LS CABLE'!#REF!</definedName>
    <definedName name="LG_Accessori" localSheetId="28">'LS CABLE'!#REF!</definedName>
    <definedName name="LG_Accessori" localSheetId="25">'LS CABLE'!#REF!</definedName>
    <definedName name="LG_Accessori" localSheetId="30">#REF!</definedName>
    <definedName name="LG_Accessori" localSheetId="24">Snom!#REF!</definedName>
    <definedName name="LG_Accessori" localSheetId="26">'LS CABLE'!#REF!</definedName>
    <definedName name="LG_Accessori" localSheetId="27">'LS CABLE'!#REF!</definedName>
    <definedName name="LG_Accessori">'LS CABLE'!#REF!</definedName>
    <definedName name="LG_Categoria_3_Fonia" localSheetId="24">Snom!#REF!</definedName>
    <definedName name="LG_Categoria_5E" localSheetId="10">'LS CABLE'!#REF!</definedName>
    <definedName name="LG_Categoria_5E" localSheetId="28">'LS CABLE'!#REF!</definedName>
    <definedName name="LG_Categoria_5E" localSheetId="25">'LS CABLE'!#REF!</definedName>
    <definedName name="LG_Categoria_5E" localSheetId="30">#REF!</definedName>
    <definedName name="LG_Categoria_5E" localSheetId="24">'LS CABLE'!#REF!</definedName>
    <definedName name="LG_Categoria_5E" localSheetId="26">'LS CABLE'!#REF!</definedName>
    <definedName name="LG_Categoria_5E" localSheetId="27">'LS CABLE'!#REF!</definedName>
    <definedName name="LG_Categoria_5E">'LS CABLE'!#REF!</definedName>
    <definedName name="LG_Categoria_6" localSheetId="10">'LS CABLE'!#REF!</definedName>
    <definedName name="LG_Categoria_6" localSheetId="28">'LS CABLE'!#REF!</definedName>
    <definedName name="LG_Categoria_6" localSheetId="25">'LS CABLE'!#REF!</definedName>
    <definedName name="LG_Categoria_6" localSheetId="30">#REF!</definedName>
    <definedName name="LG_Categoria_6" localSheetId="24">'LS CABLE'!#REF!</definedName>
    <definedName name="LG_Categoria_6" localSheetId="26">'LS CABLE'!#REF!</definedName>
    <definedName name="LG_Categoria_6" localSheetId="27">'LS CABLE'!#REF!</definedName>
    <definedName name="LG_Categoria_6">'LS CABLE'!#REF!</definedName>
    <definedName name="LG_Categoria_6A" localSheetId="10">'LS CABLE'!#REF!</definedName>
    <definedName name="LG_Categoria_6A" localSheetId="28">'LS CABLE'!#REF!</definedName>
    <definedName name="LG_Categoria_6A" localSheetId="25">'LS CABLE'!#REF!</definedName>
    <definedName name="LG_Categoria_6A" localSheetId="30">#REF!</definedName>
    <definedName name="LG_Categoria_6A" localSheetId="24">'LS CABLE'!#REF!</definedName>
    <definedName name="LG_Categoria_6A" localSheetId="26">'LS CABLE'!#REF!</definedName>
    <definedName name="LG_Categoria_6A" localSheetId="27">'LS CABLE'!#REF!</definedName>
    <definedName name="LG_Categoria_6A">'LS CABLE'!#REF!</definedName>
    <definedName name="LG_Cavi_Fonia" localSheetId="24">Snom!#REF!</definedName>
    <definedName name="LG_Cavi_in_Rame" localSheetId="10">'LS CABLE'!#REF!</definedName>
    <definedName name="LG_Cavi_in_Rame" localSheetId="28">'LS CABLE'!#REF!</definedName>
    <definedName name="LG_Cavi_in_Rame" localSheetId="25">'LS CABLE'!#REF!</definedName>
    <definedName name="LG_Cavi_in_Rame" localSheetId="30">#REF!</definedName>
    <definedName name="LG_Cavi_in_Rame" localSheetId="24">'LS CABLE'!#REF!</definedName>
    <definedName name="LG_Cavi_in_Rame" localSheetId="26">'LS CABLE'!#REF!</definedName>
    <definedName name="LG_Cavi_in_Rame" localSheetId="27">'LS CABLE'!#REF!</definedName>
    <definedName name="LG_Cavi_in_Rame">'LS CABLE'!#REF!</definedName>
    <definedName name="LG_Fonia" localSheetId="10">'LS CABLE'!#REF!</definedName>
    <definedName name="LG_Fonia" localSheetId="28">'LS CABLE'!#REF!</definedName>
    <definedName name="LG_Fonia" localSheetId="25">'LS CABLE'!#REF!</definedName>
    <definedName name="LG_Fonia" localSheetId="30">#REF!</definedName>
    <definedName name="LG_Fonia" localSheetId="24">'LS CABLE'!#REF!</definedName>
    <definedName name="LG_Fonia" localSheetId="26">'LS CABLE'!#REF!</definedName>
    <definedName name="LG_Fonia" localSheetId="27">'LS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10">#REF!</definedName>
    <definedName name="Manutenzione_12_mesi" localSheetId="28">#REF!</definedName>
    <definedName name="Manutenzione_12_mesi" localSheetId="25">#REF!</definedName>
    <definedName name="Manutenzione_12_mesi" localSheetId="30">[1]Arteco!#REF!</definedName>
    <definedName name="Manutenzione_12_mesi" localSheetId="24">#REF!</definedName>
    <definedName name="Manutenzione_12_mesi" localSheetId="26">#REF!</definedName>
    <definedName name="Manutenzione_12_mesi" localSheetId="27">#REF!</definedName>
    <definedName name="Manutenzione_12_mesi">#REF!</definedName>
    <definedName name="Media_Converter_STAND_ALONE" localSheetId="14">'TS RACK TECNO'!$A$5</definedName>
    <definedName name="Mega">#REF!</definedName>
    <definedName name="Milestone">[1]Milestone!#REF!</definedName>
    <definedName name="Minicom_kvm" localSheetId="28">#REF!</definedName>
    <definedName name="Minicom_kvm" localSheetId="30">#REF!</definedName>
    <definedName name="Minicom_kvm" localSheetId="26">#REF!</definedName>
    <definedName name="Minicom_kvm" localSheetId="27">#REF!</definedName>
    <definedName name="Minicom_kvm">#REF!</definedName>
    <definedName name="Minicom_Video" localSheetId="28">#REF!</definedName>
    <definedName name="Minicom_Video" localSheetId="30">#REF!</definedName>
    <definedName name="Minicom_Video" localSheetId="26">#REF!</definedName>
    <definedName name="Minicom_Video" localSheetId="27">#REF!</definedName>
    <definedName name="Minicom_Video">#REF!</definedName>
    <definedName name="Montanti" localSheetId="10">'TS ACCESSORI'!#REF!</definedName>
    <definedName name="Montanti" localSheetId="28">'TS ACCESSORI'!#REF!</definedName>
    <definedName name="Montanti" localSheetId="30">#REF!</definedName>
    <definedName name="Montanti" localSheetId="26">'TS ACCESSORI'!#REF!</definedName>
    <definedName name="Montanti" localSheetId="27">'TS ACCESSORI'!#REF!</definedName>
    <definedName name="Montanti">'TS ACCESSORI'!#REF!</definedName>
    <definedName name="Montanti_e_accessori" localSheetId="10">'TS RACK TECNO'!#REF!</definedName>
    <definedName name="Montanti_e_accessori" localSheetId="28">'TS RACK TECNO'!#REF!</definedName>
    <definedName name="Montanti_e_accessori" localSheetId="25">'TS RACK TECNO'!#REF!</definedName>
    <definedName name="Montanti_e_accessori" localSheetId="30">#REF!</definedName>
    <definedName name="Montanti_e_accessori" localSheetId="24">'TS RACK TECNO'!#REF!</definedName>
    <definedName name="Montanti_e_accessori" localSheetId="26">'TS RACK TECNO'!#REF!</definedName>
    <definedName name="Montanti_e_accessori" localSheetId="27">'TS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30">#REF!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30">#REF!</definedName>
    <definedName name="Multi_Switch__Multi_Switch___IRMS____MSW">'RIELLO UPS'!#REF!</definedName>
    <definedName name="NEC_IPC100" localSheetId="10">#REF!</definedName>
    <definedName name="NEC_IPC100" localSheetId="28">#REF!</definedName>
    <definedName name="NEC_IPC100" localSheetId="25">#REF!</definedName>
    <definedName name="NEC_IPC100" localSheetId="30">#REF!</definedName>
    <definedName name="NEC_IPC100" localSheetId="24">#REF!</definedName>
    <definedName name="NEC_IPC100" localSheetId="26">#REF!</definedName>
    <definedName name="NEC_IPC100" localSheetId="27">#REF!</definedName>
    <definedName name="NEC_IPC100">#REF!</definedName>
    <definedName name="NEC_Terminali_digitali_serie_DT310" localSheetId="10">#REF!</definedName>
    <definedName name="NEC_Terminali_digitali_serie_DT310" localSheetId="28">#REF!</definedName>
    <definedName name="NEC_Terminali_digitali_serie_DT310" localSheetId="25">#REF!</definedName>
    <definedName name="NEC_Terminali_digitali_serie_DT310" localSheetId="30">#REF!</definedName>
    <definedName name="NEC_Terminali_digitali_serie_DT310" localSheetId="24">#REF!</definedName>
    <definedName name="NEC_Terminali_digitali_serie_DT310" localSheetId="26">#REF!</definedName>
    <definedName name="NEC_Terminali_digitali_serie_DT310" localSheetId="27">#REF!</definedName>
    <definedName name="NEC_Terminali_digitali_serie_DT310">#REF!</definedName>
    <definedName name="NETKEY" localSheetId="28">Panduit!#REF!</definedName>
    <definedName name="NETKEY" localSheetId="30">#REF!</definedName>
    <definedName name="NETKEY" localSheetId="26">Panduit!#REF!</definedName>
    <definedName name="NETKEY" localSheetId="27">Panduit!#REF!</definedName>
    <definedName name="NETKEY">Panduit!#REF!</definedName>
    <definedName name="Obiettivi">#REF!</definedName>
    <definedName name="OC_CVR_U6L01" localSheetId="8">'ORCA Cavi Ottici'!#REF!</definedName>
    <definedName name="OC_CVR_U6L01" localSheetId="28">'ORCA Cablaggio Rame'!#REF!</definedName>
    <definedName name="OC_CVR_U6L01" localSheetId="30">#REF!</definedName>
    <definedName name="OC_CVR_U6L01" localSheetId="26">'ORCA Cablaggio Rame'!#REF!</definedName>
    <definedName name="OC_CVR_U6L01" localSheetId="27">'ORCA Cablaggio Rame'!#REF!</definedName>
    <definedName name="OC_CVR_U6L01">'ORCA Cablaggio Rame'!#REF!</definedName>
    <definedName name="OC_LAN_100MMFXSC" localSheetId="8">'ORCA Cavi Ottici'!#REF!</definedName>
    <definedName name="OC_LAN_100MMFXSC" localSheetId="28">'ORCA Cablaggio Rame'!#REF!</definedName>
    <definedName name="OC_LAN_100MMFXSC" localSheetId="30">#REF!</definedName>
    <definedName name="OC_LAN_100MMFXSC" localSheetId="26">'ORCA Cablaggio Rame'!#REF!</definedName>
    <definedName name="OC_LAN_100MMFXSC" localSheetId="27">'ORCA Cablaggio Rame'!#REF!</definedName>
    <definedName name="OC_LAN_100MMFXSC">'ORCA Cablaggio Rame'!#REF!</definedName>
    <definedName name="OC_MPO_12SC50" localSheetId="10">'ORCA Cablaggio Fibra'!#REF!</definedName>
    <definedName name="OC_MPO_12SC50" localSheetId="28">'ORCA Rack'!#REF!</definedName>
    <definedName name="OC_MPO_12SC50" localSheetId="25">'ORCA Rack'!#REF!</definedName>
    <definedName name="OC_MPO_12SC50" localSheetId="30">#REF!</definedName>
    <definedName name="OC_MPO_12SC50" localSheetId="24">'ORCA Rack'!#REF!</definedName>
    <definedName name="OC_MPO_12SC50" localSheetId="26">'ORCA Rack'!#REF!</definedName>
    <definedName name="OC_MPO_12SC50" localSheetId="27">'ORCA Rack'!#REF!</definedName>
    <definedName name="OC_MPO_12SC50">'ORCA Rack'!#REF!</definedName>
    <definedName name="OC_PP_SPB19" localSheetId="8">'ORCA Cavi Ottici'!#REF!</definedName>
    <definedName name="OC_PP_SPB19" localSheetId="28">'ORCA Cablaggio Rame'!#REF!</definedName>
    <definedName name="OC_PP_SPB19" localSheetId="30">#REF!</definedName>
    <definedName name="OC_PP_SPB19" localSheetId="26">'ORCA Cablaggio Rame'!#REF!</definedName>
    <definedName name="OC_PP_SPB19" localSheetId="27">'ORCA Cablaggio Rame'!#REF!</definedName>
    <definedName name="OC_PP_SPB19">'ORCA Cablaggio Rame'!#REF!</definedName>
    <definedName name="OCRACK" localSheetId="28">'ORCA Rack'!#REF!</definedName>
    <definedName name="OCRACK" localSheetId="26">'ORCA Rack'!#REF!</definedName>
    <definedName name="OCRACK" localSheetId="27">'ORCA Rack'!#REF!</definedName>
    <definedName name="OCRACK">'ORCA Rack'!#REF!</definedName>
    <definedName name="One_View_Switch_KVM" localSheetId="10">'TS RACK TECNO'!#REF!</definedName>
    <definedName name="One_View_Switch_KVM" localSheetId="28">'TS RACK TECNO'!#REF!</definedName>
    <definedName name="One_View_Switch_KVM" localSheetId="25">'TS RACK TECNO'!#REF!</definedName>
    <definedName name="One_View_Switch_KVM" localSheetId="30">#REF!</definedName>
    <definedName name="One_View_Switch_KVM" localSheetId="24">'TS RACK TECNO'!#REF!</definedName>
    <definedName name="One_View_Switch_KVM" localSheetId="26">'TS RACK TECNO'!#REF!</definedName>
    <definedName name="One_View_Switch_KVM" localSheetId="27">'TS RACK TECNO'!#REF!</definedName>
    <definedName name="One_View_Switch_KVM">'TS RACK TECNO'!#REF!</definedName>
    <definedName name="ORCA____Cat6" localSheetId="8">'ORCA Cavi Ottici'!#REF!</definedName>
    <definedName name="ORCA____Cat6" localSheetId="28">'ORCA Cablaggio Rame'!#REF!</definedName>
    <definedName name="ORCA____Cat6" localSheetId="30">#REF!</definedName>
    <definedName name="ORCA____Cat6" localSheetId="26">'ORCA Cablaggio Rame'!#REF!</definedName>
    <definedName name="ORCA____Cat6" localSheetId="27">'ORCA Cablaggio Rame'!#REF!</definedName>
    <definedName name="ORCA____Cat6">'ORCA Cablaggio Rame'!#REF!</definedName>
    <definedName name="ORCA___Accessori_Fibra_ottica" localSheetId="10">'ORCA Cablaggio Fibra'!#REF!</definedName>
    <definedName name="ORCA___Accessori_Fibra_ottica" localSheetId="28">'ORCA Rack'!#REF!</definedName>
    <definedName name="ORCA___Accessori_Fibra_ottica" localSheetId="25">'ORCA Rack'!#REF!</definedName>
    <definedName name="ORCA___Accessori_Fibra_ottica" localSheetId="30">#REF!</definedName>
    <definedName name="ORCA___Accessori_Fibra_ottica" localSheetId="24">'ORCA Rack'!#REF!</definedName>
    <definedName name="ORCA___Accessori_Fibra_ottica" localSheetId="26">'ORCA Rack'!#REF!</definedName>
    <definedName name="ORCA___Accessori_Fibra_ottica" localSheetId="27">'ORCA Rack'!#REF!</definedName>
    <definedName name="ORCA___Accessori_Fibra_ottica">'ORCA Rack'!#REF!</definedName>
    <definedName name="ORCA___Adattatori_per_serie_civili" localSheetId="30">#REF!</definedName>
    <definedName name="ORCA___Adattatori_per_serie_civili">'ORCA Rack'!#REF!</definedName>
    <definedName name="ORCA___Attrezzatura_Fibra_ottica" localSheetId="10">'ORCA Cablaggio Fibra'!#REF!</definedName>
    <definedName name="ORCA___Attrezzatura_Fibra_ottica" localSheetId="28">'ORCA Rack'!#REF!</definedName>
    <definedName name="ORCA___Attrezzatura_Fibra_ottica" localSheetId="25">'ORCA Rack'!#REF!</definedName>
    <definedName name="ORCA___Attrezzatura_Fibra_ottica" localSheetId="30">#REF!</definedName>
    <definedName name="ORCA___Attrezzatura_Fibra_ottica" localSheetId="24">'ORCA Rack'!#REF!</definedName>
    <definedName name="ORCA___Attrezzatura_Fibra_ottica" localSheetId="26">'ORCA Rack'!#REF!</definedName>
    <definedName name="ORCA___Attrezzatura_Fibra_ottica" localSheetId="27">'ORCA Rack'!#REF!</definedName>
    <definedName name="ORCA___Attrezzatura_Fibra_ottica">'ORCA Rack'!#REF!</definedName>
    <definedName name="ORCA___Attrezzatura_Rame" localSheetId="8">'ORCA Cavi Ottici'!#REF!</definedName>
    <definedName name="ORCA___Attrezzatura_Rame" localSheetId="28">'ORCA Cablaggio Rame'!#REF!</definedName>
    <definedName name="ORCA___Attrezzatura_Rame" localSheetId="30">#REF!</definedName>
    <definedName name="ORCA___Attrezzatura_Rame" localSheetId="26">'ORCA Cablaggio Rame'!#REF!</definedName>
    <definedName name="ORCA___Attrezzatura_Rame" localSheetId="27">'ORCA Cablaggio Rame'!#REF!</definedName>
    <definedName name="ORCA___Attrezzatura_Rame">'ORCA Cablaggio Rame'!#REF!</definedName>
    <definedName name="ORCA___Bretelle_in_Fibra_ottica_SC_SC_Duplex" localSheetId="10">'ORCA Cablaggio Fibra'!#REF!</definedName>
    <definedName name="ORCA___Bretelle_in_Fibra_ottica_SC_SC_Duplex" localSheetId="28">'ORCA Rack'!#REF!</definedName>
    <definedName name="ORCA___Bretelle_in_Fibra_ottica_SC_SC_Duplex" localSheetId="30">#REF!</definedName>
    <definedName name="ORCA___Bretelle_in_Fibra_ottica_SC_SC_Duplex" localSheetId="26">'ORCA Rack'!#REF!</definedName>
    <definedName name="ORCA___Bretelle_in_Fibra_ottica_SC_SC_Duplex" localSheetId="27">'ORCA Rack'!#REF!</definedName>
    <definedName name="ORCA___Bretelle_in_Fibra_ottica_SC_SC_Duplex">'ORCA Rack'!#REF!</definedName>
    <definedName name="ORCA___Bussole" localSheetId="10">'ORCA Cablaggio Fibra'!#REF!</definedName>
    <definedName name="ORCA___Bussole" localSheetId="28">'ORCA Rack'!#REF!</definedName>
    <definedName name="ORCA___Bussole" localSheetId="30">#REF!</definedName>
    <definedName name="ORCA___Bussole" localSheetId="26">'ORCA Rack'!#REF!</definedName>
    <definedName name="ORCA___Bussole" localSheetId="27">'ORCA Rack'!#REF!</definedName>
    <definedName name="ORCA___Bussole">'ORCA Rack'!#REF!</definedName>
    <definedName name="ORCA___Cassetti_ottici" localSheetId="10">'ORCA Cablaggio Fibra'!#REF!</definedName>
    <definedName name="ORCA___Cassetti_ottici" localSheetId="28">'ORCA Rack'!#REF!</definedName>
    <definedName name="ORCA___Cassetti_ottici" localSheetId="30">#REF!</definedName>
    <definedName name="ORCA___Cassetti_ottici" localSheetId="26">'ORCA Rack'!#REF!</definedName>
    <definedName name="ORCA___Cassetti_ottici" localSheetId="27">'ORCA Rack'!#REF!</definedName>
    <definedName name="ORCA___Cassetti_ottici">'ORCA Rack'!#REF!</definedName>
    <definedName name="ORCA___Cat5E___Fonia" localSheetId="8">'ORCA Cavi Ottici'!#REF!</definedName>
    <definedName name="ORCA___Cat5E___Fonia" localSheetId="28">'ORCA Cablaggio Rame'!#REF!</definedName>
    <definedName name="ORCA___Cat5E___Fonia" localSheetId="30">#REF!</definedName>
    <definedName name="ORCA___Cat5E___Fonia" localSheetId="26">'ORCA Cablaggio Rame'!#REF!</definedName>
    <definedName name="ORCA___Cat5E___Fonia" localSheetId="27">'ORCA Cablaggio Rame'!#REF!</definedName>
    <definedName name="ORCA___Cat5E___Fonia">'ORCA Cablaggio Rame'!#REF!</definedName>
    <definedName name="ORCA___Cavi_Ottici_non_armati" localSheetId="10">'ORCA Cablaggio Fibra'!#REF!</definedName>
    <definedName name="ORCA___Cavi_Ottici_non_armati" localSheetId="30">#REF!</definedName>
    <definedName name="ORCA___Cavi_Ottici_non_armati">'ORCA Rack'!#REF!</definedName>
    <definedName name="ORCA___Cavo_Telefonico" localSheetId="8">'ORCA Cavi Ottici'!#REF!</definedName>
    <definedName name="ORCA___Cavo_Telefonico" localSheetId="28">'ORCA Cablaggio Rame'!#REF!</definedName>
    <definedName name="ORCA___Cavo_Telefonico" localSheetId="30">#REF!</definedName>
    <definedName name="ORCA___Cavo_Telefonico" localSheetId="26">'ORCA Cablaggio Rame'!#REF!</definedName>
    <definedName name="ORCA___Cavo_Telefonico" localSheetId="27">'ORCA Cablaggio Rame'!#REF!</definedName>
    <definedName name="ORCA___Cavo_Telefonico">'ORCA Cablaggio Rame'!#REF!</definedName>
    <definedName name="ORCA___Connettori" localSheetId="10">'ORCA Cablaggio Fibra'!#REF!</definedName>
    <definedName name="ORCA___Connettori" localSheetId="30">#REF!</definedName>
    <definedName name="ORCA___Connettori">'ORCA Rack'!#REF!</definedName>
    <definedName name="ORCA___Connettori_Ottici_a_resinare_Multimodali" localSheetId="10">'ORCA Cablaggio Fibra'!#REF!</definedName>
    <definedName name="ORCA___Connettori_Ottici_a_resinare_Multimodali" localSheetId="28">'ORCA Rack'!#REF!</definedName>
    <definedName name="ORCA___Connettori_Ottici_a_resinare_Multimodali" localSheetId="30">#REF!</definedName>
    <definedName name="ORCA___Connettori_Ottici_a_resinare_Multimodali" localSheetId="26">'ORCA Rack'!#REF!</definedName>
    <definedName name="ORCA___Connettori_Ottici_a_resinare_Multimodali" localSheetId="27">'ORCA Rack'!#REF!</definedName>
    <definedName name="ORCA___Connettori_Ottici_a_resinare_Multimodali">'ORCA Rack'!#REF!</definedName>
    <definedName name="ORCA___LAN_Equipment" localSheetId="8">'ORCA Cavi Ottici'!#REF!</definedName>
    <definedName name="ORCA___LAN_Equipment" localSheetId="28">'ORCA Cablaggio Rame'!#REF!</definedName>
    <definedName name="ORCA___LAN_Equipment" localSheetId="30">#REF!</definedName>
    <definedName name="ORCA___LAN_Equipment" localSheetId="26">'ORCA Cablaggio Rame'!#REF!</definedName>
    <definedName name="ORCA___LAN_Equipment" localSheetId="27">'ORCA Cablaggio Rame'!#REF!</definedName>
    <definedName name="ORCA___LAN_Equipment">'ORCA Cablaggio Rame'!#REF!</definedName>
    <definedName name="ORCA___Pannelli_MPO" localSheetId="10">'ORCA Cablaggio Fibra'!#REF!</definedName>
    <definedName name="ORCA___Pannelli_MPO" localSheetId="28">'ORCA Rack'!#REF!</definedName>
    <definedName name="ORCA___Pannelli_MPO" localSheetId="30">#REF!</definedName>
    <definedName name="ORCA___Pannelli_MPO" localSheetId="26">'ORCA Rack'!#REF!</definedName>
    <definedName name="ORCA___Pannelli_MPO" localSheetId="27">'ORCA Rack'!#REF!</definedName>
    <definedName name="ORCA___Pannelli_MPO">'ORCA Rack'!#REF!</definedName>
    <definedName name="ORCA___Patch_Cords_RJ45_Cat5E" localSheetId="8">'ORCA Cavi Ottici'!#REF!</definedName>
    <definedName name="ORCA___Patch_Cords_RJ45_Cat5E" localSheetId="28">'ORCA Cablaggio Rame'!#REF!</definedName>
    <definedName name="ORCA___Patch_Cords_RJ45_Cat5E" localSheetId="30">#REF!</definedName>
    <definedName name="ORCA___Patch_Cords_RJ45_Cat5E" localSheetId="26">'ORCA Cablaggio Rame'!#REF!</definedName>
    <definedName name="ORCA___Patch_Cords_RJ45_Cat5E" localSheetId="27">'ORCA Cablaggio Rame'!#REF!</definedName>
    <definedName name="ORCA___Patch_Cords_RJ45_Cat5E">'ORCA Cablaggio Rame'!#REF!</definedName>
    <definedName name="ORCA___Pigtail_Multimodali" localSheetId="10">'ORCA Cablaggio Fibra'!#REF!</definedName>
    <definedName name="ORCA___Pigtail_Multimodali" localSheetId="28">'ORCA Rack'!#REF!</definedName>
    <definedName name="ORCA___Pigtail_Multimodali" localSheetId="25">'ORCA Rack'!#REF!</definedName>
    <definedName name="ORCA___Pigtail_Multimodali" localSheetId="30">#REF!</definedName>
    <definedName name="ORCA___Pigtail_Multimodali" localSheetId="24">'ORCA Rack'!#REF!</definedName>
    <definedName name="ORCA___Pigtail_Multimodali" localSheetId="26">'ORCA Rack'!#REF!</definedName>
    <definedName name="ORCA___Pigtail_Multimodali" localSheetId="27">'ORCA Rack'!#REF!</definedName>
    <definedName name="ORCA___Pigtail_Multimodali">'ORCA Rack'!#REF!</definedName>
    <definedName name="ORCA___Power_Distributions" localSheetId="10">'ORCA Cablaggio Rame'!#REF!</definedName>
    <definedName name="ORCA___Power_Distributions" localSheetId="8">'ORCA Cavi Ottici'!#REF!</definedName>
    <definedName name="ORCA___Power_Distributions" localSheetId="28">'ORCA Cablaggio Rame'!#REF!</definedName>
    <definedName name="ORCA___Power_Distributions" localSheetId="25">'ORCA Cablaggio Rame'!#REF!</definedName>
    <definedName name="ORCA___Power_Distributions" localSheetId="30">#REF!</definedName>
    <definedName name="ORCA___Power_Distributions" localSheetId="24">'ORCA Cablaggio Rame'!#REF!</definedName>
    <definedName name="ORCA___Power_Distributions" localSheetId="26">'ORCA Cablaggio Rame'!#REF!</definedName>
    <definedName name="ORCA___Power_Distributions" localSheetId="27">'ORCA Cablaggio Rame'!#REF!</definedName>
    <definedName name="ORCA___Power_Distributions">'ORCA Cablaggio Rame'!#REF!</definedName>
    <definedName name="ORCA___Sistema_in_RAME_Telefonico" localSheetId="8">'ORCA Cavi Ottici'!$A$5</definedName>
    <definedName name="ORCA___Sistema_in_RAME_Telefonico" localSheetId="30">#REF!</definedName>
    <definedName name="ORCA___Sistema_in_RAME_Telefonico">'ORCA Cablaggio Rame'!$A$5</definedName>
    <definedName name="ORCA___Sistema_in_RAME_Telefonico2" localSheetId="8">'ORCA Cavi Ottici'!$A$5</definedName>
    <definedName name="ORCA___Sistema_in_RAME_Telefonico2" localSheetId="30">#REF!</definedName>
    <definedName name="ORCA___Sistema_in_RAME_Telefonico2">'ORCA Cablaggio Rame'!$A$5</definedName>
    <definedName name="Pannelli_di_permutazione" localSheetId="10">'TS RACK TECNO'!#REF!</definedName>
    <definedName name="Pannelli_di_permutazione" localSheetId="28">'TS RACK TECNO'!#REF!</definedName>
    <definedName name="Pannelli_di_permutazione" localSheetId="25">'TS RACK TECNO'!#REF!</definedName>
    <definedName name="Pannelli_di_permutazione" localSheetId="30">#REF!</definedName>
    <definedName name="Pannelli_di_permutazione" localSheetId="24">'TS RACK TECNO'!#REF!</definedName>
    <definedName name="Pannelli_di_permutazione" localSheetId="26">'TS RACK TECNO'!#REF!</definedName>
    <definedName name="Pannelli_di_permutazione" localSheetId="27">'TS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6">Panduit!#REF!</definedName>
    <definedName name="Pannelli_di_permutazione_110_Connect_Cat5E" localSheetId="24">Snom!#REF!</definedName>
    <definedName name="Pannelli_di_permutazione_110_Connect_Cat5E" localSheetId="14">'TS RACK TECNO'!#REF!</definedName>
    <definedName name="Pannelli_di_permutazione_scarichi" localSheetId="6">Panduit!#REF!</definedName>
    <definedName name="Pannelli_di_permutazione_Telefonici" localSheetId="24">Snom!#REF!</definedName>
    <definedName name="Pannelli_di_permutazione_Telefonici" localSheetId="14">'TS RACK TECNO'!#REF!</definedName>
    <definedName name="PH_BE106529" localSheetId="10">#REF!</definedName>
    <definedName name="PH_BE106529" localSheetId="28">#REF!</definedName>
    <definedName name="PH_BE106529" localSheetId="25">#REF!</definedName>
    <definedName name="PH_BE106529" localSheetId="30">#REF!</definedName>
    <definedName name="PH_BE106529" localSheetId="24">#REF!</definedName>
    <definedName name="PH_BE106529" localSheetId="26">#REF!</definedName>
    <definedName name="PH_BE106529" localSheetId="27">#REF!</definedName>
    <definedName name="PH_BE106529">#REF!</definedName>
    <definedName name="Pigtail_ORCA" localSheetId="9">'ORCA Cablaggio Rame'!#REF!</definedName>
    <definedName name="Pigtail_ORCA" localSheetId="8">'ORCA Cavi Ottici'!#REF!</definedName>
    <definedName name="Placche_autoportanti" localSheetId="6">Panduit!#REF!</definedName>
    <definedName name="Planet">'LS CABLE'!#REF!</definedName>
    <definedName name="Plugs" localSheetId="6">Panduit!#REF!</definedName>
    <definedName name="PMP" localSheetId="28">Planet!$A$5</definedName>
    <definedName name="PMP" localSheetId="25">Ruckus!#REF!</definedName>
    <definedName name="PMP" localSheetId="26">TELTONIKA!$A$5</definedName>
    <definedName name="PMP" localSheetId="27">ZYXEL!$A$5</definedName>
    <definedName name="PMP">#REF!</definedName>
    <definedName name="Prese_RJ45_110_Connect_SL_Cat5E" localSheetId="24">Snom!#REF!</definedName>
    <definedName name="Prese_RJ45_110_Connect_SL_Cat5E" localSheetId="14">'TS RACK TECNO'!#REF!</definedName>
    <definedName name="PRODOTTI_HARDWARE" localSheetId="28">#REF!</definedName>
    <definedName name="PRODOTTI_HARDWARE" localSheetId="26">#REF!</definedName>
    <definedName name="PRODOTTI_HARDWARE" localSheetId="27">#REF!</definedName>
    <definedName name="PRODOTTI_HARDWARE">#REF!</definedName>
    <definedName name="PRODOTTI_SOFTWARE" localSheetId="10">#REF!</definedName>
    <definedName name="PRODOTTI_SOFTWARE" localSheetId="28">#REF!</definedName>
    <definedName name="PRODOTTI_SOFTWARE" localSheetId="25">#REF!</definedName>
    <definedName name="PRODOTTI_SOFTWARE" localSheetId="30">[1]Arteco!#REF!</definedName>
    <definedName name="PRODOTTI_SOFTWARE" localSheetId="24">#REF!</definedName>
    <definedName name="PRODOTTI_SOFTWARE" localSheetId="26">#REF!</definedName>
    <definedName name="PRODOTTI_SOFTWARE" localSheetId="27">#REF!</definedName>
    <definedName name="PRODOTTI_SOFTWARE">#REF!</definedName>
    <definedName name="Profondità_800" localSheetId="30">#REF!</definedName>
    <definedName name="Profondità_800">'TS BLADE SHELTER'!#REF!</definedName>
    <definedName name="PTACC" localSheetId="10">#REF!</definedName>
    <definedName name="PTACC" localSheetId="28">#REF!</definedName>
    <definedName name="PTACC" localSheetId="26">#REF!</definedName>
    <definedName name="PTACC" localSheetId="27">#REF!</definedName>
    <definedName name="PTACC">#REF!</definedName>
    <definedName name="PTANALOGICI" localSheetId="10">#REF!</definedName>
    <definedName name="PTANALOGICI" localSheetId="28">#REF!</definedName>
    <definedName name="PTANALOGICI" localSheetId="26">#REF!</definedName>
    <definedName name="PTANALOGICI" localSheetId="27">#REF!</definedName>
    <definedName name="PTANALOGICI">#REF!</definedName>
    <definedName name="PTMISTI" localSheetId="10">#REF!</definedName>
    <definedName name="PTMISTI" localSheetId="28">#REF!</definedName>
    <definedName name="PTMISTI" localSheetId="26">#REF!</definedName>
    <definedName name="PTMISTI" localSheetId="27">#REF!</definedName>
    <definedName name="PTMISTI">#REF!</definedName>
    <definedName name="PTP" localSheetId="28">Planet!$A$5</definedName>
    <definedName name="PTP" localSheetId="25">Ruckus!#REF!</definedName>
    <definedName name="PTP" localSheetId="26">TELTONIKA!$A$5</definedName>
    <definedName name="PTP" localSheetId="27">ZYXEL!$A$5</definedName>
    <definedName name="PTP">#REF!</definedName>
    <definedName name="PTPRIMARI" localSheetId="10">#REF!</definedName>
    <definedName name="PTPRIMARI" localSheetId="28">#REF!</definedName>
    <definedName name="PTPRIMARI" localSheetId="26">#REF!</definedName>
    <definedName name="PTPRIMARI" localSheetId="27">#REF!</definedName>
    <definedName name="PTPRIMARI">#REF!</definedName>
    <definedName name="PTPtp" localSheetId="28">Planet!#REF!</definedName>
    <definedName name="PTPtp" localSheetId="25">Ruckus!#REF!</definedName>
    <definedName name="PTPtp" localSheetId="26">TELTONIKA!#REF!</definedName>
    <definedName name="PTPtp" localSheetId="27">ZYXEL!#REF!</definedName>
    <definedName name="PTPtp">#REF!</definedName>
    <definedName name="PTROUTER" localSheetId="10">#REF!</definedName>
    <definedName name="PTROUTER" localSheetId="28">#REF!</definedName>
    <definedName name="PTROUTER" localSheetId="26">#REF!</definedName>
    <definedName name="PTROUTER" localSheetId="27">#REF!</definedName>
    <definedName name="PTROUTER">#REF!</definedName>
    <definedName name="RACK" localSheetId="28">Panduit!#REF!</definedName>
    <definedName name="RACK" localSheetId="30">#REF!</definedName>
    <definedName name="RACK" localSheetId="26">Panduit!#REF!</definedName>
    <definedName name="RACK" localSheetId="27">Panduit!#REF!</definedName>
    <definedName name="RACK">Panduit!#REF!</definedName>
    <definedName name="RFACC" localSheetId="28">#REF!</definedName>
    <definedName name="RFACC" localSheetId="30">#REF!</definedName>
    <definedName name="RFACC" localSheetId="26">#REF!</definedName>
    <definedName name="RFACC" localSheetId="27">#REF!</definedName>
    <definedName name="RFACC">#REF!</definedName>
    <definedName name="RFCavi" localSheetId="28">#REF!</definedName>
    <definedName name="RFCavi" localSheetId="30">#REF!</definedName>
    <definedName name="RFCavi" localSheetId="26">#REF!</definedName>
    <definedName name="RFCavi" localSheetId="27">#REF!</definedName>
    <definedName name="RFCavi">#REF!</definedName>
    <definedName name="RFCONN" localSheetId="28">#REF!</definedName>
    <definedName name="RFCONN" localSheetId="30">#REF!</definedName>
    <definedName name="RFCONN" localSheetId="26">#REF!</definedName>
    <definedName name="RFCONN" localSheetId="27">#REF!</definedName>
    <definedName name="RFCONN">#REF!</definedName>
    <definedName name="RFJUMP" localSheetId="28">#REF!</definedName>
    <definedName name="RFJUMP" localSheetId="30">#REF!</definedName>
    <definedName name="RFJUMP" localSheetId="26">#REF!</definedName>
    <definedName name="RFJUMP" localSheetId="27">#REF!</definedName>
    <definedName name="RFJUMP">#REF!</definedName>
    <definedName name="Riello_UPS____PLUG_DIALOG_Line_Interactive" localSheetId="22">'RM Reichle &amp; De Massari'!$A$5</definedName>
    <definedName name="Riello_UPS____PLUG_DIALOG_Line_Interactive" localSheetId="30">#REF!</definedName>
    <definedName name="Riello_UPS____PLUG_DIALOG_Line_Interactive">'RIELLO UPS'!$A$5</definedName>
    <definedName name="Riello_UPS___DIALOG_PLUS_ON_Line" localSheetId="10">'RIELLO UPS'!#REF!</definedName>
    <definedName name="Riello_UPS___DIALOG_PLUS_ON_Line" localSheetId="28">'RIELLO UPS'!#REF!</definedName>
    <definedName name="Riello_UPS___DIALOG_PLUS_ON_Line" localSheetId="22">'RM Reichle &amp; De Massari'!#REF!</definedName>
    <definedName name="Riello_UPS___DIALOG_PLUS_ON_Line" localSheetId="25">'RIELLO UPS'!#REF!</definedName>
    <definedName name="Riello_UPS___DIALOG_PLUS_ON_Line" localSheetId="30">#REF!</definedName>
    <definedName name="Riello_UPS___DIALOG_PLUS_ON_Line" localSheetId="24">'RIELLO UPS'!#REF!</definedName>
    <definedName name="Riello_UPS___DIALOG_PLUS_ON_Line" localSheetId="26">'RIELLO UPS'!#REF!</definedName>
    <definedName name="Riello_UPS___DIALOG_PLUS_ON_Line" localSheetId="27">'RIELLO UPS'!#REF!</definedName>
    <definedName name="Riello_UPS___DIALOG_PLUS_ON_Line">'RIELLO UPS'!#REF!</definedName>
    <definedName name="Riello_UPS___DIALOG_PLUS_RACK_ON_Line" localSheetId="22">'RM Reichle &amp; De Massari'!$A$78</definedName>
    <definedName name="Riello_UPS___DIALOG_PLUS_RACK_ON_Line" localSheetId="30">#REF!</definedName>
    <definedName name="Riello_UPS___DIALOG_PLUS_RACK_ON_Line">'RIELLO UPS'!$A$78</definedName>
    <definedName name="Rilevator">#REF!</definedName>
    <definedName name="Ripiani_fissi_ed_estraibili" localSheetId="10">'TS RACK TECNO'!#REF!</definedName>
    <definedName name="Ripiani_fissi_ed_estraibili" localSheetId="28">'TS RACK TECNO'!#REF!</definedName>
    <definedName name="Ripiani_fissi_ed_estraibili" localSheetId="25">'TS RACK TECNO'!#REF!</definedName>
    <definedName name="Ripiani_fissi_ed_estraibili" localSheetId="30">#REF!</definedName>
    <definedName name="Ripiani_fissi_ed_estraibili" localSheetId="24">'TS RACK TECNO'!#REF!</definedName>
    <definedName name="Ripiani_fissi_ed_estraibili" localSheetId="26">'TS RACK TECNO'!#REF!</definedName>
    <definedName name="Ripiani_fissi_ed_estraibili" localSheetId="27">'TS RACK TECNO'!#REF!</definedName>
    <definedName name="Ripiani_fissi_ed_estraibili">'TS RACK TECNO'!#REF!</definedName>
    <definedName name="RY_FIST___Box_di_terminazione_GB2" localSheetId="28">#REF!</definedName>
    <definedName name="RY_FIST___Box_di_terminazione_GB2" localSheetId="30">#REF!</definedName>
    <definedName name="RY_FIST___Box_di_terminazione_GB2" localSheetId="26">#REF!</definedName>
    <definedName name="RY_FIST___Box_di_terminazione_GB2" localSheetId="27">#REF!</definedName>
    <definedName name="RY_FIST___Box_di_terminazione_GB2">#REF!</definedName>
    <definedName name="RY_FIST___Muffola_GCO2" localSheetId="28">#REF!</definedName>
    <definedName name="RY_FIST___Muffola_GCO2" localSheetId="30">#REF!</definedName>
    <definedName name="RY_FIST___Muffola_GCO2" localSheetId="26">#REF!</definedName>
    <definedName name="RY_FIST___Muffola_GCO2" localSheetId="27">#REF!</definedName>
    <definedName name="RY_FIST___Muffola_GCO2">#REF!</definedName>
    <definedName name="RY_FIST___Subtelai" localSheetId="28">#REF!</definedName>
    <definedName name="RY_FIST___Subtelai" localSheetId="30">#REF!</definedName>
    <definedName name="RY_FIST___Subtelai" localSheetId="26">#REF!</definedName>
    <definedName name="RY_FIST___Subtelai" localSheetId="27">#REF!</definedName>
    <definedName name="RY_FIST___Subtelai">#REF!</definedName>
    <definedName name="RY_FIST___Telai" localSheetId="28">#REF!</definedName>
    <definedName name="RY_FIST___Telai" localSheetId="30">#REF!</definedName>
    <definedName name="RY_FIST___Telai" localSheetId="26">#REF!</definedName>
    <definedName name="RY_FIST___Telai" localSheetId="27">#REF!</definedName>
    <definedName name="RY_FIST___Telai">#REF!</definedName>
    <definedName name="RY_FOSC___Muffole" localSheetId="28">#REF!</definedName>
    <definedName name="RY_FOSC___Muffole" localSheetId="30">#REF!</definedName>
    <definedName name="RY_FOSC___Muffole" localSheetId="26">#REF!</definedName>
    <definedName name="RY_FOSC___Muffole" localSheetId="27">#REF!</definedName>
    <definedName name="RY_FOSC___Muffole">#REF!</definedName>
    <definedName name="RY_Giunti_termorestringenti" localSheetId="28">#REF!</definedName>
    <definedName name="RY_Giunti_termorestringenti" localSheetId="30">#REF!</definedName>
    <definedName name="RY_Giunti_termorestringenti" localSheetId="26">#REF!</definedName>
    <definedName name="RY_Giunti_termorestringenti" localSheetId="27">#REF!</definedName>
    <definedName name="RY_Giunti_termorestringenti">#REF!</definedName>
    <definedName name="RY_Record_Splice" localSheetId="28">#REF!</definedName>
    <definedName name="RY_Record_Splice" localSheetId="30">#REF!</definedName>
    <definedName name="RY_Record_Splice" localSheetId="26">#REF!</definedName>
    <definedName name="RY_Record_Splice" localSheetId="27">#REF!</definedName>
    <definedName name="RY_Record_Splice">#REF!</definedName>
    <definedName name="SB">#REF!</definedName>
    <definedName name="SCM">#REF!</definedName>
    <definedName name="SELEA___Videosorveglianza___Telecamere_Serie_Evolution" localSheetId="28">#REF!</definedName>
    <definedName name="SELEA___Videosorveglianza___Telecamere_Serie_Evolution" localSheetId="30">#REF!</definedName>
    <definedName name="SELEA___Videosorveglianza___Telecamere_Serie_Evolution" localSheetId="26">#REF!</definedName>
    <definedName name="SELEA___Videosorveglianza___Telecamere_Serie_Evolution" localSheetId="27">#REF!</definedName>
    <definedName name="SELEA___Videosorveglianza___Telecamere_Serie_Evolution">#REF!</definedName>
    <definedName name="Serie_Multi_Switch" localSheetId="22">'RM Reichle &amp; De Massari'!#REF!</definedName>
    <definedName name="Serie_Multi_Switch" localSheetId="30">#REF!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10">#REF!</definedName>
    <definedName name="SOFTWARE_BOSCH_VIDEO_MANAGEMENT_SYSTEM___BVMS__Supportata_compressione_MPEG_4._H.264_non_supportato" localSheetId="28">#REF!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30">'[1]Bosch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7">#REF!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8">'TS RACK TECNO'!#REF!</definedName>
    <definedName name="SUPERSERVER" localSheetId="26">'TS RACK TECNO'!#REF!</definedName>
    <definedName name="SUPERSERVER" localSheetId="27">'TS RACK TECNO'!#REF!</definedName>
    <definedName name="SUPERSERVER">'TS RACK TECNO'!#REF!</definedName>
    <definedName name="Surround">#REF!</definedName>
    <definedName name="Switch_8_porte_10_100_con_uplink_in_fibra_ottica" localSheetId="14">'TS RACK TECNO'!#REF!</definedName>
    <definedName name="SWsw" localSheetId="28">Planet!#REF!</definedName>
    <definedName name="SWsw" localSheetId="25">Ruckus!#REF!</definedName>
    <definedName name="SWsw" localSheetId="26">TELTONIKA!#REF!</definedName>
    <definedName name="SWsw" localSheetId="27">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8">Systimax!#REF!</definedName>
    <definedName name="SXPLACCHE" localSheetId="26">Systimax!#REF!</definedName>
    <definedName name="SXPLACCHE" localSheetId="27">Systimax!#REF!</definedName>
    <definedName name="SXPLACCHE">Systimax!#REF!</definedName>
    <definedName name="t">#REF!</definedName>
    <definedName name="TEL" localSheetId="28">Panduit!#REF!</definedName>
    <definedName name="TEL" localSheetId="30">#REF!</definedName>
    <definedName name="TEL" localSheetId="26">Panduit!#REF!</definedName>
    <definedName name="TEL" localSheetId="27">Panduit!#REF!</definedName>
    <definedName name="TEL">Panduit!#REF!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 localSheetId="30">#REF!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8">#REF!</definedName>
    <definedName name="TELECAMERE_DOME___FlexiDome_I___II" localSheetId="26">#REF!</definedName>
    <definedName name="TELECAMERE_DOME___FlexiDome_I___II" localSheetId="27">#REF!</definedName>
    <definedName name="TELECAMERE_DOME___FlexiDome_I___II">#REF!</definedName>
    <definedName name="Tessere">#REF!</definedName>
    <definedName name="_xlnm.Print_Titles" localSheetId="3">BELDEN!$4:$4</definedName>
    <definedName name="_xlnm.Print_Titles" localSheetId="21">'BRADY LABEL &amp; PRINTER'!$4:$4</definedName>
    <definedName name="_xlnm.Print_Titles" localSheetId="4">CommScope!$4:$4</definedName>
    <definedName name="_xlnm.Print_Titles" localSheetId="10">'ORCA Cablaggio Fibra'!$4:$4</definedName>
    <definedName name="_xlnm.Print_Titles" localSheetId="9">'ORCA Cablaggio Rame'!$4:$4</definedName>
    <definedName name="_xlnm.Print_Titles" localSheetId="8">'ORCA Cavi Ottici'!$4:$4</definedName>
    <definedName name="_xlnm.Print_Titles" localSheetId="11">'ORCA Rack'!$4:$4</definedName>
    <definedName name="_xlnm.Print_Titles" localSheetId="6">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4">'TS RACK TECNO'!$4:$4</definedName>
    <definedName name="TS_Armadi_da_parete_serie_TECNO_300" localSheetId="30">#REF!</definedName>
    <definedName name="TS_Armadi_da_parete_serie_TECNO_300">'TS RACK TECNO'!$A$5</definedName>
    <definedName name="TS_Armadi_da_parete_serie_TECNO_OFFICE" localSheetId="28">'TS RACK TECNO'!#REF!</definedName>
    <definedName name="TS_Armadi_da_parete_serie_TECNO_OFFICE" localSheetId="30">#REF!</definedName>
    <definedName name="TS_Armadi_da_parete_serie_TECNO_OFFICE" localSheetId="26">'TS RACK TECNO'!#REF!</definedName>
    <definedName name="TS_Armadi_da_parete_serie_TECNO_OFFICE" localSheetId="27">'TS RACK TECNO'!#REF!</definedName>
    <definedName name="TS_Armadi_da_parete_serie_TECNO_OFFICE">'TS RACK TECNO'!#REF!</definedName>
    <definedName name="TS_Armadi_serie_NET_Leader" localSheetId="28">'TS RACK TECNO'!#REF!</definedName>
    <definedName name="TS_Armadi_serie_NET_Leader" localSheetId="30">#REF!</definedName>
    <definedName name="TS_Armadi_serie_NET_Leader" localSheetId="26">'TS RACK TECNO'!#REF!</definedName>
    <definedName name="TS_Armadi_serie_NET_Leader" localSheetId="27">'TS RACK TECNO'!#REF!</definedName>
    <definedName name="TS_Armadi_serie_NET_Leader">'TS RACK TECNO'!#REF!</definedName>
    <definedName name="TS_CLI_F9092" localSheetId="10">'TS RACK TECNO'!#REF!</definedName>
    <definedName name="TS_CLI_F9092" localSheetId="28">'TS RACK TECNO'!#REF!</definedName>
    <definedName name="TS_CLI_F9092" localSheetId="25">'TS RACK TECNO'!#REF!</definedName>
    <definedName name="TS_CLI_F9092" localSheetId="30">#REF!</definedName>
    <definedName name="TS_CLI_F9092" localSheetId="24">'TS RACK TECNO'!#REF!</definedName>
    <definedName name="TS_CLI_F9092" localSheetId="26">'TS RACK TECNO'!#REF!</definedName>
    <definedName name="TS_CLI_F9092" localSheetId="27">'TS RACK TECNO'!#REF!</definedName>
    <definedName name="TS_CLI_F9092">'TS RACK TECNO'!#REF!</definedName>
    <definedName name="TS_CLI_F9092N" localSheetId="10">'TS ALIMENTAZIONE'!#REF!</definedName>
    <definedName name="TS_CLI_F9092N" localSheetId="28">'TS ALIMENTAZIONE'!#REF!</definedName>
    <definedName name="TS_CLI_F9092N" localSheetId="30">#REF!</definedName>
    <definedName name="TS_CLI_F9092N" localSheetId="26">'TS ALIMENTAZIONE'!#REF!</definedName>
    <definedName name="TS_CLI_F9092N" localSheetId="27">'TS ALIMENTAZIONE'!#REF!</definedName>
    <definedName name="TS_CLI_F9092N">'TS ALIMENTAZIONE'!#REF!</definedName>
    <definedName name="TS_CLI_F9092TN" localSheetId="10">'TS ALIMENTAZIONE'!#REF!</definedName>
    <definedName name="TS_CLI_F9092TN" localSheetId="28">'TS ALIMENTAZIONE'!#REF!</definedName>
    <definedName name="TS_CLI_F9092TN" localSheetId="30">#REF!</definedName>
    <definedName name="TS_CLI_F9092TN" localSheetId="26">'TS ALIMENTAZIONE'!#REF!</definedName>
    <definedName name="TS_CLI_F9092TN" localSheetId="27">'TS ALIMENTAZIONE'!#REF!</definedName>
    <definedName name="TS_CLI_F9092TN">'TS ALIMENTAZIONE'!#REF!</definedName>
    <definedName name="TS_One_View_Switch_KVM" localSheetId="10">'TS RACK TECNO'!#REF!</definedName>
    <definedName name="TS_One_View_Switch_KVM" localSheetId="28">'TS RACK TECNO'!#REF!</definedName>
    <definedName name="TS_One_View_Switch_KVM" localSheetId="25">'TS RACK TECNO'!#REF!</definedName>
    <definedName name="TS_One_View_Switch_KVM" localSheetId="30">#REF!</definedName>
    <definedName name="TS_One_View_Switch_KVM" localSheetId="24">'TS RACK TECNO'!#REF!</definedName>
    <definedName name="TS_One_View_Switch_KVM" localSheetId="26">'TS RACK TECNO'!#REF!</definedName>
    <definedName name="TS_One_View_Switch_KVM" localSheetId="27">'TS RACK TECNO'!#REF!</definedName>
    <definedName name="TS_One_View_Switch_KVM">'TS RACK TECNO'!#REF!</definedName>
    <definedName name="TS_PWR_F3020N" localSheetId="10">'TS RACK TECNO'!#REF!</definedName>
    <definedName name="TS_PWR_F3020N" localSheetId="28">'TS RACK TECNO'!#REF!</definedName>
    <definedName name="TS_PWR_F3020N" localSheetId="25">'TS RACK TECNO'!#REF!</definedName>
    <definedName name="TS_PWR_F3020N" localSheetId="30">#REF!</definedName>
    <definedName name="TS_PWR_F3020N" localSheetId="24">'TS RACK TECNO'!#REF!</definedName>
    <definedName name="TS_PWR_F3020N" localSheetId="26">'TS RACK TECNO'!#REF!</definedName>
    <definedName name="TS_PWR_F3020N" localSheetId="27">'TS RACK TECNO'!#REF!</definedName>
    <definedName name="TS_PWR_F3020N">'TS RACK TECNO'!#REF!</definedName>
    <definedName name="TS_PWR_F3502" localSheetId="10">'TS ALIMENTAZIONE'!#REF!</definedName>
    <definedName name="TS_PWR_F3502" localSheetId="28">'TS ALIMENTAZIONE'!#REF!</definedName>
    <definedName name="TS_PWR_F3502" localSheetId="30">#REF!</definedName>
    <definedName name="TS_PWR_F3502" localSheetId="26">'TS ALIMENTAZIONE'!#REF!</definedName>
    <definedName name="TS_PWR_F3502" localSheetId="27">'TS ALIMENTAZIONE'!#REF!</definedName>
    <definedName name="TS_PWR_F3502">'TS ALIMENTAZIONE'!#REF!</definedName>
    <definedName name="TS_RAC_F9006N" localSheetId="10">'TS RACK TECNO'!#REF!</definedName>
    <definedName name="TS_RAC_F9006N" localSheetId="28">'TS RACK TECNO'!#REF!</definedName>
    <definedName name="TS_RAC_F9006N" localSheetId="25">'TS RACK TECNO'!#REF!</definedName>
    <definedName name="TS_RAC_F9006N" localSheetId="30">#REF!</definedName>
    <definedName name="TS_RAC_F9006N" localSheetId="24">'TS RACK TECNO'!#REF!</definedName>
    <definedName name="TS_RAC_F9006N" localSheetId="26">'TS RACK TECNO'!#REF!</definedName>
    <definedName name="TS_RAC_F9006N" localSheetId="27">'TS RACK TECNO'!#REF!</definedName>
    <definedName name="TS_RAC_F9006N">'TS RACK TECNO'!#REF!</definedName>
    <definedName name="TS_RAC_F9070" localSheetId="10">'TS RACK TECNO'!#REF!</definedName>
    <definedName name="TS_RAC_F9070" localSheetId="28">'TS RACK TECNO'!#REF!</definedName>
    <definedName name="TS_RAC_F9070" localSheetId="25">'TS RACK TECNO'!#REF!</definedName>
    <definedName name="TS_RAC_F9070" localSheetId="30">#REF!</definedName>
    <definedName name="TS_RAC_F9070" localSheetId="24">'TS RACK TECNO'!#REF!</definedName>
    <definedName name="TS_RAC_F9070" localSheetId="26">'TS RACK TECNO'!#REF!</definedName>
    <definedName name="TS_RAC_F9070" localSheetId="27">'TS RACK TECNO'!#REF!</definedName>
    <definedName name="TS_RAC_F9070">'TS RACK TECNO'!#REF!</definedName>
    <definedName name="TS_RAC_F9071" localSheetId="10">'TS ACCESSORI'!#REF!</definedName>
    <definedName name="TS_RAC_F9071" localSheetId="28">'TS ACCESSORI'!#REF!</definedName>
    <definedName name="TS_RAC_F9071" localSheetId="30">#REF!</definedName>
    <definedName name="TS_RAC_F9071" localSheetId="26">'TS ACCESSORI'!#REF!</definedName>
    <definedName name="TS_RAC_F9071" localSheetId="27">'TS ACCESSORI'!#REF!</definedName>
    <definedName name="TS_RAC_F9071">'TS ACCESSORI'!#REF!</definedName>
    <definedName name="TS_RAC_F9292" localSheetId="10">'TS RACK TECNO'!#REF!</definedName>
    <definedName name="TS_RAC_F9292" localSheetId="28">'TS RACK TECNO'!#REF!</definedName>
    <definedName name="TS_RAC_F9292" localSheetId="25">'TS RACK TECNO'!#REF!</definedName>
    <definedName name="TS_RAC_F9292" localSheetId="30">#REF!</definedName>
    <definedName name="TS_RAC_F9292" localSheetId="24">'TS RACK TECNO'!#REF!</definedName>
    <definedName name="TS_RAC_F9292" localSheetId="26">'TS RACK TECNO'!#REF!</definedName>
    <definedName name="TS_RAC_F9292" localSheetId="27">'TS RACK TECNO'!#REF!</definedName>
    <definedName name="TS_RAC_F9292">'TS RACK TECNO'!#REF!</definedName>
    <definedName name="TS_RAC_F9292N" localSheetId="10">'TS ACCESSORI'!#REF!</definedName>
    <definedName name="TS_RAC_F9292N" localSheetId="28">'TS ACCESSORI'!#REF!</definedName>
    <definedName name="TS_RAC_F9292N" localSheetId="30">#REF!</definedName>
    <definedName name="TS_RAC_F9292N" localSheetId="26">'TS ACCESSORI'!#REF!</definedName>
    <definedName name="TS_RAC_F9292N" localSheetId="27">'TS ACCESSORI'!#REF!</definedName>
    <definedName name="TS_RAC_F9292N">'TS ACCESSORI'!#REF!</definedName>
    <definedName name="TS_RAC_F9293N" localSheetId="10">'TS ACCESSORI'!#REF!</definedName>
    <definedName name="TS_RAC_F9293N" localSheetId="28">'TS ACCESSORI'!#REF!</definedName>
    <definedName name="TS_RAC_F9293N" localSheetId="30">#REF!</definedName>
    <definedName name="TS_RAC_F9293N" localSheetId="26">'TS ACCESSORI'!#REF!</definedName>
    <definedName name="TS_RAC_F9293N" localSheetId="27">'TS ACCESSORI'!#REF!</definedName>
    <definedName name="TS_RAC_F9293N">'TS ACCESSORI'!#REF!</definedName>
    <definedName name="TS_RAC_F9295" localSheetId="10">'TS ACCESSORI'!#REF!</definedName>
    <definedName name="TS_RAC_F9295" localSheetId="28">'TS ACCESSORI'!#REF!</definedName>
    <definedName name="TS_RAC_F9295" localSheetId="30">#REF!</definedName>
    <definedName name="TS_RAC_F9295" localSheetId="26">'TS ACCESSORI'!#REF!</definedName>
    <definedName name="TS_RAC_F9295" localSheetId="27">'TS ACCESSORI'!#REF!</definedName>
    <definedName name="TS_RAC_F9295">'TS ACCESSORI'!#REF!</definedName>
    <definedName name="TS_Ripiani_fissi_ed_estraibili" localSheetId="10">'TS RACK TECNO'!#REF!</definedName>
    <definedName name="TS_Ripiani_fissi_ed_estraibili" localSheetId="28">'TS RACK TECNO'!#REF!</definedName>
    <definedName name="TS_Ripiani_fissi_ed_estraibili" localSheetId="25">'TS RACK TECNO'!#REF!</definedName>
    <definedName name="TS_Ripiani_fissi_ed_estraibili" localSheetId="30">#REF!</definedName>
    <definedName name="TS_Ripiani_fissi_ed_estraibili" localSheetId="24">'TS RACK TECNO'!#REF!</definedName>
    <definedName name="TS_Ripiani_fissi_ed_estraibili" localSheetId="26">'TS RACK TECNO'!#REF!</definedName>
    <definedName name="TS_Ripiani_fissi_ed_estraibili" localSheetId="27">'TS RACK TECNO'!#REF!</definedName>
    <definedName name="TS_Ripiani_fissi_ed_estraibili">'TS RACK TECNO'!#REF!</definedName>
    <definedName name="TS_RK7_T2142N" localSheetId="10">'TS BLADE SHELTER'!#REF!</definedName>
    <definedName name="TS_RK7_T2142N" localSheetId="28">'TS BLADE SHELTER'!#REF!</definedName>
    <definedName name="TS_RK7_T2142N" localSheetId="30">#REF!</definedName>
    <definedName name="TS_RK7_T2142N" localSheetId="26">'TS BLADE SHELTER'!#REF!</definedName>
    <definedName name="TS_RK7_T2142N" localSheetId="27">'TS BLADE SHELTER'!#REF!</definedName>
    <definedName name="TS_RK7_T2142N">'TS BLADE SHELTER'!#REF!</definedName>
    <definedName name="TS_RKF_F6127" localSheetId="28">'TS RACK TECNO'!#REF!</definedName>
    <definedName name="TS_RKF_F6127" localSheetId="30">#REF!</definedName>
    <definedName name="TS_RKF_F6127" localSheetId="26">'TS RACK TECNO'!#REF!</definedName>
    <definedName name="TS_RKF_F6127" localSheetId="27">'TS RACK TECNO'!#REF!</definedName>
    <definedName name="TS_RKF_F6127">'TS RACK TECNO'!#REF!</definedName>
    <definedName name="TS_RKF_F6427" localSheetId="28">'TS RACK TECNO'!#REF!</definedName>
    <definedName name="TS_RKF_F6427" localSheetId="30">#REF!</definedName>
    <definedName name="TS_RKF_F6427" localSheetId="26">'TS RACK TECNO'!#REF!</definedName>
    <definedName name="TS_RKF_F6427" localSheetId="27">'TS RACK TECNO'!#REF!</definedName>
    <definedName name="TS_RKF_F6427">'TS RACK TECNO'!#REF!</definedName>
    <definedName name="TS_RKF_F6442" localSheetId="28">'TS RACK TECNO'!#REF!</definedName>
    <definedName name="TS_RKF_F6442" localSheetId="30">#REF!</definedName>
    <definedName name="TS_RKF_F6442" localSheetId="26">'TS RACK TECNO'!#REF!</definedName>
    <definedName name="TS_RKF_F6442" localSheetId="27">'TS RACK TECNO'!#REF!</definedName>
    <definedName name="TS_RKF_F6442">'TS RACK TECNO'!#REF!</definedName>
    <definedName name="TS_RKF_F9090S1N" localSheetId="10">'TS ACCESSORI'!#REF!</definedName>
    <definedName name="TS_RKF_F9090S1N" localSheetId="28">'TS ACCESSORI'!#REF!</definedName>
    <definedName name="TS_RKF_F9090S1N" localSheetId="30">#REF!</definedName>
    <definedName name="TS_RKF_F9090S1N" localSheetId="26">'TS ACCESSORI'!#REF!</definedName>
    <definedName name="TS_RKF_F9090S1N" localSheetId="27">'TS ACCESSORI'!#REF!</definedName>
    <definedName name="TS_RKF_F9090S1N">'TS ACCESSORI'!#REF!</definedName>
    <definedName name="TS_VDR_F9855" localSheetId="10">'TS RACK TECNO'!#REF!</definedName>
    <definedName name="TS_VDR_F9855" localSheetId="28">'TS RACK TECNO'!#REF!</definedName>
    <definedName name="TS_VDR_F9855" localSheetId="25">'TS RACK TECNO'!#REF!</definedName>
    <definedName name="TS_VDR_F9855" localSheetId="30">#REF!</definedName>
    <definedName name="TS_VDR_F9855" localSheetId="24">'TS RACK TECNO'!#REF!</definedName>
    <definedName name="TS_VDR_F9855" localSheetId="26">'TS RACK TECNO'!#REF!</definedName>
    <definedName name="TS_VDR_F9855" localSheetId="27">'TS RACK TECNO'!#REF!</definedName>
    <definedName name="TS_VDR_F9855">'TS RACK TECNO'!#REF!</definedName>
    <definedName name="TS_VDR_F9855K8" localSheetId="10">'TS ALIMENTAZIONE'!#REF!</definedName>
    <definedName name="TS_VDR_F9855K8" localSheetId="28">'TS ALIMENTAZIONE'!#REF!</definedName>
    <definedName name="TS_VDR_F9855K8" localSheetId="30">#REF!</definedName>
    <definedName name="TS_VDR_F9855K8" localSheetId="26">'TS ALIMENTAZIONE'!#REF!</definedName>
    <definedName name="TS_VDR_F9855K8" localSheetId="27">'TS ALIMENTAZIONE'!#REF!</definedName>
    <definedName name="TS_VDR_F9855K8">'TS ALIMENTAZIONE'!#REF!</definedName>
    <definedName name="TSACC" localSheetId="28">'TS ACCESSORI'!#REF!</definedName>
    <definedName name="TSACC" localSheetId="26">'TS ACCESSORI'!#REF!</definedName>
    <definedName name="TSACC" localSheetId="27">'TS ACCESSORI'!#REF!</definedName>
    <definedName name="TSACC">'TS ACCESSORI'!#REF!</definedName>
    <definedName name="TSACTI" localSheetId="28">'TS ALIMENTAZIONE'!#REF!</definedName>
    <definedName name="TSACTI" localSheetId="26">'TS ALIMENTAZIONE'!#REF!</definedName>
    <definedName name="TSACTI" localSheetId="27">'TS ALIMENTAZIONE'!#REF!</definedName>
    <definedName name="TSACTI">'TS ALIMENTAZIONE'!#REF!</definedName>
    <definedName name="TSCAN" localSheetId="28">'TS ACCESSORI'!#REF!</definedName>
    <definedName name="TSCAN" localSheetId="26">'TS ACCESSORI'!#REF!</definedName>
    <definedName name="TSCAN" localSheetId="27">'TS ACCESSORI'!#REF!</definedName>
    <definedName name="TSCAN">'TS ACCESSORI'!#REF!</definedName>
    <definedName name="TSKIT" localSheetId="28">'TS ACCESSORI'!#REF!</definedName>
    <definedName name="TSKIT" localSheetId="26">'TS ACCESSORI'!#REF!</definedName>
    <definedName name="TSKIT" localSheetId="27">'TS ACCESSORI'!#REF!</definedName>
    <definedName name="TSKIT">'TS ACCESSORI'!#REF!</definedName>
    <definedName name="TSMONT">'TS ACCESSORI'!$A$6</definedName>
    <definedName name="TSMONTù">'TS ACCESSORI'!$A$6</definedName>
    <definedName name="TSONE" localSheetId="28">'TS ALIMENTAZIONE'!#REF!</definedName>
    <definedName name="TSONE" localSheetId="26">'TS ALIMENTAZIONE'!#REF!</definedName>
    <definedName name="TSONE" localSheetId="27">'TS ALIMENTAZIONE'!#REF!</definedName>
    <definedName name="TSONE">'TS ALIMENTAZIONE'!#REF!</definedName>
    <definedName name="TSPAN" localSheetId="28">'TS ACCESSORI'!#REF!</definedName>
    <definedName name="TSPAN" localSheetId="26">'TS ACCESSORI'!#REF!</definedName>
    <definedName name="TSPAN" localSheetId="27">'TS ACCESSORI'!#REF!</definedName>
    <definedName name="TSPAN">'TS ACCESSORI'!#REF!</definedName>
    <definedName name="TVCC_OVER_IP___Telecamere_IP" localSheetId="10">#REF!</definedName>
    <definedName name="TVCC_OVER_IP___Telecamere_IP" localSheetId="28">#REF!</definedName>
    <definedName name="TVCC_OVER_IP___Telecamere_IP" localSheetId="25">#REF!</definedName>
    <definedName name="TVCC_OVER_IP___Telecamere_IP" localSheetId="30">'[1]Bosch VideoSystem'!#REF!</definedName>
    <definedName name="TVCC_OVER_IP___Telecamere_IP" localSheetId="24">#REF!</definedName>
    <definedName name="TVCC_OVER_IP___Telecamere_IP" localSheetId="26">#REF!</definedName>
    <definedName name="TVCC_OVER_IP___Telecamere_IP" localSheetId="27">#REF!</definedName>
    <definedName name="TVCC_OVER_IP___Telecamere_IP">#REF!</definedName>
    <definedName name="TY_CVF_Z50_2" localSheetId="3">BELDEN!#REF!</definedName>
    <definedName name="TY_CVF_Z50_2" localSheetId="30">#REF!</definedName>
    <definedName name="TY_CVF_Z50_2">CommScope!#REF!</definedName>
    <definedName name="TY_LAN_159102402" localSheetId="3">BELDEN!#REF!</definedName>
    <definedName name="TY_LAN_159102402" localSheetId="28">CommScope!#REF!</definedName>
    <definedName name="TY_LAN_159102402" localSheetId="30">#REF!</definedName>
    <definedName name="TY_LAN_159102402" localSheetId="26">CommScope!#REF!</definedName>
    <definedName name="TY_LAN_159102402" localSheetId="27">CommScope!#REF!</definedName>
    <definedName name="TY_LAN_159102402">CommScope!#REF!</definedName>
    <definedName name="Unità_Antincendio" localSheetId="21">#REF!</definedName>
    <definedName name="Unità_base" localSheetId="10">#REF!</definedName>
    <definedName name="Unità_base" localSheetId="28">#REF!</definedName>
    <definedName name="Unità_base" localSheetId="25">#REF!</definedName>
    <definedName name="Unità_base" localSheetId="30">#REF!</definedName>
    <definedName name="Unità_base" localSheetId="24">#REF!</definedName>
    <definedName name="Unità_base" localSheetId="26">#REF!</definedName>
    <definedName name="Unità_base" localSheetId="27">#REF!</definedName>
    <definedName name="Unità_base">#REF!</definedName>
    <definedName name="VIDEOREGISTRATORI_DIGITALI___DVR_NVR___1_e_4_canali" localSheetId="28">#REF!</definedName>
    <definedName name="VIDEOREGISTRATORI_DIGITALI___DVR_NVR___1_e_4_canali" localSheetId="30">'[1]Bosch VideoSystem'!#REF!</definedName>
    <definedName name="VIDEOREGISTRATORI_DIGITALI___DVR_NVR___1_e_4_canali" localSheetId="26">#REF!</definedName>
    <definedName name="VIDEOREGISTRATORI_DIGITALI___DVR_NVR___1_e_4_canali" localSheetId="27">#REF!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30">#REF!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4">'TS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 i="110" l="1"/>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8" i="110"/>
  <c r="G39" i="110"/>
  <c r="G40" i="110"/>
  <c r="G41" i="110"/>
  <c r="G42" i="110"/>
  <c r="G43" i="110"/>
  <c r="G44" i="110"/>
  <c r="G45" i="110"/>
  <c r="G46" i="110"/>
  <c r="G47" i="110"/>
  <c r="G48" i="110"/>
  <c r="G49" i="110"/>
  <c r="G50" i="110"/>
  <c r="G51" i="110"/>
  <c r="G52" i="110"/>
  <c r="G53" i="110"/>
  <c r="G54" i="110"/>
  <c r="G55" i="110"/>
  <c r="G56" i="110"/>
  <c r="G57" i="110"/>
  <c r="G58" i="110"/>
  <c r="G59" i="110"/>
  <c r="G60" i="110"/>
  <c r="G61" i="110"/>
  <c r="G63" i="110"/>
  <c r="G64" i="110"/>
  <c r="G65" i="110"/>
  <c r="G66" i="110"/>
  <c r="G67" i="110"/>
  <c r="G68" i="110"/>
  <c r="G69" i="110"/>
  <c r="G70" i="110"/>
  <c r="G71" i="110"/>
  <c r="G72" i="110"/>
  <c r="G73" i="110"/>
  <c r="G74" i="110"/>
  <c r="G75" i="110"/>
  <c r="G76" i="110"/>
  <c r="G77" i="110"/>
  <c r="G78" i="110"/>
  <c r="G79" i="110"/>
  <c r="G80" i="110"/>
  <c r="G81" i="110"/>
  <c r="G82" i="110"/>
  <c r="G83" i="110"/>
  <c r="G84" i="110"/>
  <c r="G85" i="110"/>
  <c r="G86" i="110"/>
  <c r="G88" i="110"/>
  <c r="G89" i="110"/>
  <c r="G90" i="110"/>
  <c r="G91" i="110"/>
  <c r="G92" i="110"/>
  <c r="G93" i="110"/>
  <c r="G94" i="110"/>
  <c r="G95" i="110"/>
  <c r="G96" i="110"/>
  <c r="G97" i="110"/>
  <c r="G98" i="110"/>
  <c r="G99" i="110"/>
  <c r="G102" i="110"/>
  <c r="G103" i="110"/>
  <c r="G104" i="110"/>
  <c r="G105" i="110"/>
  <c r="G106"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81" i="110"/>
  <c r="G182" i="110"/>
  <c r="G183" i="110"/>
  <c r="G184" i="110"/>
  <c r="G185" i="110"/>
  <c r="G186" i="110"/>
  <c r="G187" i="110"/>
  <c r="G188" i="110"/>
  <c r="G189" i="110"/>
  <c r="G190" i="110"/>
  <c r="G191" i="110"/>
  <c r="G192" i="110"/>
  <c r="G193" i="110"/>
  <c r="G194" i="110"/>
  <c r="G195" i="110"/>
  <c r="G196" i="110"/>
  <c r="G197" i="110"/>
  <c r="G198" i="110"/>
  <c r="G199" i="110"/>
  <c r="G200" i="110"/>
  <c r="G201" i="110"/>
  <c r="G202" i="110"/>
  <c r="G203" i="110"/>
  <c r="G204" i="110"/>
  <c r="G205" i="110"/>
  <c r="G206" i="110"/>
  <c r="G207" i="110"/>
  <c r="G208" i="110"/>
  <c r="G209" i="110"/>
  <c r="G210" i="110"/>
  <c r="G211" i="110"/>
  <c r="G212" i="110"/>
  <c r="G213" i="110"/>
  <c r="G214" i="110"/>
  <c r="G215" i="110"/>
  <c r="G216" i="110"/>
  <c r="G217" i="110"/>
  <c r="G218" i="110"/>
  <c r="G219" i="110"/>
  <c r="G220" i="110"/>
  <c r="G221" i="110"/>
  <c r="G222" i="110"/>
  <c r="G223" i="110"/>
  <c r="G224" i="110"/>
  <c r="G225" i="110"/>
  <c r="G226" i="110"/>
  <c r="G227" i="110"/>
  <c r="G228" i="110"/>
  <c r="G229" i="110"/>
  <c r="G230" i="110"/>
  <c r="G231" i="110"/>
  <c r="G232" i="110"/>
  <c r="G233" i="110"/>
  <c r="G234" i="110"/>
  <c r="G235" i="110"/>
  <c r="G236" i="110"/>
  <c r="G237" i="110"/>
  <c r="G238" i="110"/>
  <c r="G239" i="110"/>
  <c r="G240" i="110"/>
  <c r="G241" i="110"/>
  <c r="G242" i="110"/>
  <c r="G243" i="110"/>
  <c r="G244" i="110"/>
  <c r="G245" i="110"/>
  <c r="G246" i="110"/>
  <c r="G247" i="110"/>
  <c r="G248" i="110"/>
  <c r="G249" i="110"/>
  <c r="G250" i="110"/>
  <c r="G251" i="110"/>
  <c r="G252" i="110"/>
  <c r="G253" i="110"/>
  <c r="G254" i="110"/>
  <c r="G255" i="110"/>
  <c r="G256" i="110"/>
  <c r="G257" i="110"/>
  <c r="G258" i="110"/>
  <c r="G259" i="110"/>
  <c r="G260" i="110"/>
  <c r="G261" i="110"/>
  <c r="G262" i="110"/>
  <c r="G263" i="110"/>
  <c r="G264" i="110"/>
  <c r="G265" i="110"/>
  <c r="G266" i="110"/>
  <c r="G267" i="110"/>
  <c r="G268" i="110"/>
  <c r="G269" i="110"/>
  <c r="G270" i="110"/>
  <c r="G271" i="110"/>
  <c r="G272" i="110"/>
  <c r="G273" i="110"/>
  <c r="G274" i="110"/>
  <c r="G275" i="110"/>
  <c r="G276" i="110"/>
  <c r="G277" i="110"/>
  <c r="G278" i="110"/>
  <c r="G279" i="110"/>
  <c r="G280" i="110"/>
  <c r="G281" i="110"/>
  <c r="G282" i="110"/>
  <c r="G283" i="110"/>
  <c r="G284" i="110"/>
  <c r="G285" i="110"/>
  <c r="G286" i="110"/>
  <c r="G287" i="110"/>
  <c r="G288" i="110"/>
  <c r="G289" i="110"/>
  <c r="G290" i="110"/>
  <c r="G291" i="110"/>
  <c r="G292" i="110"/>
  <c r="G293" i="110"/>
  <c r="G294" i="110"/>
  <c r="G295" i="110"/>
  <c r="G296" i="110"/>
  <c r="G297" i="110"/>
  <c r="G298" i="110"/>
  <c r="G299" i="110"/>
  <c r="G300" i="110"/>
  <c r="G301" i="110"/>
  <c r="G302" i="110"/>
  <c r="G303" i="110"/>
  <c r="G304" i="110"/>
  <c r="G305" i="110"/>
  <c r="G306" i="110"/>
  <c r="G307" i="110"/>
  <c r="G308" i="110"/>
  <c r="G309" i="110"/>
  <c r="G310" i="110"/>
  <c r="G311" i="110"/>
  <c r="G313" i="110"/>
  <c r="G314" i="110"/>
  <c r="G315" i="110"/>
  <c r="G316" i="110"/>
  <c r="G317" i="110"/>
  <c r="G318" i="110"/>
  <c r="G319" i="110"/>
  <c r="G320" i="110"/>
  <c r="G321" i="110"/>
  <c r="G322" i="110"/>
  <c r="G323" i="110"/>
  <c r="G324" i="110"/>
  <c r="G325" i="110"/>
  <c r="G326" i="110"/>
  <c r="G327" i="110"/>
  <c r="G328" i="110"/>
  <c r="G329" i="110"/>
  <c r="G330" i="110"/>
  <c r="G331" i="110"/>
  <c r="G332" i="110"/>
  <c r="G333" i="110"/>
  <c r="G334" i="110"/>
  <c r="G335" i="110"/>
  <c r="G336" i="110"/>
  <c r="G337" i="110"/>
  <c r="G338" i="110"/>
  <c r="G339" i="110"/>
  <c r="G340" i="110"/>
  <c r="G341" i="110"/>
  <c r="G342" i="110"/>
  <c r="H448" i="105"/>
  <c r="H57" i="112" l="1"/>
  <c r="H58" i="112"/>
  <c r="H217" i="106"/>
  <c r="H273" i="111"/>
  <c r="H207" i="26" l="1"/>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H247" i="103"/>
  <c r="H248" i="103"/>
  <c r="H249" i="103"/>
  <c r="H250" i="103"/>
  <c r="H251" i="103"/>
  <c r="H252" i="103"/>
  <c r="H253" i="103"/>
  <c r="H254" i="103"/>
  <c r="H255" i="103"/>
  <c r="H256" i="103"/>
  <c r="H6" i="103"/>
  <c r="H8" i="104"/>
  <c r="H9" i="104"/>
  <c r="H10" i="104"/>
  <c r="H11" i="104"/>
  <c r="H12" i="104"/>
  <c r="H13" i="104"/>
  <c r="H15" i="104"/>
  <c r="H16" i="104"/>
  <c r="H17" i="104"/>
  <c r="H18" i="104"/>
  <c r="H19" i="104"/>
  <c r="H20" i="104"/>
  <c r="H21" i="104"/>
  <c r="H22" i="104"/>
  <c r="H23" i="104"/>
  <c r="H25" i="104"/>
  <c r="H26" i="104"/>
  <c r="H27" i="104"/>
  <c r="H28" i="104"/>
  <c r="H29" i="104"/>
  <c r="H30" i="104"/>
  <c r="H31" i="104"/>
  <c r="H32" i="104"/>
  <c r="H33" i="104"/>
  <c r="H34" i="104"/>
  <c r="H35" i="104"/>
  <c r="H36" i="104"/>
  <c r="H37" i="104"/>
  <c r="H38" i="104"/>
  <c r="H39" i="104"/>
  <c r="H40" i="104"/>
  <c r="H41" i="104"/>
  <c r="H42" i="104"/>
  <c r="H43" i="104"/>
  <c r="H44" i="104"/>
  <c r="H45" i="104"/>
  <c r="H7" i="104"/>
  <c r="H6" i="112"/>
  <c r="H7" i="112"/>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 i="112"/>
  <c r="H8" i="106"/>
  <c r="H9" i="106"/>
  <c r="H10"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117" i="106"/>
  <c r="H118" i="106"/>
  <c r="H119" i="106"/>
  <c r="H120" i="106"/>
  <c r="H121" i="106"/>
  <c r="H122" i="106"/>
  <c r="H123" i="106"/>
  <c r="H124" i="106"/>
  <c r="H125" i="106"/>
  <c r="H126" i="106"/>
  <c r="H127" i="106"/>
  <c r="H128" i="106"/>
  <c r="H129" i="106"/>
  <c r="H130" i="106"/>
  <c r="H131" i="106"/>
  <c r="H132" i="106"/>
  <c r="H133" i="106"/>
  <c r="H134" i="106"/>
  <c r="H135" i="106"/>
  <c r="H136" i="106"/>
  <c r="H137" i="106"/>
  <c r="H138" i="106"/>
  <c r="H139" i="106"/>
  <c r="H140" i="106"/>
  <c r="H141" i="106"/>
  <c r="H142" i="106"/>
  <c r="H143" i="106"/>
  <c r="H144" i="106"/>
  <c r="H145" i="106"/>
  <c r="H146" i="106"/>
  <c r="H147" i="106"/>
  <c r="H148" i="106"/>
  <c r="H149" i="106"/>
  <c r="H150" i="106"/>
  <c r="H151" i="106"/>
  <c r="H152" i="106"/>
  <c r="H153" i="106"/>
  <c r="H154" i="106"/>
  <c r="H155" i="106"/>
  <c r="H156" i="106"/>
  <c r="H157" i="106"/>
  <c r="H158" i="106"/>
  <c r="H159" i="106"/>
  <c r="H160" i="106"/>
  <c r="H161" i="106"/>
  <c r="H162" i="106"/>
  <c r="H163" i="106"/>
  <c r="H164" i="106"/>
  <c r="H165" i="106"/>
  <c r="H166" i="106"/>
  <c r="H167" i="106"/>
  <c r="H168" i="106"/>
  <c r="H169" i="106"/>
  <c r="H170" i="106"/>
  <c r="H171" i="106"/>
  <c r="H172" i="106"/>
  <c r="H173" i="106"/>
  <c r="H174" i="106"/>
  <c r="H175" i="106"/>
  <c r="H176" i="106"/>
  <c r="H177" i="106"/>
  <c r="H178" i="106"/>
  <c r="H179" i="106"/>
  <c r="H180" i="106"/>
  <c r="H181" i="106"/>
  <c r="H182" i="106"/>
  <c r="H183" i="106"/>
  <c r="H184" i="106"/>
  <c r="H185" i="106"/>
  <c r="H186" i="106"/>
  <c r="H187" i="106"/>
  <c r="H188" i="106"/>
  <c r="H189" i="106"/>
  <c r="H190" i="106"/>
  <c r="H191" i="106"/>
  <c r="H192" i="106"/>
  <c r="H193" i="106"/>
  <c r="H194" i="106"/>
  <c r="H195" i="106"/>
  <c r="H196" i="106"/>
  <c r="H197" i="106"/>
  <c r="H198" i="106"/>
  <c r="H199" i="106"/>
  <c r="H200" i="106"/>
  <c r="H201" i="106"/>
  <c r="H202" i="106"/>
  <c r="H203" i="106"/>
  <c r="H204" i="106"/>
  <c r="H205" i="106"/>
  <c r="H206" i="106"/>
  <c r="H207" i="106"/>
  <c r="H208" i="106"/>
  <c r="H209" i="106"/>
  <c r="H210" i="106"/>
  <c r="H211" i="106"/>
  <c r="H212" i="106"/>
  <c r="H213" i="106"/>
  <c r="H214" i="106"/>
  <c r="H215" i="106"/>
  <c r="H216" i="106"/>
  <c r="H7" i="106"/>
  <c r="H439" i="105"/>
  <c r="H440" i="105"/>
  <c r="H441" i="105"/>
  <c r="H442" i="105"/>
  <c r="H443" i="105"/>
  <c r="H444" i="105"/>
  <c r="H445" i="105"/>
  <c r="H446" i="105"/>
  <c r="H447" i="105"/>
  <c r="H271" i="111"/>
  <c r="H272" i="111"/>
  <c r="H407" i="102"/>
  <c r="H408" i="102"/>
  <c r="H409" i="102"/>
  <c r="H410" i="102"/>
  <c r="H411" i="102"/>
  <c r="H412" i="102"/>
  <c r="H413" i="102"/>
  <c r="H414" i="102"/>
  <c r="H415" i="102"/>
  <c r="H416" i="102"/>
  <c r="H417" i="102"/>
  <c r="H418" i="102"/>
  <c r="H419" i="102"/>
  <c r="H420" i="102"/>
  <c r="H421" i="102"/>
  <c r="H422" i="102"/>
  <c r="H423" i="102"/>
  <c r="H424" i="102"/>
  <c r="H425" i="102"/>
  <c r="H426" i="102"/>
  <c r="H427" i="102"/>
  <c r="H428" i="102"/>
  <c r="H429" i="102"/>
  <c r="H430" i="102"/>
  <c r="H431" i="102"/>
  <c r="H432" i="102"/>
  <c r="H433" i="102"/>
  <c r="H434" i="102"/>
  <c r="H435" i="102"/>
  <c r="H436" i="102"/>
  <c r="H437" i="102"/>
  <c r="H438" i="102"/>
  <c r="H439" i="102"/>
  <c r="H440" i="102"/>
  <c r="H441" i="102"/>
  <c r="H442" i="102"/>
  <c r="H443" i="102"/>
  <c r="H444" i="102"/>
  <c r="H445" i="102"/>
  <c r="H446" i="102"/>
  <c r="H447" i="102"/>
  <c r="H448" i="102"/>
  <c r="H449" i="102"/>
  <c r="H450" i="102"/>
  <c r="H451" i="102"/>
  <c r="H452" i="102"/>
  <c r="H453" i="102"/>
  <c r="H454" i="102"/>
  <c r="H455" i="102"/>
  <c r="H456" i="102"/>
  <c r="H457" i="102"/>
  <c r="H458" i="102"/>
  <c r="H459" i="102"/>
  <c r="H460" i="102"/>
  <c r="A256" i="103"/>
  <c r="A255" i="103"/>
  <c r="A254" i="103"/>
  <c r="A253" i="103"/>
  <c r="A252" i="103"/>
  <c r="A251" i="103"/>
  <c r="A250" i="103"/>
  <c r="A249" i="103"/>
  <c r="A248" i="103"/>
  <c r="A247" i="103"/>
  <c r="A246" i="103"/>
  <c r="A245" i="103"/>
  <c r="A244" i="103"/>
  <c r="A243" i="103"/>
  <c r="A242"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G45" i="104"/>
  <c r="G44" i="104"/>
  <c r="G43" i="104"/>
  <c r="G42" i="104"/>
  <c r="G41" i="104"/>
  <c r="G40" i="104"/>
  <c r="G38" i="104"/>
  <c r="G37" i="104"/>
  <c r="G36" i="104"/>
  <c r="G35" i="104"/>
  <c r="G34" i="104"/>
  <c r="G33" i="104"/>
  <c r="G32" i="104"/>
  <c r="G31" i="104"/>
  <c r="G30" i="104"/>
  <c r="G29" i="104"/>
  <c r="G28" i="104"/>
  <c r="G27" i="104"/>
  <c r="G26" i="104"/>
  <c r="G25" i="104"/>
  <c r="G23" i="104"/>
  <c r="G22" i="104"/>
  <c r="G21" i="104"/>
  <c r="G20" i="104"/>
  <c r="C19" i="104"/>
  <c r="G19" i="104" s="1"/>
  <c r="C18" i="104"/>
  <c r="G18" i="104" s="1"/>
  <c r="G17" i="104"/>
  <c r="G16" i="104"/>
  <c r="G15" i="104"/>
  <c r="G13" i="104"/>
  <c r="G12" i="104"/>
  <c r="G11" i="104"/>
  <c r="G10" i="104"/>
  <c r="G9" i="104"/>
  <c r="H322" i="99" l="1"/>
  <c r="H323" i="99"/>
  <c r="H324" i="99"/>
  <c r="H325" i="99"/>
  <c r="H326" i="99"/>
  <c r="H327" i="99"/>
  <c r="H328" i="99"/>
  <c r="H329" i="99"/>
  <c r="H330" i="99"/>
  <c r="H331" i="99"/>
  <c r="H332" i="99"/>
  <c r="H333" i="99"/>
  <c r="H334" i="99"/>
  <c r="H8" i="113"/>
  <c r="H9" i="113"/>
  <c r="H10" i="113"/>
  <c r="H11" i="113"/>
  <c r="H12" i="113"/>
  <c r="H13" i="113"/>
  <c r="H14" i="113"/>
  <c r="H15" i="113"/>
  <c r="H16" i="113"/>
  <c r="H17" i="113"/>
  <c r="H18" i="113"/>
  <c r="H19" i="113"/>
  <c r="H20" i="113"/>
  <c r="H21" i="113"/>
  <c r="H22" i="113"/>
  <c r="H23" i="113"/>
  <c r="H24" i="113"/>
  <c r="H25" i="113"/>
  <c r="H26" i="113"/>
  <c r="H27" i="113"/>
  <c r="H28" i="113"/>
  <c r="H29" i="113"/>
  <c r="H30" i="113"/>
  <c r="H31"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5" i="113"/>
  <c r="H56" i="113"/>
  <c r="H57" i="113"/>
  <c r="H58" i="113"/>
  <c r="H59" i="113"/>
  <c r="H60" i="113"/>
  <c r="H61" i="113"/>
  <c r="H62" i="113"/>
  <c r="H63" i="113"/>
  <c r="H64" i="113"/>
  <c r="H65" i="113"/>
  <c r="H66" i="113"/>
  <c r="H67" i="113"/>
  <c r="H68" i="113"/>
  <c r="H69" i="113"/>
  <c r="H70" i="113"/>
  <c r="H71" i="113"/>
  <c r="H72" i="113"/>
  <c r="H73" i="113"/>
  <c r="H74" i="113"/>
  <c r="H75" i="113"/>
  <c r="H76" i="113"/>
  <c r="H77" i="113"/>
  <c r="H78" i="113"/>
  <c r="H79" i="113"/>
  <c r="H80" i="113"/>
  <c r="H7" i="113"/>
  <c r="H6" i="5" s="1"/>
  <c r="H8" i="5"/>
  <c r="G541" i="97"/>
  <c r="G709" i="72"/>
  <c r="G710" i="72"/>
  <c r="G711" i="72"/>
  <c r="G712" i="72"/>
  <c r="G713" i="72"/>
  <c r="G714" i="72"/>
  <c r="G715" i="72"/>
  <c r="G716" i="72"/>
  <c r="G717" i="72"/>
  <c r="G718" i="72"/>
  <c r="G719" i="72"/>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376" i="105"/>
  <c r="H377" i="105"/>
  <c r="H378" i="105"/>
  <c r="H379" i="105"/>
  <c r="H380" i="105"/>
  <c r="H381" i="105"/>
  <c r="H382" i="105"/>
  <c r="H383" i="105"/>
  <c r="H384" i="105"/>
  <c r="H385" i="105"/>
  <c r="H386" i="105"/>
  <c r="H387" i="105"/>
  <c r="H388" i="105"/>
  <c r="H389" i="105"/>
  <c r="H390" i="105"/>
  <c r="H391" i="105"/>
  <c r="H392" i="105"/>
  <c r="H393" i="105"/>
  <c r="H394" i="105"/>
  <c r="H395" i="105"/>
  <c r="H396" i="105"/>
  <c r="H397" i="105"/>
  <c r="H398" i="105"/>
  <c r="H399" i="105"/>
  <c r="H400" i="105"/>
  <c r="H401" i="105"/>
  <c r="H402" i="105"/>
  <c r="H403" i="105"/>
  <c r="H404" i="105"/>
  <c r="H405" i="105"/>
  <c r="H406" i="105"/>
  <c r="H407" i="105"/>
  <c r="H408" i="105"/>
  <c r="H409" i="105"/>
  <c r="H410" i="105"/>
  <c r="H411" i="105"/>
  <c r="H412" i="105"/>
  <c r="H413" i="105"/>
  <c r="H414" i="105"/>
  <c r="H415" i="105"/>
  <c r="H416" i="105"/>
  <c r="H417" i="105"/>
  <c r="H418" i="105"/>
  <c r="H419" i="105"/>
  <c r="H420" i="105"/>
  <c r="H421" i="105"/>
  <c r="H422" i="105"/>
  <c r="H423" i="105"/>
  <c r="H424" i="105"/>
  <c r="H425" i="105"/>
  <c r="H426" i="105"/>
  <c r="H427" i="105"/>
  <c r="H428" i="105"/>
  <c r="H429" i="105"/>
  <c r="H430" i="105"/>
  <c r="H431" i="105"/>
  <c r="H432" i="105"/>
  <c r="H433" i="105"/>
  <c r="H434" i="105"/>
  <c r="H435" i="105"/>
  <c r="H436" i="105"/>
  <c r="H437" i="105"/>
  <c r="H438" i="105"/>
  <c r="H6" i="113"/>
  <c r="H5" i="113"/>
  <c r="A4" i="113"/>
  <c r="A1" i="113"/>
  <c r="H264" i="111" l="1"/>
  <c r="H265" i="111"/>
  <c r="H266" i="111"/>
  <c r="H267" i="111"/>
  <c r="H268" i="111"/>
  <c r="H269" i="111"/>
  <c r="H270" i="111"/>
  <c r="H264" i="76" l="1"/>
  <c r="H265" i="76"/>
  <c r="H266" i="76"/>
  <c r="H267" i="76"/>
  <c r="H268" i="76"/>
  <c r="H269" i="76"/>
  <c r="H6" i="106"/>
  <c r="H15" i="76"/>
  <c r="H14" i="76"/>
  <c r="H13" i="76"/>
  <c r="H338" i="5"/>
  <c r="H339" i="5"/>
  <c r="H340" i="5"/>
  <c r="H341" i="5"/>
  <c r="G31" i="5"/>
  <c r="G30" i="5"/>
  <c r="G29" i="5"/>
  <c r="G28" i="5"/>
  <c r="G27" i="5"/>
  <c r="G26" i="5"/>
  <c r="H186" i="26" l="1"/>
  <c r="H187" i="26"/>
  <c r="H188" i="26"/>
  <c r="H189" i="26"/>
  <c r="H190" i="26"/>
  <c r="H191" i="26"/>
  <c r="H192" i="26"/>
  <c r="H193" i="26"/>
  <c r="H194" i="26"/>
  <c r="H195" i="26"/>
  <c r="H196" i="26"/>
  <c r="H197" i="26"/>
  <c r="H198" i="26"/>
  <c r="H199" i="26"/>
  <c r="H200" i="26"/>
  <c r="H201" i="26"/>
  <c r="H202" i="26"/>
  <c r="H203" i="26"/>
  <c r="H204" i="26"/>
  <c r="H205" i="26"/>
  <c r="H206" i="26"/>
  <c r="G707" i="72"/>
  <c r="G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H345" i="105"/>
  <c r="H346" i="105"/>
  <c r="H347" i="105"/>
  <c r="H348" i="105"/>
  <c r="H170" i="26"/>
  <c r="H171" i="26"/>
  <c r="H172" i="26"/>
  <c r="H173" i="26"/>
  <c r="H174" i="26"/>
  <c r="H175" i="26"/>
  <c r="H176" i="26"/>
  <c r="H177" i="26"/>
  <c r="H178" i="26"/>
  <c r="H179" i="26"/>
  <c r="H180" i="26"/>
  <c r="H181" i="26"/>
  <c r="H182" i="26"/>
  <c r="H183" i="26"/>
  <c r="H184" i="26"/>
  <c r="H185" i="26"/>
  <c r="G202" i="9"/>
  <c r="G200" i="9"/>
  <c r="G201" i="9"/>
  <c r="G694" i="97"/>
  <c r="G695" i="97"/>
  <c r="G696" i="97"/>
  <c r="G697" i="97"/>
  <c r="G698" i="97"/>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7" i="101"/>
  <c r="H18" i="101"/>
  <c r="H19" i="101"/>
  <c r="H20" i="101"/>
  <c r="H21" i="101"/>
  <c r="H22" i="101"/>
  <c r="H23" i="101"/>
  <c r="H24" i="101"/>
  <c r="H25" i="101"/>
  <c r="H26" i="101"/>
  <c r="H27" i="101"/>
  <c r="H28" i="101"/>
  <c r="H29" i="101"/>
  <c r="H30" i="101"/>
  <c r="H31" i="101"/>
  <c r="H32" i="101"/>
  <c r="H33" i="101"/>
  <c r="H34" i="101"/>
  <c r="H35" i="101"/>
  <c r="H36" i="101"/>
  <c r="H38" i="101"/>
  <c r="H39" i="101"/>
  <c r="H40" i="101"/>
  <c r="H41" i="101"/>
  <c r="H42" i="101"/>
  <c r="H43" i="101"/>
  <c r="H44" i="101"/>
  <c r="H45" i="101"/>
  <c r="H46" i="101"/>
  <c r="H49" i="101"/>
  <c r="H50" i="101"/>
  <c r="H51" i="101"/>
  <c r="H52" i="101"/>
  <c r="H54" i="101"/>
  <c r="H55" i="101"/>
  <c r="H56" i="101"/>
  <c r="H57" i="101"/>
  <c r="H58" i="101"/>
  <c r="H59" i="101"/>
  <c r="H61" i="101"/>
  <c r="H62" i="101"/>
  <c r="H63" i="101"/>
  <c r="H64" i="101"/>
  <c r="H65" i="101"/>
  <c r="H66" i="101"/>
  <c r="H67" i="101"/>
  <c r="H68" i="101"/>
  <c r="H70" i="101"/>
  <c r="H71" i="101"/>
  <c r="H72" i="101"/>
  <c r="H73" i="101"/>
  <c r="H74" i="101"/>
  <c r="H75" i="101"/>
  <c r="H76" i="101"/>
  <c r="H77" i="101"/>
  <c r="H78" i="101"/>
  <c r="H79" i="101"/>
  <c r="H80" i="101"/>
  <c r="H81" i="101"/>
  <c r="H84" i="101"/>
  <c r="H85" i="101"/>
  <c r="H86" i="101"/>
  <c r="H87" i="101"/>
  <c r="H89" i="101"/>
  <c r="H90" i="101"/>
  <c r="H92" i="101"/>
  <c r="H93" i="101"/>
  <c r="H95" i="101"/>
  <c r="H96" i="101"/>
  <c r="H97" i="101"/>
  <c r="H98" i="101"/>
  <c r="H99" i="101"/>
  <c r="H100" i="101"/>
  <c r="H101" i="101"/>
  <c r="H102" i="101"/>
  <c r="H103" i="101"/>
  <c r="H104" i="101"/>
  <c r="H105" i="101"/>
  <c r="H106" i="101"/>
  <c r="H109" i="101"/>
  <c r="H110" i="101"/>
  <c r="H111" i="101"/>
  <c r="H112" i="101"/>
  <c r="H113" i="101"/>
  <c r="H114" i="101"/>
  <c r="H116" i="101"/>
  <c r="H117" i="101"/>
  <c r="H118" i="101"/>
  <c r="H119" i="101"/>
  <c r="H120" i="101"/>
  <c r="H122" i="101"/>
  <c r="H123" i="101"/>
  <c r="H124" i="101"/>
  <c r="H125" i="101"/>
  <c r="H126" i="101"/>
  <c r="H127" i="101"/>
  <c r="H128" i="101"/>
  <c r="H130" i="101"/>
  <c r="H131" i="101"/>
  <c r="H132" i="101"/>
  <c r="H133" i="101"/>
  <c r="H134" i="101"/>
  <c r="H135" i="101"/>
  <c r="H136" i="101"/>
  <c r="H137" i="101"/>
  <c r="H138" i="101"/>
  <c r="H139" i="101"/>
  <c r="H140" i="101"/>
  <c r="H141" i="101"/>
  <c r="H142" i="101"/>
  <c r="H144" i="101"/>
  <c r="H145" i="101"/>
  <c r="H147" i="101"/>
  <c r="H148" i="101"/>
  <c r="H150" i="101"/>
  <c r="H151" i="101"/>
  <c r="H152" i="101"/>
  <c r="H153" i="101"/>
  <c r="H154" i="101"/>
  <c r="H157" i="101"/>
  <c r="H159" i="101"/>
  <c r="H161" i="101"/>
  <c r="H162" i="101"/>
  <c r="H163" i="101"/>
  <c r="H164" i="101"/>
  <c r="H165" i="101"/>
  <c r="H168" i="101"/>
  <c r="H169" i="101"/>
  <c r="H170" i="101"/>
  <c r="H171" i="101"/>
  <c r="H172" i="101"/>
  <c r="H173" i="101"/>
  <c r="H175" i="101"/>
  <c r="H176" i="101"/>
  <c r="H177" i="101"/>
  <c r="H178" i="101"/>
  <c r="H179" i="101"/>
  <c r="H181" i="101"/>
  <c r="H182" i="101"/>
  <c r="H183" i="101"/>
  <c r="H184" i="101"/>
  <c r="H185" i="101"/>
  <c r="H186" i="101"/>
  <c r="H187" i="101"/>
  <c r="H188" i="101"/>
  <c r="H190" i="101"/>
  <c r="H191" i="101"/>
  <c r="H192" i="101"/>
  <c r="H193" i="101"/>
  <c r="H194" i="101"/>
  <c r="H195" i="101"/>
  <c r="H196" i="101"/>
  <c r="H198" i="101"/>
  <c r="H199" i="101"/>
  <c r="H200" i="101"/>
  <c r="H201" i="101"/>
  <c r="H202" i="101"/>
  <c r="H203" i="101"/>
  <c r="H205" i="101"/>
  <c r="H206" i="101"/>
  <c r="H207" i="101"/>
  <c r="H209" i="101"/>
  <c r="H210" i="101"/>
  <c r="H212" i="101"/>
  <c r="H213" i="101"/>
  <c r="H214" i="101"/>
  <c r="H215" i="101"/>
  <c r="H217" i="101"/>
  <c r="H218" i="101"/>
  <c r="H220" i="101"/>
  <c r="H222" i="101"/>
  <c r="H223" i="101"/>
  <c r="H224" i="101"/>
  <c r="H225" i="101"/>
  <c r="H226" i="101"/>
  <c r="H227" i="101"/>
  <c r="H228" i="101"/>
  <c r="H230" i="101"/>
  <c r="H232" i="101"/>
  <c r="H233" i="101"/>
  <c r="H234" i="101"/>
  <c r="H235" i="101"/>
  <c r="H236" i="101"/>
  <c r="H237" i="101"/>
  <c r="H238" i="101"/>
  <c r="H239" i="101"/>
  <c r="H240" i="101"/>
  <c r="H241" i="101"/>
  <c r="H242" i="101"/>
  <c r="H243" i="101"/>
  <c r="H244" i="101"/>
  <c r="H245" i="101"/>
  <c r="H246" i="101"/>
  <c r="H247" i="101"/>
  <c r="H248" i="101"/>
  <c r="H249" i="101"/>
  <c r="H250" i="101"/>
  <c r="H251" i="101"/>
  <c r="H253" i="101"/>
  <c r="H254" i="101"/>
  <c r="H255" i="101"/>
  <c r="H256" i="101"/>
  <c r="H257" i="101"/>
  <c r="H258" i="101"/>
  <c r="H259" i="101"/>
  <c r="H260" i="101"/>
  <c r="H261" i="101"/>
  <c r="H262" i="101"/>
  <c r="H263" i="101"/>
  <c r="H264" i="101"/>
  <c r="H265" i="101"/>
  <c r="H266" i="101"/>
  <c r="H268" i="101"/>
  <c r="H269" i="101"/>
  <c r="H270" i="101"/>
  <c r="H271" i="101"/>
  <c r="H272" i="101"/>
  <c r="H261" i="76"/>
  <c r="H262" i="76"/>
  <c r="H263" i="76"/>
  <c r="H260" i="76"/>
  <c r="G678" i="72"/>
  <c r="G679" i="72"/>
  <c r="G680" i="72"/>
  <c r="G681" i="72"/>
  <c r="G682" i="72"/>
  <c r="G683" i="72"/>
  <c r="G684" i="72"/>
  <c r="G685" i="72"/>
  <c r="G686" i="72"/>
  <c r="G687" i="72"/>
  <c r="G688" i="72"/>
  <c r="G689" i="72"/>
  <c r="G690" i="72"/>
  <c r="G691" i="72"/>
  <c r="G692" i="72"/>
  <c r="G693" i="72"/>
  <c r="G694" i="72"/>
  <c r="G695" i="72"/>
  <c r="G696" i="72"/>
  <c r="G697" i="72"/>
  <c r="G698" i="72"/>
  <c r="G699" i="72"/>
  <c r="G700" i="72"/>
  <c r="G701" i="72"/>
  <c r="G702" i="72"/>
  <c r="G703" i="72"/>
  <c r="G704" i="72"/>
  <c r="G705" i="72"/>
  <c r="G706" i="72"/>
  <c r="G659" i="97"/>
  <c r="G660" i="97"/>
  <c r="G661" i="97"/>
  <c r="G662" i="97"/>
  <c r="G663" i="97"/>
  <c r="G664" i="97"/>
  <c r="G665" i="97"/>
  <c r="G666" i="97"/>
  <c r="G667" i="97"/>
  <c r="G668" i="97"/>
  <c r="G669" i="97"/>
  <c r="G670" i="97"/>
  <c r="G671" i="97"/>
  <c r="G672" i="97"/>
  <c r="G673" i="97"/>
  <c r="G674" i="97"/>
  <c r="G675" i="97"/>
  <c r="G676" i="97"/>
  <c r="G677" i="97"/>
  <c r="G678" i="97"/>
  <c r="G679" i="97"/>
  <c r="G680" i="97"/>
  <c r="G681" i="97"/>
  <c r="G682" i="97"/>
  <c r="G683" i="97"/>
  <c r="G684" i="97"/>
  <c r="G685" i="97"/>
  <c r="G686" i="97"/>
  <c r="G687" i="97"/>
  <c r="G688" i="97"/>
  <c r="G689" i="97"/>
  <c r="G690" i="97"/>
  <c r="G691" i="97"/>
  <c r="G692" i="97"/>
  <c r="G693" i="97"/>
  <c r="H240" i="60"/>
  <c r="H241" i="60"/>
  <c r="H242" i="60"/>
  <c r="H243" i="60"/>
  <c r="H244" i="60"/>
  <c r="H245" i="60"/>
  <c r="H246" i="60"/>
  <c r="H247" i="60"/>
  <c r="H248" i="60"/>
  <c r="H249" i="60"/>
  <c r="H250" i="60"/>
  <c r="H251" i="60"/>
  <c r="H252" i="60"/>
  <c r="H253" i="60"/>
  <c r="H254" i="60"/>
  <c r="G193" i="9"/>
  <c r="G194" i="9"/>
  <c r="G195" i="9"/>
  <c r="G196" i="9"/>
  <c r="G197" i="9"/>
  <c r="G198" i="9"/>
  <c r="G199" i="9"/>
  <c r="G658" i="97"/>
  <c r="G667" i="72"/>
  <c r="G668" i="72"/>
  <c r="G669" i="72"/>
  <c r="G670" i="72"/>
  <c r="G671" i="72"/>
  <c r="G672" i="72"/>
  <c r="G673" i="72"/>
  <c r="G674" i="72"/>
  <c r="G675" i="72"/>
  <c r="G676" i="72"/>
  <c r="G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G184" i="9"/>
  <c r="G185" i="9"/>
  <c r="G186" i="9"/>
  <c r="G187" i="9"/>
  <c r="G188" i="9"/>
  <c r="G189" i="9"/>
  <c r="G190" i="9"/>
  <c r="G191" i="9"/>
  <c r="G192" i="9"/>
  <c r="G464" i="72"/>
  <c r="G465" i="72"/>
  <c r="G466" i="72"/>
  <c r="G467" i="72"/>
  <c r="G468" i="72"/>
  <c r="G469" i="72"/>
  <c r="G470" i="72"/>
  <c r="G471" i="72"/>
  <c r="G472" i="72"/>
  <c r="G473" i="72"/>
  <c r="G474" i="72"/>
  <c r="G475" i="72"/>
  <c r="G476" i="72"/>
  <c r="G477" i="72"/>
  <c r="G478" i="72"/>
  <c r="G479" i="72"/>
  <c r="G480" i="72"/>
  <c r="G481" i="72"/>
  <c r="G482" i="72"/>
  <c r="G483" i="72"/>
  <c r="G484" i="72"/>
  <c r="G485" i="72"/>
  <c r="G486" i="72"/>
  <c r="G487" i="72"/>
  <c r="G488" i="72"/>
  <c r="G489" i="72"/>
  <c r="G490" i="72"/>
  <c r="G491" i="72"/>
  <c r="G492" i="72"/>
  <c r="G493" i="72"/>
  <c r="G494" i="72"/>
  <c r="G495" i="72"/>
  <c r="G496" i="72"/>
  <c r="G497" i="72"/>
  <c r="G498" i="72"/>
  <c r="G499" i="72"/>
  <c r="G500" i="72"/>
  <c r="G501" i="72"/>
  <c r="G502" i="72"/>
  <c r="G503" i="72"/>
  <c r="G504" i="72"/>
  <c r="G505" i="72"/>
  <c r="G506" i="72"/>
  <c r="G507" i="72"/>
  <c r="G508" i="72"/>
  <c r="G509" i="72"/>
  <c r="G510" i="72"/>
  <c r="G511" i="72"/>
  <c r="G512" i="72"/>
  <c r="G513" i="72"/>
  <c r="G514" i="72"/>
  <c r="G515" i="72"/>
  <c r="G516" i="72"/>
  <c r="G517" i="72"/>
  <c r="G518" i="72"/>
  <c r="G519" i="72"/>
  <c r="G520" i="72"/>
  <c r="G521" i="72"/>
  <c r="G522" i="72"/>
  <c r="G523" i="72"/>
  <c r="G524" i="72"/>
  <c r="G525" i="72"/>
  <c r="G526" i="72"/>
  <c r="G527" i="72"/>
  <c r="G528" i="72"/>
  <c r="G529" i="72"/>
  <c r="G530" i="72"/>
  <c r="G531" i="72"/>
  <c r="G532" i="72"/>
  <c r="G533" i="72"/>
  <c r="G534" i="72"/>
  <c r="G535" i="72"/>
  <c r="G536" i="72"/>
  <c r="G537" i="72"/>
  <c r="G538" i="72"/>
  <c r="G539" i="72"/>
  <c r="G540" i="72"/>
  <c r="G541" i="72"/>
  <c r="G542" i="72"/>
  <c r="G543" i="72"/>
  <c r="G544" i="72"/>
  <c r="G545" i="72"/>
  <c r="G546" i="72"/>
  <c r="G547" i="72"/>
  <c r="G548" i="72"/>
  <c r="G549" i="72"/>
  <c r="G550" i="72"/>
  <c r="G551" i="72"/>
  <c r="G552" i="72"/>
  <c r="G553" i="72"/>
  <c r="G554" i="72"/>
  <c r="G555" i="72"/>
  <c r="G556" i="72"/>
  <c r="G557" i="72"/>
  <c r="G558" i="72"/>
  <c r="G559" i="72"/>
  <c r="G560" i="72"/>
  <c r="G561" i="72"/>
  <c r="G562" i="72"/>
  <c r="G563" i="72"/>
  <c r="G564" i="72"/>
  <c r="G565" i="72"/>
  <c r="G566" i="72"/>
  <c r="G567" i="72"/>
  <c r="G568" i="72"/>
  <c r="G569" i="72"/>
  <c r="G570" i="72"/>
  <c r="G571" i="72"/>
  <c r="G572" i="72"/>
  <c r="G573" i="72"/>
  <c r="G574" i="72"/>
  <c r="G575" i="72"/>
  <c r="G576" i="72"/>
  <c r="G577" i="72"/>
  <c r="G578" i="72"/>
  <c r="G579" i="72"/>
  <c r="G580" i="72"/>
  <c r="G581" i="72"/>
  <c r="G582" i="72"/>
  <c r="G583" i="72"/>
  <c r="G584" i="72"/>
  <c r="G585" i="72"/>
  <c r="G586" i="72"/>
  <c r="G587" i="72"/>
  <c r="G588" i="72"/>
  <c r="G589" i="72"/>
  <c r="G590" i="72"/>
  <c r="G591" i="72"/>
  <c r="G592" i="72"/>
  <c r="G593" i="72"/>
  <c r="G594" i="72"/>
  <c r="G595" i="72"/>
  <c r="G596" i="72"/>
  <c r="G597" i="72"/>
  <c r="G598" i="72"/>
  <c r="G599" i="72"/>
  <c r="G600" i="72"/>
  <c r="G601" i="72"/>
  <c r="G602" i="72"/>
  <c r="G603" i="72"/>
  <c r="G604" i="72"/>
  <c r="G605" i="72"/>
  <c r="G606" i="72"/>
  <c r="G607" i="72"/>
  <c r="G608" i="72"/>
  <c r="G609" i="72"/>
  <c r="G610" i="72"/>
  <c r="G611" i="72"/>
  <c r="G612" i="72"/>
  <c r="G613" i="72"/>
  <c r="G614" i="72"/>
  <c r="G615" i="72"/>
  <c r="G616" i="72"/>
  <c r="G617" i="72"/>
  <c r="G618" i="72"/>
  <c r="G619" i="72"/>
  <c r="G620" i="72"/>
  <c r="G621" i="72"/>
  <c r="G622" i="72"/>
  <c r="G623" i="72"/>
  <c r="G624" i="72"/>
  <c r="G625" i="72"/>
  <c r="G626" i="72"/>
  <c r="G627" i="72"/>
  <c r="G628" i="72"/>
  <c r="G629" i="72"/>
  <c r="G630" i="72"/>
  <c r="G631" i="72"/>
  <c r="G632" i="72"/>
  <c r="G633" i="72"/>
  <c r="G634" i="72"/>
  <c r="G635" i="72"/>
  <c r="G636" i="72"/>
  <c r="G637" i="72"/>
  <c r="G638" i="72"/>
  <c r="G639" i="72"/>
  <c r="G640" i="72"/>
  <c r="G641" i="72"/>
  <c r="G642" i="72"/>
  <c r="G643" i="72"/>
  <c r="G644" i="72"/>
  <c r="G645" i="72"/>
  <c r="G646" i="72"/>
  <c r="G647" i="72"/>
  <c r="G648" i="72"/>
  <c r="G649" i="72"/>
  <c r="G650" i="72"/>
  <c r="G651" i="72"/>
  <c r="G652" i="72"/>
  <c r="G653" i="72"/>
  <c r="G654" i="72"/>
  <c r="G655" i="72"/>
  <c r="G656" i="72"/>
  <c r="G657" i="72"/>
  <c r="G658" i="72"/>
  <c r="G659" i="72"/>
  <c r="G660" i="72"/>
  <c r="G661" i="72"/>
  <c r="G662" i="72"/>
  <c r="G663" i="72"/>
  <c r="G664" i="72"/>
  <c r="G665" i="72"/>
  <c r="G666" i="72"/>
  <c r="G343" i="97"/>
  <c r="G344" i="97"/>
  <c r="G345" i="97"/>
  <c r="G346" i="97"/>
  <c r="G347" i="97"/>
  <c r="G348" i="97"/>
  <c r="G349" i="97"/>
  <c r="G350" i="97"/>
  <c r="G351" i="97"/>
  <c r="G352" i="97"/>
  <c r="G353" i="97"/>
  <c r="G354" i="97"/>
  <c r="G355" i="97"/>
  <c r="G356" i="97"/>
  <c r="G357" i="97"/>
  <c r="G358" i="97"/>
  <c r="G359" i="97"/>
  <c r="G360" i="97"/>
  <c r="G361" i="97"/>
  <c r="G362" i="97"/>
  <c r="G363" i="97"/>
  <c r="G364" i="97"/>
  <c r="G365" i="97"/>
  <c r="G366" i="97"/>
  <c r="G367" i="97"/>
  <c r="G368" i="97"/>
  <c r="G369" i="97"/>
  <c r="G370" i="97"/>
  <c r="G371" i="97"/>
  <c r="G372" i="97"/>
  <c r="G373" i="97"/>
  <c r="G374" i="97"/>
  <c r="G375" i="97"/>
  <c r="G376" i="97"/>
  <c r="G377" i="97"/>
  <c r="G378" i="97"/>
  <c r="G379" i="97"/>
  <c r="G380" i="97"/>
  <c r="G381" i="97"/>
  <c r="G382" i="97"/>
  <c r="G383" i="97"/>
  <c r="G384" i="97"/>
  <c r="G385" i="97"/>
  <c r="G386" i="97"/>
  <c r="G387" i="97"/>
  <c r="G388" i="97"/>
  <c r="G389" i="97"/>
  <c r="G390" i="97"/>
  <c r="G391" i="97"/>
  <c r="G392" i="97"/>
  <c r="G393" i="97"/>
  <c r="G394" i="97"/>
  <c r="G395" i="97"/>
  <c r="G396" i="97"/>
  <c r="G397" i="97"/>
  <c r="G398" i="97"/>
  <c r="G399" i="97"/>
  <c r="G400" i="97"/>
  <c r="G401" i="97"/>
  <c r="G402" i="97"/>
  <c r="G403" i="97"/>
  <c r="G404" i="97"/>
  <c r="G405" i="97"/>
  <c r="G406" i="97"/>
  <c r="G407" i="97"/>
  <c r="G408" i="97"/>
  <c r="G409" i="97"/>
  <c r="G410" i="97"/>
  <c r="G411" i="97"/>
  <c r="G412" i="97"/>
  <c r="G413" i="97"/>
  <c r="G414" i="97"/>
  <c r="G415" i="97"/>
  <c r="G416" i="97"/>
  <c r="G417" i="97"/>
  <c r="G418" i="97"/>
  <c r="G419" i="97"/>
  <c r="G420" i="97"/>
  <c r="G421" i="97"/>
  <c r="G422" i="97"/>
  <c r="G423" i="97"/>
  <c r="G424" i="97"/>
  <c r="G425" i="97"/>
  <c r="G426" i="97"/>
  <c r="G427" i="97"/>
  <c r="G428" i="97"/>
  <c r="G429" i="97"/>
  <c r="G430" i="97"/>
  <c r="G431" i="97"/>
  <c r="G432" i="97"/>
  <c r="G433" i="97"/>
  <c r="G434" i="97"/>
  <c r="G435" i="97"/>
  <c r="G436" i="97"/>
  <c r="G437" i="97"/>
  <c r="G438" i="97"/>
  <c r="G439" i="97"/>
  <c r="G440" i="97"/>
  <c r="G441" i="97"/>
  <c r="G442" i="97"/>
  <c r="G443" i="97"/>
  <c r="G444" i="97"/>
  <c r="G445" i="97"/>
  <c r="G446" i="97"/>
  <c r="G447" i="97"/>
  <c r="G448" i="97"/>
  <c r="G449" i="97"/>
  <c r="G450" i="97"/>
  <c r="G451" i="97"/>
  <c r="G452" i="97"/>
  <c r="G453" i="97"/>
  <c r="G454" i="97"/>
  <c r="G455" i="97"/>
  <c r="G456" i="97"/>
  <c r="G457" i="97"/>
  <c r="G458" i="97"/>
  <c r="G459" i="97"/>
  <c r="G460" i="97"/>
  <c r="G461" i="97"/>
  <c r="G462" i="97"/>
  <c r="G463" i="97"/>
  <c r="G464" i="97"/>
  <c r="G465" i="97"/>
  <c r="G466" i="97"/>
  <c r="G467" i="97"/>
  <c r="G468" i="97"/>
  <c r="G469" i="97"/>
  <c r="G470" i="97"/>
  <c r="G471" i="97"/>
  <c r="G472" i="97"/>
  <c r="G473" i="97"/>
  <c r="G474" i="97"/>
  <c r="G475" i="97"/>
  <c r="G476" i="97"/>
  <c r="G477" i="97"/>
  <c r="G478" i="97"/>
  <c r="G479" i="97"/>
  <c r="G480" i="97"/>
  <c r="G481" i="97"/>
  <c r="G482" i="97"/>
  <c r="G483" i="97"/>
  <c r="G484" i="97"/>
  <c r="G485" i="97"/>
  <c r="G486" i="97"/>
  <c r="G487" i="97"/>
  <c r="G488" i="97"/>
  <c r="G489" i="97"/>
  <c r="G490" i="97"/>
  <c r="G491" i="97"/>
  <c r="G492" i="97"/>
  <c r="G493" i="97"/>
  <c r="G494" i="97"/>
  <c r="G495" i="97"/>
  <c r="G496" i="97"/>
  <c r="G497" i="97"/>
  <c r="G498" i="97"/>
  <c r="G499" i="97"/>
  <c r="G500" i="97"/>
  <c r="G501" i="97"/>
  <c r="G502" i="97"/>
  <c r="G503" i="97"/>
  <c r="G504" i="97"/>
  <c r="G505" i="97"/>
  <c r="G506" i="97"/>
  <c r="G507" i="97"/>
  <c r="G508" i="97"/>
  <c r="G509" i="97"/>
  <c r="G510" i="97"/>
  <c r="G511" i="97"/>
  <c r="G512" i="97"/>
  <c r="G513" i="97"/>
  <c r="G514" i="97"/>
  <c r="G515" i="97"/>
  <c r="G516" i="97"/>
  <c r="G517" i="97"/>
  <c r="G518" i="97"/>
  <c r="G519" i="97"/>
  <c r="G520" i="97"/>
  <c r="G521" i="97"/>
  <c r="G522" i="97"/>
  <c r="G523" i="97"/>
  <c r="G524" i="97"/>
  <c r="G525" i="97"/>
  <c r="G526" i="97"/>
  <c r="G527" i="97"/>
  <c r="G528" i="97"/>
  <c r="G529" i="97"/>
  <c r="G530" i="97"/>
  <c r="G531" i="97"/>
  <c r="G532" i="97"/>
  <c r="G533" i="97"/>
  <c r="G534" i="97"/>
  <c r="G535" i="97"/>
  <c r="G536" i="97"/>
  <c r="G537" i="97"/>
  <c r="G538" i="97"/>
  <c r="G539" i="97"/>
  <c r="G540" i="97"/>
  <c r="G542" i="97"/>
  <c r="G543" i="97"/>
  <c r="G544" i="97"/>
  <c r="G545" i="97"/>
  <c r="G546" i="97"/>
  <c r="G547" i="97"/>
  <c r="G548" i="97"/>
  <c r="G549" i="97"/>
  <c r="G550" i="97"/>
  <c r="G551" i="97"/>
  <c r="G552" i="97"/>
  <c r="G553" i="97"/>
  <c r="G554" i="97"/>
  <c r="G555" i="97"/>
  <c r="G556" i="97"/>
  <c r="G557" i="97"/>
  <c r="G558" i="97"/>
  <c r="G559" i="97"/>
  <c r="G560" i="97"/>
  <c r="G561" i="97"/>
  <c r="G562" i="97"/>
  <c r="G563" i="97"/>
  <c r="G564" i="97"/>
  <c r="G565" i="97"/>
  <c r="G566" i="97"/>
  <c r="G567" i="97"/>
  <c r="G568" i="97"/>
  <c r="G569" i="97"/>
  <c r="G570" i="97"/>
  <c r="G571" i="97"/>
  <c r="G572" i="97"/>
  <c r="G573" i="97"/>
  <c r="G574" i="97"/>
  <c r="G575" i="97"/>
  <c r="G576" i="97"/>
  <c r="G577" i="97"/>
  <c r="G578" i="97"/>
  <c r="G579" i="97"/>
  <c r="G580" i="97"/>
  <c r="G581" i="97"/>
  <c r="G582" i="97"/>
  <c r="G583" i="97"/>
  <c r="G584" i="97"/>
  <c r="G585" i="97"/>
  <c r="G586" i="97"/>
  <c r="G587" i="97"/>
  <c r="G588" i="97"/>
  <c r="G589" i="97"/>
  <c r="G590" i="97"/>
  <c r="G591" i="97"/>
  <c r="G592" i="97"/>
  <c r="G593" i="97"/>
  <c r="G594" i="97"/>
  <c r="G595" i="97"/>
  <c r="G596" i="97"/>
  <c r="G597" i="97"/>
  <c r="G598" i="97"/>
  <c r="G599" i="97"/>
  <c r="G600" i="97"/>
  <c r="G601" i="97"/>
  <c r="G602" i="97"/>
  <c r="G603" i="97"/>
  <c r="G604" i="97"/>
  <c r="G605" i="97"/>
  <c r="G606" i="97"/>
  <c r="G607" i="97"/>
  <c r="G608" i="97"/>
  <c r="G609" i="97"/>
  <c r="G610" i="97"/>
  <c r="G611" i="97"/>
  <c r="G612" i="97"/>
  <c r="G613" i="97"/>
  <c r="G614" i="97"/>
  <c r="G615" i="97"/>
  <c r="G616" i="97"/>
  <c r="G617" i="97"/>
  <c r="G618" i="97"/>
  <c r="G619" i="97"/>
  <c r="G620" i="97"/>
  <c r="G621" i="97"/>
  <c r="G622" i="97"/>
  <c r="G623" i="97"/>
  <c r="G624" i="97"/>
  <c r="G625" i="97"/>
  <c r="G626" i="97"/>
  <c r="G627" i="97"/>
  <c r="G628" i="97"/>
  <c r="G629" i="97"/>
  <c r="G630" i="97"/>
  <c r="G631" i="97"/>
  <c r="G632" i="97"/>
  <c r="G633" i="97"/>
  <c r="G634" i="97"/>
  <c r="G635" i="97"/>
  <c r="G636" i="97"/>
  <c r="G637" i="97"/>
  <c r="G638" i="97"/>
  <c r="G639" i="97"/>
  <c r="G640" i="97"/>
  <c r="G641" i="97"/>
  <c r="G642" i="97"/>
  <c r="G643" i="97"/>
  <c r="G644" i="97"/>
  <c r="G645" i="97"/>
  <c r="G646" i="97"/>
  <c r="G647" i="97"/>
  <c r="G648" i="97"/>
  <c r="G649" i="97"/>
  <c r="G650" i="97"/>
  <c r="G651" i="97"/>
  <c r="G652" i="97"/>
  <c r="G653" i="97"/>
  <c r="G654" i="97"/>
  <c r="G655" i="97"/>
  <c r="G656" i="97"/>
  <c r="G657" i="97"/>
  <c r="G453" i="72" l="1"/>
  <c r="G454" i="72"/>
  <c r="G455" i="72"/>
  <c r="G456" i="72"/>
  <c r="G457" i="72"/>
  <c r="G458" i="72"/>
  <c r="G459" i="72"/>
  <c r="G460" i="72"/>
  <c r="G461" i="72"/>
  <c r="G462" i="72"/>
  <c r="G463" i="72"/>
  <c r="G443" i="72"/>
  <c r="G444" i="72"/>
  <c r="G445" i="72"/>
  <c r="G446" i="72"/>
  <c r="G447" i="72"/>
  <c r="G448" i="72"/>
  <c r="G449" i="72"/>
  <c r="G450" i="72"/>
  <c r="G451" i="72"/>
  <c r="G452" i="72"/>
  <c r="A1" i="112"/>
  <c r="A1" i="111"/>
  <c r="G441" i="72" l="1"/>
  <c r="G442" i="72"/>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A4" i="110" l="1"/>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G420" i="72" l="1"/>
  <c r="G421" i="72"/>
  <c r="G422" i="72"/>
  <c r="G423" i="72"/>
  <c r="G424" i="72"/>
  <c r="G425" i="72"/>
  <c r="G426" i="72"/>
  <c r="G427" i="72"/>
  <c r="G428" i="72"/>
  <c r="G429" i="72"/>
  <c r="G430" i="72"/>
  <c r="G431" i="72"/>
  <c r="G432" i="72"/>
  <c r="G433" i="72"/>
  <c r="G434" i="72"/>
  <c r="G435" i="72"/>
  <c r="G436" i="72"/>
  <c r="G437" i="72"/>
  <c r="G438" i="72"/>
  <c r="G439" i="72"/>
  <c r="G440" i="72"/>
  <c r="G27" i="97" l="1"/>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63" i="97"/>
  <c r="G64" i="97"/>
  <c r="G6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G111" i="97"/>
  <c r="G112" i="97"/>
  <c r="G113" i="97"/>
  <c r="G114" i="97"/>
  <c r="G115" i="97"/>
  <c r="G116" i="97"/>
  <c r="G117" i="97"/>
  <c r="G118" i="97"/>
  <c r="G119" i="97"/>
  <c r="G120" i="97"/>
  <c r="G121" i="97"/>
  <c r="G122" i="97"/>
  <c r="G123" i="97"/>
  <c r="G124" i="97"/>
  <c r="G125" i="97"/>
  <c r="G126" i="97"/>
  <c r="G127" i="97"/>
  <c r="G128" i="97"/>
  <c r="G129" i="97"/>
  <c r="G130" i="97"/>
  <c r="G131" i="97"/>
  <c r="G132" i="97"/>
  <c r="G133" i="97"/>
  <c r="G134" i="97"/>
  <c r="G135" i="97"/>
  <c r="G136" i="97"/>
  <c r="G137" i="97"/>
  <c r="G138" i="97"/>
  <c r="G139" i="97"/>
  <c r="G140" i="97"/>
  <c r="G141" i="97"/>
  <c r="G142" i="97"/>
  <c r="G143" i="97"/>
  <c r="G144" i="97"/>
  <c r="G145" i="97"/>
  <c r="G146" i="97"/>
  <c r="G147" i="97"/>
  <c r="G148" i="97"/>
  <c r="G149" i="97"/>
  <c r="G150" i="97"/>
  <c r="G151" i="97"/>
  <c r="G152" i="97"/>
  <c r="G153" i="97"/>
  <c r="G154" i="97"/>
  <c r="G155" i="97"/>
  <c r="G156" i="97"/>
  <c r="G157" i="97"/>
  <c r="G158" i="97"/>
  <c r="G159" i="97"/>
  <c r="G160" i="97"/>
  <c r="G161" i="97"/>
  <c r="G162" i="97"/>
  <c r="G163" i="97"/>
  <c r="G164" i="97"/>
  <c r="G165" i="97"/>
  <c r="G166" i="97"/>
  <c r="G167" i="97"/>
  <c r="G168" i="97"/>
  <c r="G169" i="97"/>
  <c r="G170" i="97"/>
  <c r="G171" i="97"/>
  <c r="G172" i="97"/>
  <c r="G173" i="97"/>
  <c r="G174" i="97"/>
  <c r="G175" i="97"/>
  <c r="G176" i="97"/>
  <c r="G177" i="97"/>
  <c r="G178" i="97"/>
  <c r="G179" i="97"/>
  <c r="G180" i="97"/>
  <c r="G181" i="97"/>
  <c r="G182" i="97"/>
  <c r="G183" i="97"/>
  <c r="G184" i="97"/>
  <c r="G185" i="97"/>
  <c r="G186" i="97"/>
  <c r="G187" i="97"/>
  <c r="G188" i="97"/>
  <c r="G189" i="97"/>
  <c r="G190" i="97"/>
  <c r="G191" i="97"/>
  <c r="G192" i="97"/>
  <c r="G193" i="97"/>
  <c r="G194" i="97"/>
  <c r="G195" i="97"/>
  <c r="G196" i="97"/>
  <c r="G197" i="97"/>
  <c r="G198" i="97"/>
  <c r="G199" i="97"/>
  <c r="G200" i="97"/>
  <c r="G201" i="97"/>
  <c r="G202" i="97"/>
  <c r="G203" i="97"/>
  <c r="G204" i="97"/>
  <c r="G205" i="97"/>
  <c r="G206" i="97"/>
  <c r="G207" i="97"/>
  <c r="G208" i="97"/>
  <c r="G209" i="97"/>
  <c r="G210" i="97"/>
  <c r="G211" i="97"/>
  <c r="G212" i="97"/>
  <c r="G213" i="97"/>
  <c r="G214" i="97"/>
  <c r="G215" i="97"/>
  <c r="G216" i="97"/>
  <c r="G217" i="97"/>
  <c r="G218" i="97"/>
  <c r="G219" i="97"/>
  <c r="G220" i="97"/>
  <c r="G221" i="97"/>
  <c r="G222" i="97"/>
  <c r="G223" i="97"/>
  <c r="G224" i="97"/>
  <c r="G225" i="97"/>
  <c r="G226" i="97"/>
  <c r="G227" i="97"/>
  <c r="G228" i="97"/>
  <c r="G229" i="97"/>
  <c r="G230" i="97"/>
  <c r="G231" i="97"/>
  <c r="G232" i="97"/>
  <c r="G233" i="97"/>
  <c r="G234" i="97"/>
  <c r="G235" i="97"/>
  <c r="G236" i="97"/>
  <c r="G237" i="97"/>
  <c r="G238" i="97"/>
  <c r="G239" i="97"/>
  <c r="G240" i="97"/>
  <c r="G241" i="97"/>
  <c r="G242" i="97"/>
  <c r="G243" i="97"/>
  <c r="G244" i="97"/>
  <c r="G245" i="97"/>
  <c r="G246" i="97"/>
  <c r="G247" i="97"/>
  <c r="G248" i="97"/>
  <c r="G249" i="97"/>
  <c r="G250" i="97"/>
  <c r="G251" i="97"/>
  <c r="G252" i="97"/>
  <c r="G253" i="97"/>
  <c r="G254" i="97"/>
  <c r="G255" i="97"/>
  <c r="G256" i="97"/>
  <c r="G257" i="97"/>
  <c r="G258" i="97"/>
  <c r="G259" i="97"/>
  <c r="G260" i="97"/>
  <c r="G261" i="97"/>
  <c r="G262" i="97"/>
  <c r="G263" i="97"/>
  <c r="G264" i="97"/>
  <c r="G265" i="97"/>
  <c r="G266" i="97"/>
  <c r="G267" i="97"/>
  <c r="G268" i="97"/>
  <c r="G269" i="97"/>
  <c r="G270" i="97"/>
  <c r="G271" i="97"/>
  <c r="G272" i="97"/>
  <c r="G273" i="97"/>
  <c r="G274" i="97"/>
  <c r="G275" i="97"/>
  <c r="G276" i="97"/>
  <c r="G277" i="97"/>
  <c r="G278" i="97"/>
  <c r="G279" i="97"/>
  <c r="G280" i="97"/>
  <c r="G281" i="97"/>
  <c r="G282" i="97"/>
  <c r="G283" i="97"/>
  <c r="G284" i="97"/>
  <c r="G285" i="97"/>
  <c r="G286" i="97"/>
  <c r="G287" i="97"/>
  <c r="G288" i="97"/>
  <c r="G289" i="97"/>
  <c r="G290" i="97"/>
  <c r="G291" i="97"/>
  <c r="G292" i="97"/>
  <c r="G293" i="97"/>
  <c r="G294" i="97"/>
  <c r="G295" i="97"/>
  <c r="G296" i="97"/>
  <c r="G297" i="97"/>
  <c r="G298" i="97"/>
  <c r="G299" i="97"/>
  <c r="G300" i="97"/>
  <c r="G301" i="97"/>
  <c r="G302" i="97"/>
  <c r="G303" i="97"/>
  <c r="G304" i="97"/>
  <c r="G305" i="97"/>
  <c r="G306" i="97"/>
  <c r="G307" i="97"/>
  <c r="G308" i="97"/>
  <c r="G309" i="97"/>
  <c r="G310" i="97"/>
  <c r="G311" i="97"/>
  <c r="G312" i="97"/>
  <c r="G313" i="97"/>
  <c r="G314" i="97"/>
  <c r="G315" i="97"/>
  <c r="G316" i="97"/>
  <c r="G317" i="97"/>
  <c r="G318" i="97"/>
  <c r="G319" i="97"/>
  <c r="G320" i="97"/>
  <c r="G321" i="97"/>
  <c r="G322" i="97"/>
  <c r="G323" i="97"/>
  <c r="G324" i="97"/>
  <c r="G325" i="97"/>
  <c r="G326" i="97"/>
  <c r="G327" i="97"/>
  <c r="G328" i="97"/>
  <c r="G329" i="97"/>
  <c r="G330" i="97"/>
  <c r="G331" i="97"/>
  <c r="G332" i="97"/>
  <c r="G333" i="97"/>
  <c r="G334" i="97"/>
  <c r="G335" i="97"/>
  <c r="G336" i="97"/>
  <c r="G337" i="97"/>
  <c r="G338" i="97"/>
  <c r="G339" i="97"/>
  <c r="G340" i="97"/>
  <c r="G341" i="97"/>
  <c r="G342" i="97"/>
  <c r="G5" i="97"/>
  <c r="G6" i="97"/>
  <c r="G7" i="97"/>
  <c r="G8" i="97"/>
  <c r="G9" i="97"/>
  <c r="G10" i="97"/>
  <c r="G11" i="97"/>
  <c r="G12" i="97"/>
  <c r="G13" i="97"/>
  <c r="G14" i="97"/>
  <c r="G15" i="97"/>
  <c r="G16" i="97"/>
  <c r="G17" i="97"/>
  <c r="G18" i="97"/>
  <c r="G19" i="97"/>
  <c r="G20" i="97"/>
  <c r="G21" i="97"/>
  <c r="G22" i="97"/>
  <c r="G23" i="97"/>
  <c r="G24" i="97"/>
  <c r="G25" i="97"/>
  <c r="G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G418" i="72"/>
  <c r="G419" i="72"/>
  <c r="G244" i="72" l="1"/>
  <c r="H124" i="26" l="1"/>
  <c r="H125" i="26"/>
  <c r="H126" i="26"/>
  <c r="H127" i="26"/>
  <c r="H128" i="26"/>
  <c r="H129" i="26"/>
  <c r="H130" i="26"/>
  <c r="H132" i="26"/>
  <c r="H133" i="26"/>
  <c r="H134" i="26"/>
  <c r="H135" i="26"/>
  <c r="H136" i="26"/>
  <c r="H137" i="26"/>
  <c r="H138" i="26"/>
  <c r="H139" i="26"/>
  <c r="H6" i="86" l="1"/>
  <c r="G6" i="9" l="1"/>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G5" i="9" l="1"/>
  <c r="G413" i="72" l="1"/>
  <c r="G414" i="72"/>
  <c r="G415" i="72"/>
  <c r="G416" i="72"/>
  <c r="G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G408" i="72" l="1"/>
  <c r="G409" i="72"/>
  <c r="G410" i="72"/>
  <c r="G411" i="72"/>
  <c r="G412" i="72"/>
  <c r="G344" i="72" l="1"/>
  <c r="G345" i="72"/>
  <c r="G346" i="72"/>
  <c r="G347" i="72"/>
  <c r="G348" i="72"/>
  <c r="G349" i="72"/>
  <c r="G350" i="72"/>
  <c r="G351" i="72"/>
  <c r="G352" i="72"/>
  <c r="G353" i="72"/>
  <c r="G354" i="72"/>
  <c r="G355" i="72"/>
  <c r="G356" i="72"/>
  <c r="G160" i="72"/>
  <c r="G161" i="72"/>
  <c r="G162" i="72"/>
  <c r="G163" i="72"/>
  <c r="G164" i="72"/>
  <c r="G165" i="72"/>
  <c r="H123" i="26" l="1"/>
  <c r="G402" i="72" l="1"/>
  <c r="G403" i="72"/>
  <c r="G404" i="72"/>
  <c r="G405" i="72"/>
  <c r="G406" i="72"/>
  <c r="G407" i="72"/>
  <c r="H119" i="26" l="1"/>
  <c r="H120" i="26"/>
  <c r="H121" i="26"/>
  <c r="H122" i="26"/>
  <c r="G390" i="72" l="1"/>
  <c r="G391" i="72"/>
  <c r="G392" i="72"/>
  <c r="G393" i="72"/>
  <c r="G394" i="72"/>
  <c r="G395" i="72"/>
  <c r="G396" i="72"/>
  <c r="G397" i="72"/>
  <c r="G398" i="72"/>
  <c r="G399" i="72"/>
  <c r="G400" i="72"/>
  <c r="G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G389" i="72" l="1"/>
  <c r="G383" i="72" l="1"/>
  <c r="G384" i="72"/>
  <c r="G385" i="72"/>
  <c r="G386" i="72"/>
  <c r="G387" i="72"/>
  <c r="G388" i="72"/>
  <c r="H221" i="84" l="1"/>
  <c r="H222" i="84"/>
  <c r="H223" i="84"/>
  <c r="H224" i="84"/>
  <c r="H225" i="84"/>
  <c r="H226" i="84"/>
  <c r="H227" i="84"/>
  <c r="H228" i="84"/>
  <c r="H229" i="84"/>
  <c r="H230" i="84"/>
  <c r="G249" i="72" l="1"/>
  <c r="G248" i="72"/>
  <c r="G247" i="72"/>
  <c r="G246" i="72"/>
  <c r="G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G364" i="72" l="1"/>
  <c r="G363" i="72"/>
  <c r="G243" i="72"/>
  <c r="G242" i="72"/>
  <c r="G241" i="72"/>
  <c r="G240" i="72"/>
  <c r="G239" i="72"/>
  <c r="G238" i="72"/>
  <c r="G237" i="72"/>
  <c r="G236" i="72"/>
  <c r="G235" i="72"/>
  <c r="G234" i="72"/>
  <c r="G366" i="72"/>
  <c r="G367" i="72"/>
  <c r="G368" i="72"/>
  <c r="G369" i="72"/>
  <c r="G370" i="72"/>
  <c r="G371" i="72"/>
  <c r="G372" i="72"/>
  <c r="G373" i="72"/>
  <c r="G374" i="72"/>
  <c r="G375" i="72"/>
  <c r="G376" i="72"/>
  <c r="G377" i="72"/>
  <c r="G378" i="72"/>
  <c r="G379" i="72"/>
  <c r="G380" i="72"/>
  <c r="G381" i="72"/>
  <c r="G382" i="72"/>
  <c r="H50" i="25"/>
  <c r="A4" i="106"/>
  <c r="A1" i="106"/>
  <c r="G230" i="72"/>
  <c r="G233" i="72"/>
  <c r="G232" i="72"/>
  <c r="G231" i="72"/>
  <c r="G229" i="72"/>
  <c r="G228" i="72"/>
  <c r="G85" i="72"/>
  <c r="G84" i="72"/>
  <c r="G83" i="72"/>
  <c r="G365" i="72"/>
  <c r="G362" i="72"/>
  <c r="G90" i="72"/>
  <c r="G357" i="72"/>
  <c r="G358" i="72"/>
  <c r="G359" i="72"/>
  <c r="G360" i="72"/>
  <c r="G361" i="72"/>
  <c r="G86" i="72"/>
  <c r="G338" i="72"/>
  <c r="G339" i="72"/>
  <c r="G340" i="72"/>
  <c r="G341" i="72"/>
  <c r="G342" i="72"/>
  <c r="G343" i="72"/>
  <c r="G187" i="72"/>
  <c r="G186" i="72"/>
  <c r="G185" i="72"/>
  <c r="G184" i="72"/>
  <c r="G79" i="72"/>
  <c r="G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G330" i="72"/>
  <c r="G331" i="72"/>
  <c r="G332" i="72"/>
  <c r="G333" i="72"/>
  <c r="G334" i="72"/>
  <c r="G335" i="72"/>
  <c r="G336" i="72"/>
  <c r="G337" i="72"/>
  <c r="G328" i="72"/>
  <c r="G329" i="72"/>
  <c r="G7" i="72"/>
  <c r="G8" i="72"/>
  <c r="G9" i="72"/>
  <c r="G10" i="72"/>
  <c r="G11" i="72"/>
  <c r="G12" i="72"/>
  <c r="G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81" i="72"/>
  <c r="G82" i="72"/>
  <c r="G87" i="72"/>
  <c r="G88" i="72"/>
  <c r="G89" i="72"/>
  <c r="G91" i="72"/>
  <c r="G279" i="72"/>
  <c r="G280"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G136" i="72"/>
  <c r="G137" i="72"/>
  <c r="G138" i="72"/>
  <c r="G139" i="72"/>
  <c r="G140" i="72"/>
  <c r="G141" i="72"/>
  <c r="G142" i="72"/>
  <c r="G143" i="72"/>
  <c r="G144" i="72"/>
  <c r="G145" i="72"/>
  <c r="G146" i="72"/>
  <c r="G147" i="72"/>
  <c r="G148" i="72"/>
  <c r="G149" i="72"/>
  <c r="G150" i="72"/>
  <c r="G151" i="72"/>
  <c r="G152" i="72"/>
  <c r="G153" i="72"/>
  <c r="G154" i="72"/>
  <c r="G155" i="72"/>
  <c r="G156" i="72"/>
  <c r="G157" i="72"/>
  <c r="G158" i="72"/>
  <c r="G159" i="72"/>
  <c r="G166" i="72"/>
  <c r="G167" i="72"/>
  <c r="G168" i="72"/>
  <c r="G169" i="72"/>
  <c r="G170" i="72"/>
  <c r="G171" i="72"/>
  <c r="G172" i="72"/>
  <c r="G173" i="72"/>
  <c r="G174" i="72"/>
  <c r="G175" i="72"/>
  <c r="G176" i="72"/>
  <c r="G177" i="72"/>
  <c r="G178" i="72"/>
  <c r="G179" i="72"/>
  <c r="G180" i="72"/>
  <c r="G181" i="72"/>
  <c r="G182" i="72"/>
  <c r="G183" i="72"/>
  <c r="G188" i="72"/>
  <c r="G189" i="72"/>
  <c r="G190" i="72"/>
  <c r="G191" i="72"/>
  <c r="G192" i="72"/>
  <c r="G193" i="72"/>
  <c r="G194" i="72"/>
  <c r="G195" i="72"/>
  <c r="G196" i="72"/>
  <c r="G197" i="72"/>
  <c r="G198" i="72"/>
  <c r="G199" i="72"/>
  <c r="G200" i="72"/>
  <c r="G201" i="72"/>
  <c r="G202" i="72"/>
  <c r="G203" i="72"/>
  <c r="G204" i="72"/>
  <c r="G205" i="72"/>
  <c r="G206" i="72"/>
  <c r="G207" i="72"/>
  <c r="G208" i="72"/>
  <c r="G209" i="72"/>
  <c r="G210" i="72"/>
  <c r="G211" i="72"/>
  <c r="G212" i="72"/>
  <c r="G213" i="72"/>
  <c r="G214" i="72"/>
  <c r="G215" i="72"/>
  <c r="G216" i="72"/>
  <c r="G217" i="72"/>
  <c r="G218" i="72"/>
  <c r="G219" i="72"/>
  <c r="G220" i="72"/>
  <c r="G221" i="72"/>
  <c r="G222" i="72"/>
  <c r="G223" i="72"/>
  <c r="G224" i="72"/>
  <c r="G225" i="72"/>
  <c r="G226" i="72"/>
  <c r="G227" i="72"/>
  <c r="G250" i="72"/>
  <c r="G251" i="72"/>
  <c r="G252" i="72"/>
  <c r="G253" i="72"/>
  <c r="G254" i="72"/>
  <c r="G255" i="72"/>
  <c r="G256" i="72"/>
  <c r="G257" i="72"/>
  <c r="G258" i="72"/>
  <c r="G259" i="72"/>
  <c r="G260" i="72"/>
  <c r="G261" i="72"/>
  <c r="G262" i="72"/>
  <c r="G263" i="72"/>
  <c r="G264" i="72"/>
  <c r="G265" i="72"/>
  <c r="G266" i="72"/>
  <c r="G267" i="72"/>
  <c r="G268" i="72"/>
  <c r="G269" i="72"/>
  <c r="G270" i="72"/>
  <c r="G271" i="72"/>
  <c r="G272" i="72"/>
  <c r="G273" i="72"/>
  <c r="G274" i="72"/>
  <c r="G275" i="72"/>
  <c r="G276" i="72"/>
  <c r="G277" i="72"/>
  <c r="G278" i="72"/>
  <c r="G281" i="72"/>
  <c r="G282" i="72"/>
  <c r="G283" i="72"/>
  <c r="G284" i="72"/>
  <c r="G285" i="72"/>
  <c r="G286" i="72"/>
  <c r="G287" i="72"/>
  <c r="G288" i="72"/>
  <c r="G289" i="72"/>
  <c r="G290" i="72"/>
  <c r="G291" i="72"/>
  <c r="G292" i="72"/>
  <c r="G293" i="72"/>
  <c r="G294" i="72"/>
  <c r="G295" i="72"/>
  <c r="G296" i="72"/>
  <c r="G297" i="72"/>
  <c r="G298" i="72"/>
  <c r="G299" i="72"/>
  <c r="G300" i="72"/>
  <c r="G301" i="72"/>
  <c r="G302" i="72"/>
  <c r="G303" i="72"/>
  <c r="G304" i="72"/>
  <c r="G305" i="72"/>
  <c r="G306" i="72"/>
  <c r="G307" i="72"/>
  <c r="G308" i="72"/>
  <c r="G309" i="72"/>
  <c r="G310" i="72"/>
  <c r="G311" i="72"/>
  <c r="G312" i="72"/>
  <c r="G313" i="72"/>
  <c r="G314" i="72"/>
  <c r="G315" i="72"/>
  <c r="G316" i="72"/>
  <c r="G317" i="72"/>
  <c r="G318" i="72"/>
  <c r="G319" i="72"/>
  <c r="G320" i="72"/>
  <c r="G321" i="72"/>
  <c r="G322" i="72"/>
  <c r="G323" i="72"/>
  <c r="G324" i="72"/>
  <c r="G325" i="72"/>
  <c r="G326" i="72"/>
  <c r="G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A1" i="104"/>
  <c r="A4"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G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7"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<sst xmlns="http://schemas.openxmlformats.org/spreadsheetml/2006/main" count="26124" uniqueCount="17767">
  <si>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</si>
  <si>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</si>
  <si>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</si>
  <si>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</si>
  <si>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</si>
  <si>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</si>
  <si>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</si>
  <si>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</si>
  <si>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</si>
  <si>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</si>
  <si>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</si>
  <si>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</si>
  <si>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</si>
  <si>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</si>
  <si>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</si>
  <si>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</si>
  <si>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</si>
  <si>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</si>
  <si>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</si>
  <si>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</si>
  <si>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</si>
  <si>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</si>
  <si>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</si>
  <si>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</si>
  <si>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</si>
  <si>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</si>
  <si>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</si>
  <si>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</si>
  <si>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</si>
  <si>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</si>
  <si>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</si>
  <si>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</si>
  <si>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</si>
  <si>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</si>
  <si>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</si>
  <si>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</si>
  <si>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</si>
  <si>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</si>
  <si>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</si>
  <si>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</si>
  <si>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</si>
  <si>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</si>
  <si>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</si>
  <si>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</si>
  <si>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</si>
  <si>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</si>
  <si>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</si>
  <si>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</si>
  <si>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</si>
  <si>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</si>
  <si>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</si>
  <si>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</si>
  <si>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</si>
  <si>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</si>
  <si>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</si>
  <si>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</si>
  <si>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</si>
  <si>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</si>
  <si>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</si>
  <si>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</si>
  <si>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</si>
  <si>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</si>
  <si>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</si>
  <si>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</si>
  <si>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</si>
  <si>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</si>
  <si>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</si>
  <si>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</si>
  <si>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</si>
  <si>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</si>
  <si>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</si>
  <si>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</si>
  <si>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</si>
  <si>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</si>
  <si>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</si>
  <si>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</si>
  <si>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</si>
  <si>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</si>
  <si>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</si>
  <si>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</si>
  <si>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</si>
  <si>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</si>
  <si>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</si>
  <si>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</si>
  <si>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</si>
  <si>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</si>
  <si>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</si>
  <si>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</si>
  <si>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</si>
  <si>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</si>
  <si>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</si>
  <si>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</si>
  <si>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</si>
  <si>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</si>
  <si>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</si>
  <si>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</si>
  <si>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</si>
  <si>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</si>
  <si>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</si>
  <si>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</si>
  <si>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</si>
  <si>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</si>
  <si>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</si>
  <si>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</si>
  <si>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</si>
  <si>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</si>
  <si>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</si>
  <si>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</si>
  <si>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</si>
  <si>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</si>
  <si>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</si>
  <si>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</si>
  <si>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</si>
  <si>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</si>
  <si>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</si>
  <si>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</si>
  <si>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</si>
  <si>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</si>
  <si>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</si>
  <si>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</si>
  <si>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</si>
  <si>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</si>
  <si>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</si>
  <si>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</si>
  <si>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</si>
  <si>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</si>
  <si>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</si>
  <si>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</si>
  <si>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</si>
  <si>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</si>
  <si>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</si>
  <si>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</si>
  <si>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</si>
  <si>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</si>
  <si>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</si>
  <si>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</si>
  <si>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</si>
  <si>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</si>
  <si>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</si>
  <si>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</si>
  <si>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</si>
  <si>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</si>
  <si>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</si>
  <si>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</si>
  <si>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</si>
  <si>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</si>
  <si>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</si>
  <si>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</si>
  <si>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</si>
  <si>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</si>
  <si>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</si>
  <si>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</si>
  <si>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</si>
  <si>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</si>
  <si>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</si>
  <si>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</si>
  <si>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</si>
  <si>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</si>
  <si>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</si>
  <si>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</si>
  <si>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</si>
  <si>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</si>
  <si>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</si>
  <si>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</si>
  <si>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</si>
  <si>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</si>
  <si>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</si>
  <si>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</si>
  <si>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</si>
  <si>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</si>
  <si>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</si>
  <si>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</si>
  <si>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</si>
  <si>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</si>
  <si>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</si>
  <si>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</si>
  <si>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</si>
  <si>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</si>
  <si>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</si>
  <si>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</si>
  <si>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</si>
  <si>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</si>
  <si>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</si>
  <si>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</si>
  <si>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</si>
  <si>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</si>
  <si>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</si>
  <si>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</si>
  <si>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</si>
  <si>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</si>
  <si>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</si>
  <si>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</si>
  <si>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</si>
  <si>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</si>
  <si>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</si>
  <si>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</si>
  <si>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</si>
  <si>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</si>
  <si>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</si>
  <si>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</si>
  <si>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</si>
  <si>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</si>
  <si>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</si>
  <si>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</si>
  <si>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</si>
  <si>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</si>
  <si>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</si>
  <si>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</si>
  <si>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</si>
  <si>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</si>
  <si>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</si>
  <si>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</si>
  <si>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</si>
  <si>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</si>
  <si>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</si>
  <si>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</si>
  <si>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</si>
  <si>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</si>
  <si>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</si>
  <si>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</si>
  <si>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</si>
  <si>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</si>
  <si>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</si>
  <si>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</si>
  <si>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</si>
  <si>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</si>
  <si>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</si>
  <si>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</si>
  <si>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</si>
  <si>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</si>
  <si>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</si>
  <si>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</si>
  <si>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</si>
  <si>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</si>
  <si>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</si>
  <si>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</si>
  <si>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</si>
  <si>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</si>
  <si>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</si>
  <si>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</si>
  <si>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</si>
  <si>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</si>
  <si>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</si>
  <si>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</si>
  <si>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</si>
  <si>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</si>
  <si>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</si>
  <si>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</si>
  <si>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</si>
  <si>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</si>
  <si>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</si>
  <si>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</si>
  <si>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</si>
  <si>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</si>
  <si>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</si>
  <si>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</si>
  <si>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</si>
  <si>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</si>
  <si>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</si>
  <si>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</si>
  <si>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</si>
  <si>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</si>
  <si>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</si>
  <si>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</si>
  <si>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</si>
  <si>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</si>
  <si>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</si>
  <si>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</si>
  <si>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</si>
  <si>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</si>
  <si>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</si>
  <si>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</si>
  <si>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</si>
  <si>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</si>
  <si>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</si>
  <si>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</si>
  <si>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</si>
  <si>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</si>
  <si>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</si>
  <si>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</si>
  <si>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</si>
  <si>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</si>
  <si>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</si>
  <si>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</si>
  <si>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</si>
  <si>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</si>
  <si>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</si>
  <si>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</si>
  <si>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</si>
  <si>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</si>
  <si>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</si>
  <si>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</si>
  <si>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</si>
  <si>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</si>
  <si>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</si>
  <si>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</si>
  <si>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</si>
  <si>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</si>
  <si>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</si>
  <si>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</si>
  <si>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</si>
  <si>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</si>
  <si>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</si>
  <si>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</si>
  <si>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</si>
  <si>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</si>
  <si>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</si>
  <si>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</si>
  <si>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</si>
  <si>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</si>
  <si>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</si>
  <si>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</si>
  <si>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</si>
  <si>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</si>
  <si>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</si>
  <si>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</si>
  <si>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</si>
  <si>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</si>
  <si>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</si>
  <si>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</si>
  <si>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</si>
  <si>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</si>
  <si>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</si>
  <si>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</si>
  <si>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</si>
  <si>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</si>
  <si>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</si>
  <si>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</si>
  <si>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</si>
  <si>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</si>
  <si>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</si>
  <si>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</si>
  <si>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</si>
  <si>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</si>
  <si>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</si>
  <si>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</si>
  <si>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</si>
  <si>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</si>
  <si>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</si>
  <si>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</si>
  <si>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</si>
  <si>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</si>
  <si>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</si>
  <si>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</si>
  <si>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</si>
  <si>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</si>
  <si>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</si>
  <si>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</si>
  <si>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</si>
  <si>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</si>
  <si>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</si>
  <si>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</si>
  <si>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</si>
  <si>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</si>
  <si>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</si>
  <si>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</si>
  <si>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</si>
  <si>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</si>
  <si>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</si>
  <si>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</si>
  <si>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</si>
  <si>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</si>
  <si>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</si>
  <si>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</si>
  <si>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</si>
  <si>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</si>
  <si>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</si>
  <si>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</si>
  <si>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</si>
  <si>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</si>
  <si>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</si>
  <si>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</si>
  <si>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</si>
  <si>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</si>
  <si>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</si>
  <si>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</si>
  <si>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</si>
  <si>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</si>
  <si>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</si>
  <si>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</si>
  <si>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</si>
  <si>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</si>
  <si>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</si>
  <si>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</si>
  <si>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</si>
  <si>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</si>
  <si>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</si>
  <si>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</si>
  <si>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</si>
  <si>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</si>
  <si>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</si>
  <si>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</si>
  <si>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</si>
  <si>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</si>
  <si>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</si>
  <si>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</si>
  <si>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</si>
  <si>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</si>
  <si>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</si>
  <si>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</si>
  <si>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</si>
  <si>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</si>
  <si>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</si>
  <si>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</si>
  <si>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</si>
  <si>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</si>
  <si>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</si>
  <si>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</si>
  <si>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</si>
  <si>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</si>
  <si>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</si>
  <si>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</si>
  <si>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</si>
  <si>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</si>
  <si>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</si>
  <si>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</si>
  <si>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</si>
  <si>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</si>
  <si>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</si>
  <si>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</si>
  <si>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</si>
  <si>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</si>
  <si>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</si>
  <si>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</si>
  <si>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</si>
  <si>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</si>
  <si>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</si>
  <si>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</si>
  <si>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</si>
  <si>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</si>
  <si>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</si>
  <si>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</si>
  <si>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</si>
  <si>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</si>
  <si>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</si>
  <si>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</si>
  <si>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</si>
  <si>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</si>
  <si>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</si>
  <si>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</si>
  <si>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</si>
  <si>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</si>
  <si>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</si>
  <si>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</si>
  <si>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</si>
  <si>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</si>
  <si>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</si>
  <si>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</si>
  <si>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</si>
  <si>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</si>
  <si>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</si>
  <si>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</si>
  <si>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</si>
  <si>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</si>
  <si>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</si>
  <si>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</si>
  <si>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</si>
  <si>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</si>
  <si>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</si>
  <si>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</si>
  <si>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</si>
  <si>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</si>
  <si>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</si>
  <si>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</si>
  <si>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</si>
  <si>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</si>
  <si>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</si>
  <si>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</si>
  <si>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</si>
  <si>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</si>
  <si>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</si>
  <si>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</si>
  <si>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</si>
  <si>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</si>
  <si>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</si>
  <si>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</si>
  <si>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</si>
  <si>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</si>
  <si>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</si>
  <si>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</si>
  <si>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</si>
  <si>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</si>
  <si>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</si>
  <si>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</si>
  <si>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</si>
  <si>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</si>
  <si>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</si>
  <si>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</si>
  <si>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</si>
  <si>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</si>
  <si>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</si>
  <si>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</si>
  <si>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</si>
  <si>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</si>
  <si>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</si>
  <si>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</si>
  <si>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</si>
  <si>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</si>
  <si>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</si>
  <si>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</si>
  <si>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</si>
  <si>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</si>
  <si>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</si>
  <si>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</si>
  <si>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</si>
  <si>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</si>
  <si>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</si>
  <si>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</si>
  <si>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</si>
  <si>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</si>
  <si>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</si>
  <si>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</si>
  <si>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</si>
  <si>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</si>
  <si>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</si>
  <si>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</si>
  <si>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</si>
  <si>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</si>
  <si>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</si>
  <si>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</si>
  <si>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</si>
  <si>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</si>
  <si>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</si>
  <si>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</si>
  <si>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</si>
  <si>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</si>
  <si>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</si>
  <si>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</si>
  <si>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</si>
  <si>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</si>
  <si>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</si>
  <si>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</si>
  <si>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</si>
  <si>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</si>
  <si>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</si>
  <si>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</si>
  <si>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</si>
  <si>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</si>
  <si>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</si>
  <si>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</si>
  <si>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</si>
  <si>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</si>
  <si>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</si>
  <si>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</si>
  <si>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</si>
  <si>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</si>
  <si>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</si>
  <si>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</si>
  <si>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</si>
  <si>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</si>
  <si>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</si>
  <si>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</si>
  <si>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</si>
  <si>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</si>
  <si>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</si>
  <si>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</si>
  <si>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</si>
  <si>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</si>
  <si>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</si>
  <si>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</si>
  <si>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</si>
  <si>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</si>
  <si>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</si>
  <si>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</si>
  <si>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</si>
  <si>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</si>
  <si>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</si>
  <si>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</si>
  <si>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</si>
  <si>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</si>
  <si>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</si>
  <si>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</si>
  <si>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</si>
  <si>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</si>
  <si>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</si>
  <si>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</si>
  <si>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</si>
  <si>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</si>
  <si>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</si>
  <si>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</si>
  <si>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</si>
  <si>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</si>
  <si>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</si>
  <si>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</si>
  <si>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</si>
  <si>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</si>
  <si>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</si>
  <si>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</si>
  <si>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</si>
  <si>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</si>
  <si>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</si>
  <si>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</si>
  <si>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</si>
  <si>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</si>
  <si>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</si>
  <si>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</si>
  <si>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</si>
  <si>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</si>
  <si>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</si>
  <si>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</si>
  <si>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</si>
  <si>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</si>
  <si>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</si>
  <si>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</si>
  <si>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</si>
  <si>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</si>
  <si>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</si>
  <si>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</si>
  <si>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</si>
  <si>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</si>
  <si>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</si>
  <si>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</si>
  <si>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</si>
  <si>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</si>
  <si>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</si>
  <si>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</si>
  <si>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</si>
  <si>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</si>
  <si>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</si>
  <si>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</si>
  <si>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</si>
  <si>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</si>
  <si>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</si>
  <si>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</si>
  <si>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</si>
  <si>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</si>
  <si>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</si>
  <si>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</si>
  <si>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</si>
  <si>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</si>
  <si>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</si>
  <si>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</si>
  <si>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</si>
  <si>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</si>
  <si>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</si>
  <si>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</si>
  <si>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</si>
  <si>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</si>
  <si>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</si>
  <si>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</si>
  <si>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</si>
  <si>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</si>
  <si>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</si>
  <si>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</si>
  <si>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</si>
  <si>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</si>
  <si>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</si>
  <si>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</si>
  <si>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</si>
  <si>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</si>
  <si>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</si>
  <si>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</si>
  <si>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</si>
  <si>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</si>
  <si>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</si>
  <si>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</si>
  <si>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</si>
  <si>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</si>
  <si>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</si>
  <si>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</si>
  <si>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</si>
  <si>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</si>
  <si>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</si>
  <si>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</si>
  <si>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</si>
  <si>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</si>
  <si>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</si>
  <si>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</si>
  <si>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</si>
  <si>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</si>
  <si>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</si>
  <si>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</si>
  <si>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</si>
  <si>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</si>
  <si>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</si>
  <si>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</si>
  <si>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</si>
  <si>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</si>
  <si>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</si>
  <si>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</si>
  <si>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</si>
  <si>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</si>
  <si>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</si>
  <si>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</si>
  <si>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</si>
  <si>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</si>
  <si>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</si>
  <si>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</si>
  <si>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</si>
  <si>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</si>
  <si>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</si>
  <si>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</si>
  <si>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</si>
  <si>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</si>
  <si>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</si>
  <si>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</si>
  <si>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</si>
  <si>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</si>
  <si>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</si>
  <si>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</si>
  <si>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</si>
  <si>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</si>
  <si>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</si>
  <si>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</si>
  <si>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</si>
  <si>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</si>
  <si>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</si>
  <si>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</si>
  <si>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</si>
  <si>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</si>
  <si>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</si>
  <si>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</si>
  <si>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</si>
  <si>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</si>
  <si>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</si>
  <si>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</si>
  <si>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</si>
  <si>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</si>
  <si>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</si>
  <si>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</si>
  <si>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</si>
  <si>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</si>
  <si>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</si>
  <si>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</si>
  <si>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</si>
  <si>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</si>
  <si>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</si>
  <si>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</si>
  <si>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</si>
  <si>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</si>
  <si>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</si>
  <si>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</si>
  <si>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</si>
  <si>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</si>
  <si>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</si>
  <si>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</si>
  <si>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</si>
  <si>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</si>
  <si>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</si>
  <si>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</si>
  <si>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</si>
  <si>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</si>
  <si>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</si>
  <si>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</si>
  <si>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</si>
  <si>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</si>
  <si>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</si>
  <si>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</si>
  <si>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</si>
  <si>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</si>
  <si>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</si>
  <si>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</si>
  <si>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</si>
  <si>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</si>
  <si>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</si>
  <si>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</si>
  <si>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</si>
  <si>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</si>
  <si>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</si>
  <si>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</si>
  <si>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</si>
  <si>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</si>
  <si>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</si>
  <si>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</si>
  <si>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</si>
  <si>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</si>
  <si>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</si>
  <si>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</si>
  <si>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</si>
  <si>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</si>
  <si>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</si>
  <si>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</si>
  <si>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</si>
  <si>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</si>
  <si>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</si>
  <si>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</si>
  <si>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</si>
  <si>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</si>
  <si>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</si>
  <si>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</si>
  <si>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</si>
  <si>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</si>
  <si>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</si>
  <si>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</si>
  <si>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</si>
  <si>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</si>
  <si>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</si>
  <si>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</si>
  <si>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</si>
  <si>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</si>
  <si>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</si>
  <si>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</si>
  <si>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</si>
  <si>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</si>
  <si>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</si>
  <si>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</si>
  <si>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</si>
  <si>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</si>
  <si>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</si>
  <si>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</si>
  <si>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</si>
  <si>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</si>
  <si>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</si>
  <si>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</si>
  <si>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</si>
  <si>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</si>
  <si>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</si>
  <si>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</si>
  <si>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</si>
  <si>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</si>
  <si>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</si>
  <si>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</si>
  <si>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</si>
  <si>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</si>
  <si>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</si>
  <si>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</si>
  <si>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</si>
  <si>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</si>
  <si>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</si>
  <si>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</si>
  <si>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</si>
  <si>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</si>
  <si>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</si>
  <si>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</si>
  <si>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</si>
  <si>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</si>
  <si>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</si>
  <si>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</si>
  <si>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</si>
  <si>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</si>
  <si>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</si>
  <si>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</si>
  <si>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</si>
  <si>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</si>
  <si>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</si>
  <si>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</si>
  <si>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</si>
  <si>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</si>
  <si>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</si>
  <si>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</si>
  <si>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</si>
  <si>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</si>
  <si>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</si>
  <si>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</si>
  <si>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</si>
  <si>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</si>
  <si>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</si>
  <si>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</si>
  <si>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</si>
  <si>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</si>
  <si>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</si>
  <si>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</si>
  <si>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</si>
  <si>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</si>
  <si>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</si>
  <si>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</si>
  <si>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</si>
  <si>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</si>
  <si>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</si>
  <si>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</si>
  <si>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</si>
  <si>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</si>
  <si>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</si>
  <si>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</si>
  <si>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</si>
  <si>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</si>
  <si>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</si>
  <si>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</si>
  <si>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</si>
  <si>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</si>
  <si>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</si>
  <si>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</si>
  <si>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</si>
  <si>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</si>
  <si>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</si>
  <si>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</si>
  <si>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</si>
  <si>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</si>
  <si>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</si>
  <si>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</si>
  <si>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</si>
  <si>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</si>
  <si>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</si>
  <si>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</si>
  <si>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</si>
  <si>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</si>
  <si>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</si>
  <si>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</si>
  <si>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</si>
  <si>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</si>
  <si>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</si>
  <si>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</si>
  <si>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</si>
  <si>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</si>
  <si>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</si>
  <si>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</si>
  <si>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</si>
  <si>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</si>
  <si>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</si>
  <si>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</si>
  <si>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</si>
  <si>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</si>
  <si>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</si>
  <si>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</si>
  <si>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</si>
  <si>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</si>
  <si>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</si>
  <si>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</si>
  <si>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</si>
  <si>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</si>
  <si>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</si>
  <si>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</si>
  <si>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</si>
  <si>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</si>
  <si>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</si>
  <si>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</si>
  <si>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</si>
  <si>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</si>
  <si>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</si>
  <si>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</si>
  <si>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</si>
  <si>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</si>
  <si>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</si>
  <si>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</si>
  <si>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</si>
  <si>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</si>
  <si>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</si>
  <si>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</si>
  <si>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</si>
  <si>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</si>
  <si>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</si>
  <si>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</si>
  <si>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</si>
  <si>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</si>
  <si>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</si>
  <si>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</si>
  <si>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</si>
  <si>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</si>
  <si>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</si>
  <si>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</si>
  <si>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</si>
  <si>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</si>
  <si>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</si>
  <si>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</si>
  <si>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</si>
  <si>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</si>
  <si>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</si>
  <si>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</si>
  <si>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</si>
  <si>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</si>
  <si>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</si>
  <si>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</si>
  <si>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</si>
  <si>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</si>
  <si>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</si>
  <si>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</si>
  <si>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</si>
  <si>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</si>
  <si>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</si>
  <si>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</si>
  <si>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</si>
  <si>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</si>
  <si>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</si>
  <si>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</si>
  <si>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</si>
  <si>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</si>
  <si>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</si>
  <si>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</si>
  <si>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</si>
  <si>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</si>
  <si>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</si>
  <si>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</si>
  <si>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</si>
  <si>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</si>
  <si>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</si>
  <si>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</si>
  <si>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</si>
  <si>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</si>
  <si>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</si>
  <si>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</si>
  <si>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</si>
  <si>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</si>
  <si>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</si>
  <si>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</si>
  <si>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</si>
  <si>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</si>
  <si>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</si>
  <si>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</si>
  <si>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</si>
  <si>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</si>
  <si>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</si>
  <si>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</si>
  <si>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</si>
  <si>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</si>
  <si>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</si>
  <si>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</si>
  <si>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</si>
  <si>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</si>
  <si>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</si>
  <si>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</si>
  <si>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</si>
  <si>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</si>
  <si>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</si>
  <si>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</si>
  <si>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</si>
  <si>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</si>
  <si>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</si>
  <si>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</si>
  <si>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</si>
  <si>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</si>
  <si>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</si>
  <si>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</si>
  <si>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</si>
  <si>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</si>
  <si>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</si>
  <si>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</si>
  <si>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</si>
  <si>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</si>
  <si>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</si>
  <si>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</si>
  <si>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</si>
  <si>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</si>
  <si>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</si>
  <si>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</si>
  <si>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</si>
  <si>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</si>
  <si>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</si>
  <si>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</si>
  <si>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</si>
  <si>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</si>
  <si>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</si>
  <si>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</si>
  <si>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</si>
  <si>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</si>
  <si>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</si>
  <si>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</si>
  <si>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</si>
  <si>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</si>
  <si>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</si>
  <si>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</si>
  <si>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</si>
  <si>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</si>
  <si>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</si>
  <si>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</si>
  <si>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</si>
  <si>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</si>
  <si>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</si>
  <si>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</si>
  <si>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</si>
  <si>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</si>
  <si>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</si>
  <si>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</si>
  <si>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</si>
  <si>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</si>
  <si>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</si>
  <si>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</si>
  <si>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</si>
  <si>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</si>
  <si>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</si>
  <si>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</si>
  <si>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</si>
  <si>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</si>
  <si>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</si>
  <si>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</si>
  <si>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</si>
  <si>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</si>
  <si>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</si>
  <si>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</si>
  <si>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</si>
  <si>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</si>
  <si>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</si>
  <si>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</si>
  <si>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</si>
  <si>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</si>
  <si>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</si>
  <si>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</si>
  <si>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</si>
  <si>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</si>
  <si>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</si>
  <si>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</si>
  <si>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</si>
  <si>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</si>
  <si>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</si>
  <si>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</si>
  <si>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</si>
  <si>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</si>
  <si>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</si>
  <si>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</si>
  <si>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</si>
  <si>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</si>
  <si>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</si>
  <si>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</si>
  <si>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</si>
  <si>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</si>
  <si>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</si>
  <si>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</si>
  <si>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</si>
  <si>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</si>
  <si>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</si>
  <si>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</si>
  <si>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</si>
  <si>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</si>
  <si>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</si>
  <si>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</si>
  <si>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</si>
  <si>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</si>
  <si>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</si>
  <si>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</si>
  <si>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</si>
  <si>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</si>
  <si>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</si>
  <si>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</si>
  <si>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</si>
  <si>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</si>
  <si>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</si>
  <si>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</si>
  <si>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</si>
  <si>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</si>
  <si>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</si>
  <si>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</si>
  <si>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</si>
  <si>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</si>
  <si>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</si>
  <si>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</si>
  <si>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</si>
  <si>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</si>
  <si>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</si>
  <si>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</si>
  <si>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</si>
  <si>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</si>
  <si>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</si>
  <si>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</si>
  <si>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</si>
  <si>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</si>
  <si>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</si>
  <si>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</si>
  <si>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</si>
  <si>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</si>
  <si>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</si>
  <si>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</si>
  <si>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</si>
  <si>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</si>
  <si>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</si>
  <si>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</si>
  <si>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</si>
  <si>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</si>
  <si>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</si>
  <si>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</si>
  <si>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</si>
  <si>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</si>
  <si>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</si>
  <si>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</si>
  <si>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</si>
  <si>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</si>
  <si>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</si>
  <si>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</si>
  <si>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</si>
  <si>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</si>
  <si>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</si>
  <si>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</si>
  <si>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</si>
  <si>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</si>
  <si>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</si>
  <si>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</si>
  <si>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</si>
  <si>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</si>
  <si>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</si>
  <si>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</si>
  <si>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</si>
  <si>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</si>
  <si>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</si>
  <si>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</si>
  <si>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</si>
  <si>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</si>
  <si>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</si>
  <si>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</si>
  <si>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</si>
  <si>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</si>
  <si>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</si>
  <si>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</si>
  <si>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</si>
  <si>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</si>
  <si>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</si>
  <si>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</si>
  <si>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</si>
  <si>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</si>
  <si>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</si>
  <si>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</si>
  <si>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</si>
  <si>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</si>
  <si>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</si>
  <si>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</si>
  <si>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</si>
  <si>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</si>
  <si>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</si>
  <si>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</si>
  <si>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</si>
  <si>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</si>
  <si>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</si>
  <si>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</si>
  <si>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</si>
  <si>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</si>
  <si>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</si>
  <si>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</si>
  <si>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</si>
  <si>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</si>
  <si>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</si>
  <si>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</si>
  <si>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</si>
  <si>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</si>
  <si>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</si>
  <si>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</si>
  <si>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</si>
  <si>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</si>
  <si>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</si>
  <si>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</si>
  <si>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</si>
  <si>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</si>
  <si>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</si>
  <si>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</si>
  <si>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</si>
  <si>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</si>
  <si>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</si>
  <si>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</si>
  <si>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</si>
  <si>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</si>
  <si>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</si>
  <si>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</si>
  <si>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</si>
  <si>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</si>
  <si>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</si>
  <si>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</si>
  <si>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</si>
  <si>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</si>
  <si>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</si>
  <si>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</si>
  <si>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</si>
  <si>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</si>
  <si>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</si>
  <si>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</si>
  <si>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</si>
  <si>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</si>
  <si>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</si>
  <si>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</si>
  <si>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</si>
  <si>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</si>
  <si>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</si>
  <si>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</si>
  <si>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</si>
  <si>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</si>
  <si>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</si>
  <si>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</si>
  <si>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</si>
  <si>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</si>
  <si>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</si>
  <si>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</si>
  <si>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</si>
  <si>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</si>
  <si>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</si>
  <si>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</si>
  <si>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</si>
  <si>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</si>
  <si>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</si>
  <si>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</si>
  <si>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</si>
  <si>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</si>
  <si>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</si>
  <si>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</si>
  <si>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</si>
  <si>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</si>
  <si>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</si>
  <si>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</si>
  <si>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</si>
  <si>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</si>
  <si>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</si>
  <si>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</si>
  <si>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</si>
  <si>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</si>
  <si>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</si>
  <si>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</si>
  <si>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</si>
  <si>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</si>
  <si>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</si>
  <si>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</si>
  <si>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</si>
  <si>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</si>
  <si>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</si>
  <si>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</si>
  <si>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</si>
  <si>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</si>
  <si>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</si>
  <si>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</si>
  <si>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</si>
  <si>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</si>
  <si>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</si>
  <si>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</si>
  <si>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</si>
  <si>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</si>
  <si>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</si>
  <si>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</si>
  <si>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</si>
  <si>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</si>
  <si>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</si>
  <si>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</si>
  <si>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</si>
  <si>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</si>
  <si>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</si>
  <si>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</si>
  <si>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</si>
  <si>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</si>
  <si>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</si>
  <si>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</si>
  <si>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</si>
  <si>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</si>
  <si>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</si>
  <si>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</si>
  <si>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</si>
  <si>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</si>
  <si>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</si>
  <si>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</si>
  <si>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</si>
  <si>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</si>
  <si>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</si>
  <si>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</si>
  <si>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</si>
  <si>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</si>
  <si>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</si>
  <si>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</si>
  <si>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</si>
  <si>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</si>
  <si>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</si>
  <si>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</si>
  <si>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</si>
  <si>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</si>
  <si>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</si>
  <si>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</si>
  <si>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</si>
  <si>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</si>
  <si>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</si>
  <si>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</si>
  <si>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</si>
  <si>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</si>
  <si>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</si>
  <si>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</si>
  <si>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</si>
  <si>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</si>
  <si>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</si>
  <si>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</si>
  <si>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</si>
  <si>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</si>
  <si>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</si>
  <si>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</si>
  <si>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</si>
  <si>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</si>
  <si>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</si>
  <si>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</si>
  <si>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</si>
  <si>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</si>
  <si>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</si>
  <si>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</si>
  <si>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</si>
  <si>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</si>
  <si>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</si>
  <si>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</si>
  <si>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</si>
  <si>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</si>
  <si>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</si>
  <si>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</si>
  <si>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</si>
  <si>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</si>
  <si>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</si>
  <si>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</si>
  <si>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</si>
  <si>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</si>
  <si>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</si>
  <si>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</si>
  <si>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</si>
  <si>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</si>
  <si>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</si>
  <si>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</si>
  <si>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</si>
  <si>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</si>
  <si>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</si>
  <si>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</si>
  <si>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</si>
  <si>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</si>
  <si>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</si>
  <si>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</si>
  <si>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</si>
  <si>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</si>
  <si>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</si>
  <si>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</si>
  <si>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</si>
  <si>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</si>
  <si>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</si>
  <si>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</si>
  <si>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</si>
  <si>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</si>
  <si>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</si>
  <si>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</si>
  <si>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</si>
  <si>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</si>
  <si>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</si>
  <si>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</si>
  <si>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</si>
  <si>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</si>
  <si>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</si>
  <si>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</si>
  <si>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</si>
  <si>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</si>
  <si>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</si>
  <si>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</si>
  <si>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</si>
  <si>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</si>
  <si>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</si>
  <si>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</si>
  <si>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</si>
  <si>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</si>
  <si>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</si>
  <si>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</si>
  <si>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</si>
  <si>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</si>
  <si>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</si>
  <si>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</si>
  <si>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</si>
  <si>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</si>
  <si>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</si>
  <si>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</si>
  <si>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</si>
  <si>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</si>
  <si>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</si>
  <si>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</si>
  <si>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</si>
  <si>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</si>
  <si>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</si>
  <si>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</si>
  <si>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</si>
  <si>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</si>
  <si>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</si>
  <si>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</si>
  <si>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</si>
  <si>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</si>
  <si>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</si>
  <si>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</si>
  <si>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</si>
  <si>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</si>
  <si>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</si>
  <si>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</si>
  <si>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</si>
  <si>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</si>
  <si>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</si>
  <si>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</si>
  <si>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</si>
  <si>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</si>
  <si>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</si>
  <si>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</si>
  <si>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</si>
  <si>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</si>
  <si>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</si>
  <si>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</si>
  <si>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</si>
  <si>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</si>
  <si>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</si>
  <si>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</si>
  <si>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</si>
  <si>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</si>
  <si>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</si>
  <si>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</si>
  <si>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</si>
  <si>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</si>
  <si>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</si>
  <si>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</si>
  <si>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</si>
  <si>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</si>
  <si>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</si>
  <si>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</si>
  <si>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</si>
  <si>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</si>
  <si>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</si>
  <si>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</si>
  <si>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</si>
  <si>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</si>
  <si>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</si>
  <si>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</si>
  <si>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</si>
  <si>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</si>
  <si>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</si>
  <si>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</si>
  <si>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</si>
  <si>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</si>
  <si>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</si>
  <si>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</si>
  <si>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</si>
  <si>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</si>
  <si>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</si>
  <si>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</si>
  <si>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</si>
  <si>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</si>
  <si>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</si>
  <si>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</si>
  <si>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</si>
  <si>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</si>
  <si>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</si>
  <si>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</si>
  <si>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</si>
  <si>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</si>
  <si>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</si>
  <si>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</si>
  <si>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</si>
  <si>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</si>
  <si>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</si>
  <si>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</si>
  <si>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</si>
  <si>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</si>
  <si>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</si>
  <si>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</si>
  <si>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</si>
  <si>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</si>
  <si>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</si>
  <si>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</si>
  <si>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</si>
  <si>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</si>
  <si>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</si>
  <si>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</si>
  <si>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</si>
  <si>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</si>
  <si>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</si>
  <si>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</si>
  <si>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</si>
  <si>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</si>
  <si>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</si>
  <si>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</si>
  <si>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</si>
  <si>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</si>
  <si>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</si>
  <si>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</si>
  <si>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</si>
  <si>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</si>
  <si>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</si>
  <si>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</si>
  <si>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</si>
  <si>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</si>
  <si>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</si>
  <si>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</si>
  <si>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</si>
  <si>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</si>
  <si>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</si>
  <si>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</si>
  <si>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</si>
  <si>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</si>
  <si>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</si>
  <si>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</si>
  <si>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</si>
  <si>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</si>
  <si>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</si>
  <si>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</si>
  <si>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</si>
  <si>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</si>
  <si>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</si>
  <si>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</si>
  <si>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</si>
  <si>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</si>
  <si>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</si>
  <si>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</si>
  <si>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</si>
  <si>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</si>
  <si>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</si>
  <si>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</si>
  <si>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</si>
  <si>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</si>
  <si>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</si>
  <si>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</si>
  <si>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</si>
  <si>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</si>
  <si>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</si>
  <si>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</si>
  <si>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</si>
  <si>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</si>
  <si>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</si>
  <si>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</si>
  <si>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</si>
  <si>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</si>
  <si>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</si>
  <si>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</si>
  <si>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</si>
  <si>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</si>
  <si>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</si>
  <si>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</si>
  <si>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</si>
  <si>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</si>
  <si>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</si>
  <si>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</si>
  <si>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</si>
  <si>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</si>
  <si>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</si>
  <si>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</si>
  <si>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</si>
  <si>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</si>
  <si>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</si>
  <si>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</si>
  <si>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</si>
  <si>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</si>
  <si>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</si>
  <si>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</si>
  <si>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</si>
  <si>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</si>
  <si>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</si>
  <si>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</si>
  <si>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</si>
  <si>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</si>
  <si>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</si>
  <si>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</si>
  <si>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</si>
  <si>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</si>
  <si>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</si>
  <si>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</si>
  <si>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</si>
  <si>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</si>
  <si>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</si>
  <si>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</si>
  <si>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</si>
  <si>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</si>
  <si>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</si>
  <si>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</si>
  <si>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</si>
  <si>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</si>
  <si>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</si>
  <si>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</si>
  <si>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</si>
  <si>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</si>
  <si>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</si>
  <si>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</si>
  <si>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</si>
  <si>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</si>
  <si>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</si>
  <si>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</si>
  <si>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</si>
  <si>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</si>
  <si>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</si>
  <si>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</si>
  <si>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</si>
  <si>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</si>
  <si>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</si>
  <si>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</si>
  <si>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</si>
  <si>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</si>
  <si>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</si>
  <si>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</si>
  <si>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</si>
  <si>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</si>
  <si>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</si>
  <si>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</si>
  <si>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</si>
  <si>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</si>
  <si>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</si>
  <si>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</si>
  <si>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</si>
  <si>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</si>
  <si>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</si>
  <si>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</si>
  <si>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</si>
  <si>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</si>
  <si>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</si>
  <si>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</si>
  <si>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</si>
  <si>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</si>
  <si>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</si>
  <si>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</si>
  <si>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</si>
  <si>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</si>
  <si>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</si>
  <si>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</si>
  <si>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</si>
  <si>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</si>
  <si>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</si>
  <si>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</si>
  <si>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</si>
  <si>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</si>
  <si>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</si>
  <si>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</si>
  <si>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</si>
  <si>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</si>
  <si>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</si>
  <si>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</si>
  <si>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</si>
  <si>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</si>
  <si>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</si>
  <si>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</si>
  <si>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</si>
  <si>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</si>
  <si>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</si>
  <si>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</si>
  <si>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</si>
  <si>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</si>
  <si>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</si>
  <si>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</si>
  <si>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</si>
  <si>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</si>
  <si>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</si>
  <si>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</si>
  <si>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</si>
  <si>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</si>
  <si>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</si>
  <si>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</si>
  <si>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</si>
  <si>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</si>
  <si>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</si>
  <si>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</si>
  <si>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</si>
  <si>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</si>
  <si>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</si>
  <si>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</si>
  <si>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</si>
  <si>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</si>
  <si>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</si>
  <si>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</si>
  <si>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</si>
  <si>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</si>
  <si>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</si>
  <si>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</si>
  <si>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</si>
  <si>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</si>
  <si>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</si>
  <si>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</si>
  <si>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</si>
  <si>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</si>
  <si>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</si>
  <si>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</si>
  <si>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</si>
  <si>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</si>
  <si>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</si>
  <si>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</si>
  <si>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</si>
  <si>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</si>
  <si>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</si>
  <si>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</si>
  <si>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</si>
  <si>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</si>
  <si>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</si>
  <si>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</si>
  <si>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</si>
  <si>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</si>
  <si>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</si>
  <si>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</si>
  <si>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</si>
  <si>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</si>
  <si>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</si>
  <si>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</si>
  <si>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</si>
  <si>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</si>
  <si>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</si>
  <si>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</si>
  <si>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</si>
  <si>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</si>
  <si>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</si>
  <si>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</si>
  <si>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</si>
  <si>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</si>
  <si>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</si>
  <si>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</si>
  <si>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</si>
  <si>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</si>
  <si>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</si>
  <si>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</si>
  <si>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</si>
  <si>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</si>
  <si>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</si>
  <si>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</si>
  <si>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</si>
  <si>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</si>
  <si>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</si>
  <si>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</si>
  <si>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</si>
  <si>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</si>
  <si>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</si>
  <si>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</si>
  <si>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</si>
  <si>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</si>
  <si>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</si>
  <si>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</si>
  <si>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</si>
  <si>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</si>
  <si>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</si>
  <si>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</si>
  <si>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</si>
  <si>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</si>
  <si>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</si>
  <si>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</si>
  <si>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</si>
  <si>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</si>
  <si>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</si>
  <si>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</si>
  <si>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</si>
  <si>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</si>
  <si>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</si>
  <si>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</si>
  <si>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</si>
  <si>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</si>
  <si>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</si>
  <si>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</si>
  <si>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</si>
  <si>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</si>
  <si>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</si>
  <si>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</si>
  <si>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</si>
  <si>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</si>
  <si>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</si>
  <si>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</si>
  <si>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</si>
  <si>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</si>
  <si>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</si>
  <si>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</si>
  <si>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</si>
  <si>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</si>
  <si>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</si>
  <si>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</si>
  <si>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</si>
  <si>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</si>
  <si>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</si>
  <si>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</si>
  <si>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</si>
  <si>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</si>
  <si>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</si>
  <si>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</si>
  <si>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</si>
  <si>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</si>
  <si>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</si>
  <si>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</si>
  <si>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</si>
  <si>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</si>
  <si>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</si>
  <si>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</si>
  <si>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</si>
  <si>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</si>
  <si>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</si>
  <si>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</si>
  <si>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</si>
  <si>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</si>
  <si>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</si>
  <si>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</si>
  <si>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</si>
  <si>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</si>
  <si>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</si>
  <si>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</si>
  <si>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</si>
  <si>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</si>
  <si>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</si>
  <si>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</si>
  <si>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</si>
  <si>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</si>
  <si>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</si>
  <si>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</si>
  <si>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</si>
  <si>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</si>
  <si>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</si>
  <si>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</si>
  <si>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</si>
  <si>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</si>
  <si>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</si>
  <si>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</si>
  <si>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</si>
  <si>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</si>
  <si>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</si>
  <si>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</si>
  <si>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</si>
  <si>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</si>
  <si>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</si>
  <si>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</si>
  <si>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</si>
  <si>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</si>
  <si>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</si>
  <si>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</si>
  <si>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</si>
  <si>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</si>
  <si>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</si>
  <si>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</si>
  <si>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</si>
  <si>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</si>
  <si>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</si>
  <si>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</si>
  <si>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</si>
  <si>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</si>
  <si>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</si>
  <si>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</si>
  <si>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</si>
  <si>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</si>
  <si>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</si>
  <si>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</si>
  <si>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</si>
  <si>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</si>
  <si>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</si>
  <si>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</si>
  <si>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</si>
  <si>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</si>
  <si>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</si>
  <si>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</si>
  <si>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</si>
  <si>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</si>
  <si>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</si>
  <si>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</si>
  <si>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</si>
  <si>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</si>
  <si>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</si>
  <si>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</si>
  <si>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</si>
  <si>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</si>
  <si>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</si>
  <si>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</si>
  <si>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</si>
  <si>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</si>
  <si>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</si>
  <si>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</si>
  <si>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</si>
  <si>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</si>
  <si>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</si>
  <si>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</si>
  <si>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</si>
  <si>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</si>
  <si>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</si>
  <si>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</si>
  <si>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</si>
  <si>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</si>
  <si>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</si>
  <si>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</si>
  <si>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</si>
  <si>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</si>
  <si>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</si>
  <si>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</si>
  <si>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</si>
  <si>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</si>
  <si>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</si>
  <si>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</si>
  <si>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</si>
  <si>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</si>
  <si>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</si>
  <si>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</si>
  <si>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</si>
  <si>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</si>
  <si>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</si>
  <si>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</si>
  <si>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</si>
  <si>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</si>
  <si>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</si>
  <si>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</si>
  <si>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</si>
  <si>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</si>
  <si>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</si>
  <si>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</si>
  <si>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</si>
  <si>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</si>
  <si>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</si>
  <si>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</si>
  <si>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</si>
  <si>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</si>
  <si>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</si>
  <si>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</si>
  <si>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</si>
  <si>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</si>
  <si>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</si>
  <si>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</si>
  <si>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</si>
  <si>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</si>
  <si>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</si>
  <si>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</si>
  <si>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</si>
  <si>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</si>
  <si>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</si>
  <si>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</si>
  <si>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</si>
  <si>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</si>
  <si>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</si>
  <si>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</si>
  <si>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</si>
  <si>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</si>
  <si>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</si>
  <si>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</si>
  <si>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</si>
  <si>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</si>
  <si>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</si>
  <si>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</si>
  <si>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</si>
  <si>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</si>
  <si>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</si>
  <si>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</si>
  <si>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</si>
  <si>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</si>
  <si>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</si>
  <si>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</si>
  <si>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</si>
  <si>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</si>
  <si>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</si>
  <si>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</si>
  <si>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</si>
  <si>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</si>
  <si>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</si>
  <si>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</si>
  <si>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</si>
  <si>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</si>
  <si>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</si>
  <si>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</si>
  <si>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</si>
  <si>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</si>
  <si>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</si>
  <si>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</si>
  <si>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</si>
  <si>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</si>
  <si>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</si>
  <si>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</si>
  <si>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</si>
  <si>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</si>
  <si>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</si>
  <si>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</si>
  <si>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</si>
  <si>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</si>
  <si>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</si>
  <si>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</si>
  <si>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</si>
  <si>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</si>
  <si>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</si>
  <si>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</si>
  <si>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</si>
  <si>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</si>
  <si>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</si>
  <si>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</si>
  <si>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</si>
  <si>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</si>
  <si>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</si>
  <si>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</si>
  <si>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</si>
  <si>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</si>
  <si>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</si>
  <si>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</si>
  <si>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</si>
  <si>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</si>
  <si>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</si>
  <si>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</si>
  <si>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</si>
  <si>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</si>
  <si>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</si>
  <si>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</si>
  <si>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</si>
  <si>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</si>
  <si>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</si>
  <si>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</si>
  <si>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</si>
  <si>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</si>
  <si>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</si>
  <si>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</si>
  <si>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</si>
  <si>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</si>
  <si>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</si>
  <si>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</si>
  <si>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</si>
  <si>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</si>
  <si>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</si>
  <si>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</si>
  <si>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</si>
  <si>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</si>
  <si>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</si>
  <si>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</si>
  <si>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</si>
  <si>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</si>
  <si>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</si>
  <si>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</si>
  <si>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</si>
  <si>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</si>
  <si>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</si>
  <si>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</si>
  <si>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</si>
  <si>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</si>
  <si>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</si>
  <si>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</si>
  <si>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</si>
  <si>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</si>
  <si>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</si>
  <si>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</si>
  <si>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</si>
  <si>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</si>
  <si>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</si>
  <si>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</si>
  <si>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</si>
  <si>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</si>
  <si>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</si>
  <si>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</si>
  <si>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</si>
  <si>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</si>
  <si>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</si>
  <si>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</si>
  <si>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</si>
  <si>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</si>
  <si>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</si>
  <si>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</si>
  <si>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</si>
  <si>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</si>
  <si>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</si>
  <si>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</si>
  <si>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</si>
  <si>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</si>
  <si>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</si>
  <si>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</si>
  <si>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</si>
  <si>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</si>
  <si>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</si>
  <si>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</si>
  <si>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</si>
  <si>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</si>
  <si>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</si>
  <si>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</si>
  <si>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</si>
  <si>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</si>
  <si>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</si>
  <si>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</si>
  <si>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</si>
  <si>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</si>
  <si>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</si>
  <si>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</si>
  <si>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</si>
  <si>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</si>
  <si>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</si>
  <si>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</si>
  <si>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</si>
  <si>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</si>
  <si>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</si>
  <si>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</si>
  <si>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</si>
  <si>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</si>
  <si>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</si>
  <si>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</si>
  <si>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</si>
  <si>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</si>
  <si>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</si>
  <si>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</si>
  <si>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</si>
  <si>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</si>
  <si>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</si>
  <si>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</si>
  <si>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</si>
  <si>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</si>
  <si>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</si>
  <si>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</si>
  <si>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</si>
  <si>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</si>
  <si>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</si>
  <si>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</si>
  <si>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</si>
  <si>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</si>
  <si>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</si>
  <si>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</si>
  <si>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</si>
  <si>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</si>
  <si>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</si>
  <si>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</si>
  <si>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</si>
  <si>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</si>
  <si>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</si>
  <si>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</si>
  <si>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</si>
  <si>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</si>
  <si>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</si>
  <si>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</si>
  <si>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</si>
  <si>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</si>
  <si>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</si>
  <si>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</si>
  <si>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</si>
  <si>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</si>
  <si>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</si>
  <si>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</si>
  <si>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</si>
  <si>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</si>
  <si>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</si>
  <si>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</si>
  <si>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</si>
  <si>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</si>
  <si>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</si>
  <si>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</si>
  <si>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</si>
  <si>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</si>
  <si>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</si>
  <si>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</si>
  <si>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</si>
  <si>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</si>
  <si>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</si>
  <si>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</si>
  <si>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</si>
  <si>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</si>
  <si>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</si>
  <si>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</si>
  <si>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</si>
  <si>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</si>
  <si>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</si>
  <si>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</si>
  <si>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</si>
  <si>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</si>
  <si>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</si>
  <si>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</si>
  <si>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</si>
  <si>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</si>
  <si>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</si>
  <si>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</si>
  <si>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</si>
  <si>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</si>
  <si>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</si>
  <si>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</si>
  <si>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</si>
  <si>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</si>
  <si>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</si>
  <si>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</si>
  <si>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</si>
  <si>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</si>
  <si>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</si>
  <si>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</si>
  <si>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</si>
  <si>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</si>
  <si>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</si>
  <si>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</si>
  <si>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</si>
  <si>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</si>
  <si>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</si>
  <si>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</si>
  <si>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</si>
  <si>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</si>
  <si>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</si>
  <si>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</si>
  <si>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</si>
  <si>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</si>
  <si>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</si>
  <si>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</si>
  <si>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</si>
  <si>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</si>
  <si>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</si>
  <si>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</si>
  <si>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</si>
  <si>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</si>
  <si>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</si>
  <si>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</si>
  <si>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</si>
  <si>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</si>
  <si>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</si>
  <si>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</si>
  <si>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</si>
  <si>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</si>
  <si>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</si>
  <si>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</si>
  <si>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</si>
  <si>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</si>
  <si>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</si>
  <si>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</si>
  <si>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</si>
  <si>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</si>
  <si>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</si>
  <si>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</si>
  <si>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</si>
  <si>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</si>
  <si>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</si>
  <si>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</si>
  <si>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</si>
  <si>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</si>
  <si>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</si>
  <si>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</si>
  <si>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</si>
  <si>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</si>
  <si>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</si>
  <si>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</si>
  <si>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</si>
  <si>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</si>
  <si>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</si>
  <si>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</si>
  <si>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</si>
  <si>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</si>
  <si>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</si>
  <si>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</si>
  <si>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</si>
  <si>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</si>
  <si>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</si>
  <si>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</si>
  <si>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</si>
  <si>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</si>
  <si>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</si>
  <si>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</si>
  <si>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</si>
  <si>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</si>
  <si>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</si>
  <si>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</si>
  <si>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</si>
  <si>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</si>
  <si>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</si>
  <si>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</si>
  <si>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</si>
  <si>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</si>
  <si>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</si>
  <si>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</si>
  <si>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</si>
  <si>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</si>
  <si>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</si>
  <si>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</si>
  <si>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</si>
  <si>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</si>
  <si>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</si>
  <si>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</si>
  <si>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</si>
  <si>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</si>
  <si>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</si>
  <si>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</si>
  <si>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</si>
  <si>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</si>
  <si>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</si>
  <si>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</si>
  <si>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</si>
  <si>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</si>
  <si>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</si>
  <si>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</si>
  <si>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</si>
  <si>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</si>
  <si>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</si>
  <si>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</si>
  <si>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</si>
  <si>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</si>
  <si>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</si>
  <si>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</si>
  <si>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</si>
  <si>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</si>
  <si>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</si>
  <si>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</si>
  <si>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</si>
  <si>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</si>
  <si>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</si>
  <si>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</si>
  <si>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</si>
  <si>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</si>
  <si>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</si>
  <si>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</si>
  <si>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</si>
  <si>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</si>
  <si>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</si>
  <si>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</si>
  <si>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</si>
  <si>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</si>
  <si>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</si>
  <si>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</si>
  <si>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</si>
  <si>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</si>
  <si>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</si>
  <si>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</si>
  <si>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</si>
  <si>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</si>
  <si>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</si>
  <si>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</si>
  <si>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</si>
  <si>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</si>
  <si>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</si>
  <si>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</si>
  <si>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</si>
  <si>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</si>
  <si>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</si>
  <si>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</si>
  <si>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</si>
  <si>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</si>
  <si>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</si>
  <si>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</si>
  <si>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</si>
  <si>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</si>
  <si>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</si>
  <si>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</si>
  <si>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</si>
  <si>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</si>
  <si>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</si>
  <si>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</si>
  <si>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</si>
  <si>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</si>
  <si>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</si>
  <si>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</si>
  <si>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</si>
  <si>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</si>
  <si>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</si>
  <si>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</si>
  <si>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</si>
  <si>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</si>
  <si>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</si>
  <si>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</si>
  <si>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</si>
  <si>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</si>
  <si>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</si>
  <si>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</si>
  <si>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</si>
  <si>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</si>
  <si>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</si>
  <si>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</si>
  <si>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</si>
  <si>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</si>
  <si>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</si>
  <si>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</si>
  <si>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</si>
  <si>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</si>
  <si>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</si>
  <si>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</si>
  <si>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</si>
  <si>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</si>
  <si>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</si>
  <si>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</si>
  <si>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</si>
  <si>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</si>
  <si>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</si>
  <si>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</si>
  <si>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</si>
  <si>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</si>
  <si>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</si>
  <si>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</si>
  <si>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</si>
  <si>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</si>
  <si>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</si>
  <si>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</si>
  <si>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</si>
  <si>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</si>
  <si>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</si>
  <si>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</si>
  <si>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</si>
  <si>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</si>
  <si>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</si>
  <si>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</si>
  <si>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</si>
  <si>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</si>
  <si>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</si>
  <si>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</si>
  <si>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</si>
  <si>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</si>
  <si>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</si>
  <si>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</si>
  <si>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</si>
  <si>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</si>
  <si>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</si>
  <si>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</si>
  <si>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</si>
  <si>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</si>
  <si>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</si>
  <si>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</si>
  <si>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</si>
  <si>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</si>
  <si>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</si>
  <si>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</si>
  <si>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</si>
  <si>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</si>
  <si>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</si>
  <si>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</si>
  <si>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</si>
  <si>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</si>
  <si>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</si>
  <si>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</si>
  <si>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</si>
  <si>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</si>
  <si>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</si>
  <si>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</si>
  <si>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</si>
  <si>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</si>
  <si>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</si>
  <si>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</si>
  <si>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</si>
  <si>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</si>
  <si>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</si>
  <si>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</si>
  <si>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</si>
  <si>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</si>
  <si>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</si>
  <si>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</si>
  <si>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</si>
  <si>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</si>
  <si>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</si>
  <si>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</si>
  <si>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</si>
  <si>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</si>
  <si>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</si>
  <si>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</si>
  <si>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</si>
  <si>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</si>
  <si>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</si>
  <si>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</si>
  <si>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</si>
  <si>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</si>
  <si>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</si>
  <si>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</si>
  <si>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</si>
  <si>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</si>
  <si>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</si>
  <si>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</si>
  <si>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</si>
  <si>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</si>
  <si>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</si>
  <si>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</si>
  <si>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</si>
  <si>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</si>
  <si>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</si>
  <si>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</si>
  <si>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</si>
  <si>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</si>
  <si>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</si>
  <si>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</si>
  <si>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</si>
  <si>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</si>
  <si>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</si>
  <si>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</si>
  <si>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</si>
  <si>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</si>
  <si>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</si>
  <si>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</si>
  <si>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</si>
  <si>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</si>
  <si>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</si>
  <si>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</si>
  <si>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</si>
  <si>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</si>
  <si>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</si>
  <si>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</si>
  <si>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</si>
  <si>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</si>
  <si>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</si>
  <si>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</si>
  <si>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</si>
  <si>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</si>
  <si>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</si>
  <si>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</si>
  <si>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</si>
  <si>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</si>
  <si>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</si>
  <si>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</si>
  <si>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</si>
  <si>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</si>
  <si>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</si>
  <si>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</si>
  <si>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</si>
  <si>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</si>
  <si>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</si>
  <si>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</si>
  <si>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</si>
  <si>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</si>
  <si>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</si>
  <si>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</si>
  <si>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</si>
  <si>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</si>
  <si>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</si>
  <si>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</si>
  <si>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</si>
  <si>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</si>
  <si>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</si>
  <si>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</si>
  <si>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</si>
  <si>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</si>
  <si>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</si>
  <si>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</si>
  <si>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</si>
  <si>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</si>
  <si>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</si>
  <si>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</si>
  <si>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</si>
  <si>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</si>
  <si>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</si>
  <si>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</si>
  <si>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</si>
  <si>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</si>
  <si>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</si>
  <si>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</si>
  <si>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</si>
  <si>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</si>
  <si>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</si>
  <si>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</si>
  <si>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</si>
  <si>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</si>
  <si>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</si>
  <si>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</si>
  <si>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</si>
  <si>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</si>
  <si>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</si>
  <si>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</si>
  <si>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</si>
  <si>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</si>
  <si>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</si>
  <si>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</si>
  <si>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</si>
  <si>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</si>
  <si>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</si>
  <si>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</si>
  <si>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</si>
  <si>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</si>
  <si>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</si>
  <si>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</si>
  <si>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</si>
  <si>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</si>
  <si>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</si>
  <si>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</si>
  <si>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</si>
  <si>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</si>
  <si>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</si>
  <si>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</si>
  <si>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</si>
  <si>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</si>
  <si>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</si>
  <si>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</si>
  <si>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</si>
  <si>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</si>
  <si>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</si>
  <si>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</si>
  <si>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</si>
  <si>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</si>
  <si>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</si>
  <si>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</si>
  <si>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</si>
  <si>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</si>
  <si>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</si>
  <si>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</si>
  <si>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</si>
  <si>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</si>
  <si>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</si>
  <si>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</si>
  <si>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</si>
  <si>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</si>
  <si>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</si>
  <si>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</si>
  <si>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</si>
  <si>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</si>
  <si>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</si>
  <si>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</si>
  <si>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</si>
  <si>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</si>
  <si>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</si>
  <si>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</si>
  <si>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</si>
  <si>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</si>
  <si>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</si>
  <si>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</si>
  <si>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</si>
  <si>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</si>
  <si>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</si>
  <si>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</si>
  <si>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</si>
  <si>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</si>
  <si>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</si>
  <si>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</si>
  <si>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</si>
  <si>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</si>
  <si>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</si>
  <si>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</si>
  <si>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</si>
  <si>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</si>
  <si>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</si>
  <si>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</si>
  <si>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</si>
  <si>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</si>
  <si>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</si>
  <si>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</si>
  <si>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</si>
  <si>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</si>
  <si>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</si>
  <si>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</si>
  <si>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</si>
  <si>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</si>
  <si>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</si>
  <si>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</si>
  <si>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</si>
  <si>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</si>
  <si>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</si>
  <si>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</si>
  <si>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</si>
  <si>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</si>
  <si>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</si>
  <si>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</si>
  <si>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</si>
  <si>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</si>
  <si>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</si>
  <si>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</si>
  <si>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</si>
  <si>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</si>
  <si>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</si>
  <si>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</si>
  <si>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</si>
  <si>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</si>
  <si>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</si>
  <si>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</si>
  <si>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</si>
  <si>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</si>
  <si>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</si>
  <si>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</si>
  <si>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</si>
  <si>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</si>
  <si>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</si>
  <si>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012T8X-32188E2G</t>
  </si>
  <si>
    <t>024T8X-32198E2G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</si>
  <si>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</si>
  <si>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</si>
  <si>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</si>
  <si>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</si>
  <si>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</si>
  <si>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</si>
  <si>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</si>
  <si>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</si>
  <si>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</si>
  <si>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</si>
  <si>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</si>
  <si>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</si>
  <si>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</si>
  <si>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</si>
  <si>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</si>
  <si>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</si>
  <si>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</si>
  <si>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</si>
  <si>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</si>
  <si>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</si>
  <si>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</si>
  <si>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</si>
  <si>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</si>
  <si>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</si>
  <si>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</si>
  <si>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</si>
  <si>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</si>
  <si>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</si>
  <si>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</si>
  <si>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</si>
  <si>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</si>
  <si>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</si>
  <si>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</si>
  <si>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</si>
  <si>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</si>
  <si>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</si>
  <si>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</si>
  <si>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</si>
  <si>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</si>
  <si>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</si>
  <si>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</si>
  <si>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</si>
  <si>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</si>
  <si>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</si>
  <si>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</si>
  <si>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</si>
  <si>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</si>
  <si>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</si>
  <si>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</si>
  <si>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</si>
  <si>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</si>
  <si>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</si>
  <si>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</si>
  <si>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</si>
  <si>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</si>
  <si>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</si>
  <si>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CG-012T8X-32188E2G</t>
  </si>
  <si>
    <t>CG-024T8X-32198E2G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</si>
  <si>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</si>
  <si>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</si>
  <si>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</si>
  <si>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</si>
  <si>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</si>
  <si>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</si>
  <si>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</si>
  <si>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</si>
  <si>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</si>
  <si>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</si>
  <si>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</si>
  <si>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</si>
  <si>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</si>
  <si>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</si>
  <si>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</si>
  <si>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</si>
  <si>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</si>
  <si>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</si>
  <si>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</si>
  <si>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</si>
  <si>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</si>
  <si>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</si>
  <si>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</si>
  <si>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</si>
  <si>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</si>
  <si>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</si>
  <si>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</si>
  <si>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</si>
  <si>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</si>
  <si>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</si>
  <si>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</si>
  <si>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</si>
  <si>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</si>
  <si>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</si>
  <si>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</si>
  <si>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</si>
  <si>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</si>
  <si>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</si>
  <si>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</si>
  <si>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</si>
  <si>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</si>
  <si>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</si>
  <si>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</si>
  <si>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</si>
  <si>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</si>
  <si>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</si>
  <si>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</si>
  <si>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</si>
  <si>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</si>
  <si>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</si>
  <si>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</si>
  <si>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</si>
  <si>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</si>
  <si>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</si>
  <si>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</si>
  <si>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</si>
  <si>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</si>
  <si>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</si>
  <si>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</si>
  <si>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</si>
  <si>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</si>
  <si>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</si>
  <si>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</si>
  <si>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</si>
  <si>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</si>
  <si>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</si>
  <si>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</si>
  <si>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</si>
  <si>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</si>
  <si>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</si>
  <si>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</si>
  <si>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</si>
  <si>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</si>
  <si>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</si>
  <si>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</si>
  <si>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</si>
  <si>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</si>
  <si>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</si>
  <si>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</si>
  <si>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</si>
  <si>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</si>
  <si>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</si>
  <si>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</si>
  <si>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</si>
  <si>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</si>
  <si>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</si>
  <si>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</si>
  <si>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</si>
  <si>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</si>
  <si>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</si>
  <si>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</si>
  <si>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</si>
  <si>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</si>
  <si>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</si>
  <si>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</si>
  <si>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</si>
  <si>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</si>
  <si>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</si>
  <si>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</si>
  <si>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</si>
  <si>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</si>
  <si>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</si>
  <si>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</si>
  <si>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</si>
  <si>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</si>
  <si>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</si>
  <si>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</si>
  <si>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</si>
  <si>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</si>
  <si>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</si>
  <si>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</si>
  <si>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</si>
  <si>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</si>
  <si>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</si>
  <si>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</si>
  <si>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</si>
  <si>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</si>
  <si>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</si>
  <si>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</si>
  <si>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</si>
  <si>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</si>
  <si>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</si>
  <si>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</si>
  <si>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</si>
  <si>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</si>
  <si>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</si>
  <si>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</si>
  <si>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</si>
  <si>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</si>
  <si>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</si>
  <si>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</si>
  <si>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</si>
  <si>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</si>
  <si>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</si>
  <si>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</si>
  <si>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</si>
  <si>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</si>
  <si>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</si>
  <si>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</si>
  <si>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</si>
  <si>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</si>
  <si>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</si>
  <si>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</si>
  <si>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</si>
  <si>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</si>
  <si>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</si>
  <si>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</si>
  <si>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</si>
  <si>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</si>
  <si>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</si>
  <si>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</si>
  <si>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</si>
  <si>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</si>
  <si>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</si>
  <si>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</si>
  <si>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</si>
  <si>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</si>
  <si>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</si>
  <si>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</si>
  <si>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</si>
  <si>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</si>
  <si>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</si>
  <si>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</si>
  <si>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</si>
  <si>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</si>
  <si>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</si>
  <si>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</si>
  <si>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</si>
  <si>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</si>
  <si>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</si>
  <si>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</si>
  <si>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</si>
  <si>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</si>
  <si>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</si>
  <si>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</si>
  <si>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</si>
  <si>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</si>
  <si>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</si>
  <si>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</si>
  <si>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</si>
  <si>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</si>
  <si>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</si>
  <si>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</si>
  <si>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</si>
  <si>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</si>
  <si>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</si>
  <si>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</si>
  <si>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</si>
  <si>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</si>
  <si>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</si>
  <si>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</si>
  <si>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</si>
  <si>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</si>
  <si>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</si>
  <si>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</si>
  <si>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</si>
  <si>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</si>
  <si>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</si>
  <si>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</si>
  <si>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</si>
  <si>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</si>
  <si>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</si>
  <si>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</si>
  <si>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</si>
  <si>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</si>
  <si>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</si>
  <si>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</si>
  <si>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</si>
  <si>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</si>
  <si>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</si>
  <si>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</si>
  <si>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</si>
  <si>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</si>
  <si>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</si>
  <si>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</si>
  <si>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</si>
  <si>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</si>
  <si>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</si>
  <si>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</si>
  <si>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</si>
  <si>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</si>
  <si>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</si>
  <si>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</si>
  <si>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</si>
  <si>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</si>
  <si>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</si>
  <si>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</si>
  <si>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</si>
  <si>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</si>
  <si>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</si>
  <si>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</si>
  <si>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</si>
  <si>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</si>
  <si>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</si>
  <si>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</si>
  <si>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</si>
  <si>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</si>
  <si>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</si>
  <si>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</si>
  <si>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</si>
  <si>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</si>
  <si>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</si>
  <si>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</si>
  <si>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</si>
  <si>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</si>
  <si>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</si>
  <si>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</si>
  <si>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</si>
  <si>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</si>
  <si>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</si>
  <si>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</si>
  <si>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</si>
  <si>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</si>
  <si>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</si>
  <si>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</si>
  <si>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</si>
  <si>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</si>
  <si>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</si>
  <si>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</si>
  <si>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</si>
  <si>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</si>
  <si>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</si>
  <si>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</si>
  <si>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</si>
  <si>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</si>
  <si>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</si>
  <si>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</si>
  <si>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</si>
  <si>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</si>
  <si>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</si>
  <si>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</si>
  <si>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</si>
  <si>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</si>
  <si>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</si>
  <si>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</si>
  <si>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</si>
  <si>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</si>
  <si>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</si>
  <si>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</si>
  <si>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</si>
  <si>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</si>
  <si>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</si>
  <si>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</si>
  <si>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</si>
  <si>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</si>
  <si>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</si>
  <si>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</si>
  <si>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</si>
  <si>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</si>
  <si>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</si>
  <si>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</si>
  <si>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</si>
  <si>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</si>
  <si>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</si>
  <si>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</si>
  <si>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</si>
  <si>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</si>
  <si>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</si>
  <si>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</si>
  <si>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</si>
  <si>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</si>
  <si>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</si>
  <si>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</si>
  <si>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</si>
  <si>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</si>
  <si>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</si>
  <si>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</si>
  <si>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</si>
  <si>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</si>
  <si>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</si>
  <si>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</si>
  <si>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</si>
  <si>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</si>
  <si>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</si>
  <si>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</si>
  <si>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</si>
  <si>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</si>
  <si>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</si>
  <si>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</si>
  <si>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</si>
  <si>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</si>
  <si>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</si>
  <si>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</si>
  <si>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</si>
  <si>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</si>
  <si>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</si>
  <si>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</si>
  <si>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</si>
  <si>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</si>
  <si>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</si>
  <si>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</si>
  <si>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</si>
  <si>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</si>
  <si>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</si>
  <si>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</si>
  <si>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</si>
  <si>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</si>
  <si>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</si>
  <si>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</si>
  <si>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</si>
  <si>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</si>
  <si>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</si>
  <si>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</si>
  <si>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</si>
  <si>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</si>
  <si>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</si>
  <si>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</si>
  <si>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</si>
  <si>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</si>
  <si>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</si>
  <si>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</si>
  <si>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</si>
  <si>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</si>
  <si>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</si>
  <si>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</si>
  <si>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</si>
  <si>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</si>
  <si>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</si>
  <si>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</si>
  <si>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</si>
  <si>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</si>
  <si>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</si>
  <si>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</si>
  <si>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</si>
  <si>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</si>
  <si>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</si>
  <si>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</si>
  <si>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</si>
  <si>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</si>
  <si>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</si>
  <si>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</si>
  <si>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</si>
  <si>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</si>
  <si>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</si>
  <si>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</si>
  <si>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</si>
  <si>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</si>
  <si>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</si>
  <si>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</si>
  <si>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</si>
  <si>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</si>
  <si>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</si>
  <si>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</si>
  <si>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</si>
  <si>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</si>
  <si>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</si>
  <si>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</si>
  <si>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</si>
  <si>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</si>
  <si>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</si>
  <si>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</si>
  <si>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</si>
  <si>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</si>
  <si>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</si>
  <si>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</si>
  <si>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</si>
  <si>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</si>
  <si>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</si>
  <si>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</si>
  <si>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</si>
  <si>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</si>
  <si>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</si>
  <si>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</si>
  <si>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</si>
  <si>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</si>
  <si>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</si>
  <si>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</si>
  <si>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</si>
  <si>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</si>
  <si>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</si>
  <si>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</si>
  <si>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</si>
  <si>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</si>
  <si>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</si>
  <si>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</si>
  <si>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</si>
  <si>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</si>
  <si>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</si>
  <si>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</si>
  <si>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</si>
  <si>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</si>
  <si>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</si>
  <si>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</si>
  <si>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</si>
  <si>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</si>
  <si>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</si>
  <si>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</si>
  <si>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</si>
  <si>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</si>
  <si>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</si>
  <si>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</si>
  <si>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</si>
  <si>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</si>
  <si>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</si>
  <si>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</si>
  <si>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</si>
  <si>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</si>
  <si>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</si>
  <si>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</si>
  <si>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</si>
  <si>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</si>
  <si>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</si>
  <si>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</si>
  <si>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</si>
  <si>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</si>
  <si>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</si>
  <si>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</si>
  <si>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</si>
  <si>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</si>
  <si>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</si>
  <si>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</si>
  <si>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</si>
  <si>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</si>
  <si>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</si>
  <si>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</si>
  <si>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</si>
  <si>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</si>
  <si>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</si>
  <si>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</si>
  <si>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</si>
  <si>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</si>
  <si>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</si>
  <si>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</si>
  <si>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</si>
  <si>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</si>
  <si>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</si>
  <si>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</si>
  <si>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</si>
  <si>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</si>
  <si>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</si>
  <si>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</si>
  <si>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</si>
  <si>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</si>
  <si>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</si>
  <si>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</si>
  <si>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</si>
  <si>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</si>
  <si>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</si>
  <si>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</si>
  <si>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</si>
  <si>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</si>
  <si>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</si>
  <si>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</si>
  <si>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</si>
  <si>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</si>
  <si>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</si>
  <si>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</si>
  <si>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</si>
  <si>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</si>
  <si>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</si>
  <si>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</si>
  <si>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</si>
  <si>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</si>
  <si>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</si>
  <si>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</si>
  <si>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</si>
  <si>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</si>
  <si>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</si>
  <si>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</si>
  <si>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</si>
  <si>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</si>
  <si>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</si>
  <si>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</si>
  <si>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</si>
  <si>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</si>
  <si>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</si>
  <si>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</si>
  <si>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</si>
  <si>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</si>
  <si>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</si>
  <si>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</si>
  <si>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</si>
  <si>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</si>
  <si>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</si>
  <si>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</si>
  <si>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</si>
  <si>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</si>
  <si>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</si>
  <si>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</si>
  <si>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</si>
  <si>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</si>
  <si>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</si>
  <si>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</si>
  <si>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</si>
  <si>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</si>
  <si>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</si>
  <si>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</si>
  <si>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</si>
  <si>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</si>
  <si>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</si>
  <si>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</si>
  <si>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</si>
  <si>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</si>
  <si>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</si>
  <si>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</si>
  <si>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</si>
  <si>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</si>
  <si>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</si>
  <si>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</si>
  <si>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</si>
  <si>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</si>
  <si>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</si>
  <si>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</si>
  <si>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</si>
  <si>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</si>
  <si>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</si>
  <si>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</si>
  <si>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</si>
  <si>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</si>
  <si>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</si>
  <si>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</si>
  <si>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</si>
  <si>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</si>
  <si>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</si>
  <si>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</si>
  <si>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</si>
  <si>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</si>
  <si>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</si>
  <si>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</si>
  <si>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</si>
  <si>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</si>
  <si>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</si>
  <si>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</si>
  <si>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</si>
  <si>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</si>
  <si>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</si>
  <si>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</si>
  <si>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</si>
  <si>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</si>
  <si>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</si>
  <si>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</si>
  <si>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</si>
  <si>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</si>
  <si>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</si>
  <si>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</si>
  <si>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</si>
  <si>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</si>
  <si>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</si>
  <si>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</si>
  <si>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</si>
  <si>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</si>
  <si>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</si>
  <si>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</si>
  <si>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</si>
  <si>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</si>
  <si>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</si>
  <si>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</si>
  <si>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</si>
  <si>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</si>
  <si>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</si>
  <si>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</si>
  <si>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</si>
  <si>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</si>
  <si>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</si>
  <si>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</si>
  <si>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</si>
  <si>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</si>
  <si>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</si>
  <si>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</si>
  <si>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</si>
  <si>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</si>
  <si>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</si>
  <si>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</si>
  <si>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</si>
  <si>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</si>
  <si>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</si>
  <si>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</si>
  <si>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</si>
  <si>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</si>
  <si>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</si>
  <si>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</si>
  <si>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</si>
  <si>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</si>
  <si>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</si>
  <si>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</si>
  <si>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</si>
  <si>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</si>
  <si>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</si>
  <si>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</si>
  <si>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</si>
  <si>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</si>
  <si>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</si>
  <si>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</si>
  <si>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</si>
  <si>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</si>
  <si>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</si>
  <si>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</si>
  <si>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</si>
  <si>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</si>
  <si>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</si>
  <si>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</si>
  <si>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</si>
  <si>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</si>
  <si>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</si>
  <si>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</si>
  <si>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</si>
  <si>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</si>
  <si>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</si>
  <si>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</si>
  <si>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</si>
  <si>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</si>
  <si>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</si>
  <si>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</si>
  <si>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</si>
  <si>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</si>
  <si>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</si>
  <si>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</si>
  <si>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</si>
  <si>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</si>
  <si>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</si>
  <si>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</si>
  <si>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</si>
  <si>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</si>
  <si>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</si>
  <si>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</si>
  <si>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</si>
  <si>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</si>
  <si>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</si>
  <si>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</si>
  <si>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</si>
  <si>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</si>
  <si>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</si>
  <si>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</si>
  <si>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</si>
  <si>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</si>
  <si>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</si>
  <si>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</si>
  <si>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</si>
  <si>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</si>
  <si>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</si>
  <si>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</si>
  <si>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</si>
  <si>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</si>
  <si>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</si>
  <si>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</si>
  <si>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</si>
  <si>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</si>
  <si>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</si>
  <si>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</si>
  <si>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</si>
  <si>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</si>
  <si>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</si>
  <si>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</si>
  <si>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</si>
  <si>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</si>
  <si>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</si>
  <si>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</si>
  <si>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</si>
  <si>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</si>
  <si>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</si>
  <si>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</si>
  <si>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</si>
  <si>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</si>
  <si>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</si>
  <si>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</si>
  <si>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</si>
  <si>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</si>
  <si>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</si>
  <si>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</si>
  <si>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</si>
  <si>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</si>
  <si>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CSEP1K0AA3</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</si>
  <si>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</si>
  <si>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</si>
  <si>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</si>
  <si>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</si>
  <si>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</si>
  <si>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</si>
  <si>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</si>
  <si>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</si>
  <si>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</si>
  <si>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</si>
  <si>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</si>
  <si>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</si>
  <si>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</si>
  <si>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</si>
  <si>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</si>
  <si>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</si>
  <si>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</si>
  <si>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</si>
  <si>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</si>
  <si>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</si>
  <si>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</si>
  <si>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</si>
  <si>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</si>
  <si>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</si>
  <si>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</si>
  <si>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</si>
  <si>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</si>
  <si>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</si>
  <si>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</si>
  <si>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</si>
  <si>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</si>
  <si>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</si>
  <si>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</si>
  <si>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</si>
  <si>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</si>
  <si>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</si>
  <si>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</si>
  <si>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</si>
  <si>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</si>
  <si>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</si>
  <si>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</si>
  <si>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</si>
  <si>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</si>
  <si>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</si>
  <si>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</si>
  <si>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</si>
  <si>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</si>
  <si>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</si>
  <si>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</si>
  <si>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</si>
  <si>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</si>
  <si>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</si>
  <si>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</si>
  <si>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</si>
  <si>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</si>
  <si>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</si>
  <si>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</si>
  <si>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</si>
  <si>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</si>
  <si>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</si>
  <si>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</si>
  <si>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</si>
  <si>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</si>
  <si>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</si>
  <si>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</si>
  <si>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</si>
  <si>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</si>
  <si>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</si>
  <si>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</si>
  <si>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</si>
  <si>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</si>
  <si>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</si>
  <si>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</si>
  <si>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</si>
  <si>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</si>
  <si>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</si>
  <si>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</si>
  <si>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</si>
  <si>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</si>
  <si>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</si>
  <si>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</si>
  <si>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</si>
  <si>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</si>
  <si>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</si>
  <si>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</si>
  <si>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</si>
  <si>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</si>
  <si>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</si>
  <si>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</si>
  <si>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</si>
  <si>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</si>
  <si>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</si>
  <si>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</si>
  <si>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</si>
  <si>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</si>
  <si>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</si>
  <si>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</si>
  <si>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</si>
  <si>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</si>
  <si>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</si>
  <si>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</si>
  <si>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</si>
  <si>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</si>
  <si>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</si>
  <si>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</si>
  <si>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</si>
  <si>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</si>
  <si>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</si>
  <si>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</si>
  <si>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</si>
  <si>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</si>
  <si>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</si>
  <si>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</si>
  <si>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</si>
  <si>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</si>
  <si>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</si>
  <si>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</si>
  <si>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</si>
  <si>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</si>
  <si>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</si>
  <si>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</si>
  <si>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</si>
  <si>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</si>
  <si>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</si>
  <si>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</si>
  <si>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</si>
  <si>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</si>
  <si>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</si>
  <si>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</si>
  <si>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</si>
  <si>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</si>
  <si>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</si>
  <si>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</si>
  <si>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</si>
  <si>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</si>
  <si>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</si>
  <si>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</si>
  <si>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</si>
  <si>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</si>
  <si>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</si>
  <si>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</si>
  <si>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</si>
  <si>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</si>
  <si>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</si>
  <si>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</si>
  <si>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</si>
  <si>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</si>
  <si>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</si>
  <si>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</si>
  <si>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</si>
  <si>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</si>
  <si>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</si>
  <si>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</si>
  <si>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</si>
  <si>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</si>
  <si>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</si>
  <si>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</si>
  <si>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</si>
  <si>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</si>
  <si>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</si>
  <si>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</si>
  <si>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</si>
  <si>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</si>
  <si>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</si>
  <si>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</si>
  <si>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</si>
  <si>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</si>
  <si>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</si>
  <si>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</si>
  <si>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</si>
  <si>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</si>
  <si>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</si>
  <si>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</si>
  <si>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</si>
  <si>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</si>
  <si>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</si>
  <si>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</si>
  <si>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</si>
  <si>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</si>
  <si>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</si>
  <si>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</si>
  <si>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</si>
  <si>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</si>
  <si>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</si>
  <si>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</si>
  <si>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</si>
  <si>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</si>
  <si>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</si>
  <si>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</si>
  <si>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</si>
  <si>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</si>
  <si>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</si>
  <si>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</si>
  <si>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</si>
  <si>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</si>
  <si>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</si>
  <si>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</si>
  <si>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</si>
  <si>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</si>
  <si>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</si>
  <si>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</si>
  <si>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</si>
  <si>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</si>
  <si>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</si>
  <si>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</si>
  <si>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</si>
  <si>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</si>
  <si>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</si>
  <si>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</si>
  <si>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</si>
  <si>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</si>
  <si>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</si>
  <si>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</si>
  <si>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</si>
  <si>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</si>
  <si>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</si>
  <si>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</si>
  <si>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</si>
  <si>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</si>
  <si>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</si>
  <si>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</si>
  <si>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</si>
  <si>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</si>
  <si>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</si>
  <si>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</si>
  <si>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</si>
  <si>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</si>
  <si>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</si>
  <si>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</si>
  <si>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</si>
  <si>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</si>
  <si>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</si>
  <si>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</si>
  <si>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</si>
  <si>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</si>
  <si>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</si>
  <si>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</si>
  <si>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</si>
  <si>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</si>
  <si>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</si>
  <si>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</si>
  <si>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</si>
  <si>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</si>
  <si>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</si>
  <si>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</si>
  <si>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</si>
  <si>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</si>
  <si>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</si>
  <si>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</si>
  <si>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</si>
  <si>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</si>
  <si>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</si>
  <si>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</si>
  <si>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</si>
  <si>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</si>
  <si>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</si>
  <si>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</si>
  <si>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</si>
  <si>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</si>
  <si>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</si>
  <si>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</si>
  <si>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</si>
  <si>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</si>
  <si>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</si>
  <si>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</si>
  <si>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</si>
  <si>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</si>
  <si>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</si>
  <si>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</si>
  <si>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</si>
  <si>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</si>
  <si>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</si>
  <si>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</si>
  <si>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</si>
  <si>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</si>
  <si>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</si>
  <si>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</si>
  <si>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</si>
  <si>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</si>
  <si>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</si>
  <si>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</si>
  <si>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</si>
  <si>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</si>
  <si>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</si>
  <si>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</si>
  <si>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</si>
  <si>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</si>
  <si>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</si>
  <si>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</si>
  <si>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</si>
  <si>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</si>
  <si>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</si>
  <si>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</si>
  <si>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</si>
  <si>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</si>
  <si>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</si>
  <si>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</si>
  <si>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</si>
  <si>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</si>
  <si>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</si>
  <si>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</si>
  <si>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</si>
  <si>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</si>
  <si>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</si>
  <si>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</si>
  <si>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</si>
  <si>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</si>
  <si>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</si>
  <si>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</si>
  <si>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</si>
  <si>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</si>
  <si>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</si>
  <si>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</si>
  <si>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</si>
  <si>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</si>
  <si>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</si>
  <si>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</si>
  <si>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</si>
  <si>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</si>
  <si>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</si>
  <si>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</si>
  <si>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</si>
  <si>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</si>
  <si>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</si>
  <si>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</si>
  <si>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</si>
  <si>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</si>
  <si>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</si>
  <si>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</si>
  <si>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</si>
  <si>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</si>
  <si>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</si>
  <si>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</si>
  <si>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</si>
  <si>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</si>
  <si>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</si>
  <si>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</si>
  <si>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</si>
  <si>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</si>
  <si>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</si>
  <si>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</si>
  <si>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</si>
  <si>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</si>
  <si>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</si>
  <si>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</si>
  <si>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</si>
  <si>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</si>
  <si>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</si>
  <si>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</si>
  <si>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</si>
  <si>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</si>
  <si>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</si>
  <si>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Servizi Logistici, Modulo di reso, Condizioni di vendita</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</si>
  <si>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</si>
  <si>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</si>
  <si>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</si>
  <si>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</si>
  <si>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</si>
  <si>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</si>
  <si>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</si>
  <si>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</si>
  <si>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</si>
  <si>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</si>
  <si>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</si>
  <si>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</si>
  <si>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</si>
  <si>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</si>
  <si>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</si>
  <si>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</si>
  <si>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</si>
  <si>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</si>
  <si>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</si>
  <si>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</si>
  <si>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</si>
  <si>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</si>
  <si>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</si>
  <si>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</si>
  <si>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</si>
  <si>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</si>
  <si>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</si>
  <si>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</si>
  <si>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</si>
  <si>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</si>
  <si>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</si>
  <si>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</si>
  <si>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</si>
  <si>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</si>
  <si>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</si>
  <si>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</si>
  <si>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</si>
  <si>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</si>
  <si>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</si>
  <si>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</si>
  <si>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</si>
  <si>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</si>
  <si>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</si>
  <si>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</si>
  <si>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</si>
  <si>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</si>
  <si>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</si>
  <si>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</si>
  <si>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</si>
  <si>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</si>
  <si>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</si>
  <si>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</si>
  <si>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</si>
  <si>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</si>
  <si>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</si>
  <si>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</si>
  <si>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</si>
  <si>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</si>
  <si>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</si>
  <si>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</si>
  <si>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</si>
  <si>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</si>
  <si>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</si>
  <si>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</si>
  <si>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</si>
  <si>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</si>
  <si>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</si>
  <si>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</si>
  <si>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</si>
  <si>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</si>
  <si>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</si>
  <si>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</si>
  <si>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</si>
  <si>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</si>
  <si>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</si>
  <si>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</si>
  <si>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</si>
  <si>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</si>
  <si>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</si>
  <si>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</si>
  <si>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</si>
  <si>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</si>
  <si>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</si>
  <si>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</si>
  <si>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</si>
  <si>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</si>
  <si>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</si>
  <si>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</si>
  <si>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</si>
  <si>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</si>
  <si>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</si>
  <si>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</si>
  <si>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</si>
  <si>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</si>
  <si>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</si>
  <si>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</si>
  <si>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</si>
  <si>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</si>
  <si>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</si>
  <si>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</si>
  <si>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</si>
  <si>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</si>
  <si>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</si>
  <si>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</si>
  <si>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</si>
  <si>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</si>
  <si>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</si>
  <si>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</si>
  <si>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</si>
  <si>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</si>
  <si>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</si>
  <si>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</si>
  <si>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</si>
  <si>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</si>
  <si>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</si>
  <si>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</si>
  <si>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</si>
  <si>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</si>
  <si>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</si>
  <si>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</si>
  <si>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</si>
  <si>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</si>
  <si>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</si>
  <si>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</si>
  <si>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</si>
  <si>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</si>
  <si>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</si>
  <si>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</si>
  <si>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</si>
  <si>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</si>
  <si>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</si>
  <si>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</si>
  <si>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</si>
  <si>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</si>
  <si>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</si>
  <si>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</si>
  <si>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</si>
  <si>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</si>
  <si>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</si>
  <si>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</si>
  <si>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</si>
  <si>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</si>
  <si>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</si>
  <si>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</si>
  <si>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</si>
  <si>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</si>
  <si>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</si>
  <si>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</si>
  <si>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</si>
  <si>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</si>
  <si>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</si>
  <si>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</si>
  <si>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</si>
  <si>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</si>
  <si>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</si>
  <si>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</si>
  <si>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</si>
  <si>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</si>
  <si>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</si>
  <si>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</si>
  <si>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</si>
  <si>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</si>
  <si>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</si>
  <si>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</si>
  <si>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</si>
  <si>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</si>
  <si>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</si>
  <si>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</si>
  <si>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</si>
  <si>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</si>
  <si>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</si>
  <si>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</si>
  <si>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</si>
  <si>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</si>
  <si>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</si>
  <si>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</si>
  <si>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</si>
  <si>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</si>
  <si>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</si>
  <si>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</si>
  <si>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</si>
  <si>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</si>
  <si>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</si>
  <si>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</si>
  <si>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</si>
  <si>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</si>
  <si>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</si>
  <si>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</si>
  <si>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</si>
  <si>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</si>
  <si>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</si>
  <si>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</si>
  <si>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</si>
  <si>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</si>
  <si>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</si>
  <si>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</si>
  <si>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</si>
  <si>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</si>
  <si>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</si>
  <si>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</si>
  <si>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</si>
  <si>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</si>
  <si>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</si>
  <si>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</si>
  <si>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</si>
  <si>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</si>
  <si>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</si>
  <si>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</si>
  <si>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</si>
  <si>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</si>
  <si>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</si>
  <si>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</si>
  <si>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</si>
  <si>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</si>
  <si>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</si>
  <si>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</si>
  <si>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</si>
  <si>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</si>
  <si>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</si>
  <si>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</si>
  <si>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</si>
  <si>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</si>
  <si>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</si>
  <si>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</si>
  <si>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</si>
  <si>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</si>
  <si>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</si>
  <si>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</si>
  <si>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</si>
  <si>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</si>
  <si>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</si>
  <si>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</si>
  <si>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</si>
  <si>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</si>
  <si>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</si>
  <si>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</si>
  <si>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</si>
  <si>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</si>
  <si>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</si>
  <si>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</si>
  <si>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</si>
  <si>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</si>
  <si>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</si>
  <si>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</si>
  <si>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</si>
  <si>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</si>
  <si>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</si>
  <si>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</si>
  <si>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</si>
  <si>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</si>
  <si>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</si>
  <si>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</si>
  <si>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</si>
  <si>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</si>
  <si>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</si>
  <si>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</si>
  <si>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</si>
  <si>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</si>
  <si>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</si>
  <si>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</si>
  <si>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</si>
  <si>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</si>
  <si>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</si>
  <si>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</si>
  <si>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</si>
  <si>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</si>
  <si>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</si>
  <si>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</si>
  <si>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</si>
  <si>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</si>
  <si>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</si>
  <si>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</si>
  <si>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</si>
  <si>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</si>
  <si>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</si>
  <si>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</si>
  <si>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</si>
  <si>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</si>
  <si>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</si>
  <si>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</si>
  <si>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</si>
  <si>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</si>
  <si>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</si>
  <si>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</si>
  <si>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</si>
  <si>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</si>
  <si>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</si>
  <si>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</si>
  <si>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</si>
  <si>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</si>
  <si>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</si>
  <si>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</si>
  <si>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</si>
  <si>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</si>
  <si>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</si>
  <si>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</si>
  <si>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</si>
  <si>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</si>
  <si>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</si>
  <si>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</si>
  <si>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</si>
  <si>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</si>
  <si>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</si>
  <si>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</si>
  <si>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</si>
  <si>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</si>
  <si>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</si>
  <si>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</si>
  <si>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</si>
  <si>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</si>
  <si>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</si>
  <si>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</si>
  <si>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</si>
  <si>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</si>
  <si>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</si>
  <si>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</si>
  <si>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</si>
  <si>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</si>
  <si>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</si>
  <si>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</si>
  <si>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</si>
  <si>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</si>
  <si>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</si>
  <si>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</si>
  <si>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</si>
  <si>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</si>
  <si>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</si>
  <si>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</si>
  <si>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</si>
  <si>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</si>
  <si>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</si>
  <si>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</si>
  <si>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</si>
  <si>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</si>
  <si>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</si>
  <si>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</si>
  <si>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</si>
  <si>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</si>
  <si>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</si>
  <si>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</si>
  <si>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</si>
  <si>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</si>
  <si>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</si>
  <si>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</si>
  <si>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</si>
  <si>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</si>
  <si>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</si>
  <si>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</si>
  <si>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</si>
  <si>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</si>
  <si>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</si>
  <si>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</si>
  <si>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</si>
  <si>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</si>
  <si>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</si>
  <si>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</si>
  <si>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</si>
  <si>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</si>
  <si>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</si>
  <si>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</si>
  <si>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</si>
  <si>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</si>
  <si>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</si>
  <si>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</si>
  <si>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</si>
  <si>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</si>
  <si>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</si>
  <si>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</si>
  <si>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</si>
  <si>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</si>
  <si>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</si>
  <si>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</si>
  <si>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</si>
  <si>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</si>
  <si>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</si>
  <si>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</si>
  <si>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</si>
  <si>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</si>
  <si>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</si>
  <si>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</si>
  <si>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</si>
  <si>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</si>
  <si>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</si>
  <si>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</si>
  <si>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</si>
  <si>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</si>
  <si>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</si>
  <si>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</si>
  <si>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</si>
  <si>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</si>
  <si>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</si>
  <si>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</si>
  <si>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</si>
  <si>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</si>
  <si>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</si>
  <si>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</si>
  <si>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</si>
  <si>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</si>
  <si>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</si>
  <si>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</si>
  <si>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</si>
  <si>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</si>
  <si>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</si>
  <si>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</si>
  <si>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</si>
  <si>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</si>
  <si>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</si>
  <si>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</si>
  <si>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</si>
  <si>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</si>
  <si>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</si>
  <si>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</si>
  <si>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</si>
  <si>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</si>
  <si>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</si>
  <si>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</si>
  <si>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</si>
  <si>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</si>
  <si>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</si>
  <si>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</si>
  <si>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</si>
  <si>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</si>
  <si>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</si>
  <si>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</si>
  <si>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</si>
  <si>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</si>
  <si>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</si>
  <si>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</si>
  <si>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</si>
  <si>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</si>
  <si>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</si>
  <si>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</si>
  <si>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</si>
  <si>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</si>
  <si>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</si>
  <si>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</si>
  <si>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</si>
  <si>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</si>
  <si>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</si>
  <si>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</si>
  <si>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</si>
  <si>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</si>
  <si>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</si>
  <si>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</si>
  <si>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</si>
  <si>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</si>
  <si>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</si>
  <si>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</si>
  <si>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</si>
  <si>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</si>
  <si>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</si>
  <si>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</si>
  <si>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</si>
  <si>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</si>
  <si>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</si>
  <si>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</si>
  <si>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</si>
  <si>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</si>
  <si>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</si>
  <si>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</si>
  <si>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</si>
  <si>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</si>
  <si>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</si>
  <si>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</si>
  <si>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</si>
  <si>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</si>
  <si>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</si>
  <si>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</si>
  <si>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</si>
  <si>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</si>
  <si>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</si>
  <si>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</si>
  <si>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</si>
  <si>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</si>
  <si>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</si>
  <si>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</si>
  <si>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</si>
  <si>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</si>
  <si>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</si>
  <si>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</si>
  <si>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</si>
  <si>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</si>
  <si>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</si>
  <si>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</si>
  <si>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</si>
  <si>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</si>
  <si>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</si>
  <si>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</si>
  <si>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</si>
  <si>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</si>
  <si>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</si>
  <si>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</si>
  <si>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</si>
  <si>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</si>
  <si>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</si>
  <si>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</si>
  <si>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</si>
  <si>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</si>
  <si>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</si>
  <si>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AM-CVR-88402480410</t>
  </si>
  <si>
    <t>AM-CVR-88404845816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</si>
  <si>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</si>
  <si>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</si>
  <si>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</si>
  <si>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</si>
  <si>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</si>
  <si>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</si>
  <si>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</si>
  <si>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</si>
  <si>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</si>
  <si>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</si>
  <si>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</si>
  <si>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</si>
  <si>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</si>
  <si>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</si>
  <si>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</si>
  <si>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</si>
  <si>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</si>
  <si>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</si>
  <si>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</si>
  <si>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</si>
  <si>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</si>
  <si>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</si>
  <si>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</si>
  <si>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</si>
  <si>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</si>
  <si>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</si>
  <si>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</si>
  <si>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</si>
  <si>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</si>
  <si>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</si>
  <si>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</si>
  <si>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</si>
  <si>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</si>
  <si>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</si>
  <si>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</si>
  <si>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</si>
  <si>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</si>
  <si>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</si>
  <si>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</si>
  <si>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</si>
  <si>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</si>
  <si>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</si>
  <si>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</si>
  <si>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</si>
  <si>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</si>
  <si>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</si>
  <si>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</si>
  <si>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</si>
  <si>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</si>
  <si>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</si>
  <si>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</si>
  <si>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</si>
  <si>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</si>
  <si>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</si>
  <si>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</si>
  <si>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</si>
  <si>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</si>
  <si>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</si>
  <si>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</si>
  <si>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</si>
  <si>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</si>
  <si>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</si>
  <si>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</si>
  <si>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</si>
  <si>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</si>
  <si>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</si>
  <si>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</si>
  <si>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</si>
  <si>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</si>
  <si>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</si>
  <si>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</si>
  <si>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</si>
  <si>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</si>
  <si>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</si>
  <si>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</si>
  <si>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</si>
  <si>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</si>
  <si>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</si>
  <si>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</si>
  <si>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</si>
  <si>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</si>
  <si>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</si>
  <si>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</si>
  <si>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</si>
  <si>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</si>
  <si>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</si>
  <si>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</si>
  <si>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</si>
  <si>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</si>
  <si>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</si>
  <si>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</si>
  <si>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</si>
  <si>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</si>
  <si>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</si>
  <si>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</si>
  <si>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</si>
  <si>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</si>
  <si>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</si>
  <si>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</si>
  <si>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</si>
  <si>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</si>
  <si>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</si>
  <si>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</si>
  <si>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</si>
  <si>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</si>
  <si>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</si>
  <si>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</si>
  <si>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</si>
  <si>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</si>
  <si>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</si>
  <si>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</si>
  <si>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</si>
  <si>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</si>
  <si>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</si>
  <si>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</si>
  <si>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</si>
  <si>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</si>
  <si>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</si>
  <si>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</si>
  <si>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</si>
  <si>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</si>
  <si>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</si>
  <si>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</si>
  <si>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</si>
  <si>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</si>
  <si>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</si>
  <si>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</si>
  <si>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</si>
  <si>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</si>
  <si>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</si>
  <si>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</si>
  <si>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</si>
  <si>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</si>
  <si>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</si>
  <si>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</si>
  <si>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</si>
  <si>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</si>
  <si>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</si>
  <si>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</si>
  <si>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</si>
  <si>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</si>
  <si>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</si>
  <si>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</si>
  <si>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</si>
  <si>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</si>
  <si>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</si>
  <si>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</si>
  <si>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</si>
  <si>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</si>
  <si>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</si>
  <si>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</si>
  <si>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</si>
  <si>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</si>
  <si>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</si>
  <si>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</si>
  <si>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</si>
  <si>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</si>
  <si>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</si>
  <si>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</si>
  <si>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</si>
  <si>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</si>
  <si>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</si>
  <si>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</si>
  <si>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</si>
  <si>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</si>
  <si>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</si>
  <si>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</si>
  <si>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</si>
  <si>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</si>
  <si>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</si>
  <si>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</si>
  <si>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</si>
  <si>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</si>
  <si>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</si>
  <si>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</si>
  <si>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</si>
  <si>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</si>
  <si>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</si>
  <si>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</si>
  <si>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</si>
  <si>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</si>
  <si>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</si>
  <si>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</si>
  <si>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</si>
  <si>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</si>
  <si>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</si>
  <si>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</si>
  <si>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</si>
  <si>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</si>
  <si>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</si>
  <si>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</si>
  <si>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</si>
  <si>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</si>
  <si>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</si>
  <si>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</si>
  <si>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</si>
  <si>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</si>
  <si>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</si>
  <si>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</si>
  <si>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</si>
  <si>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</si>
  <si>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</si>
  <si>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</si>
  <si>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</si>
  <si>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</si>
  <si>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</si>
  <si>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</si>
  <si>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</si>
  <si>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</si>
  <si>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</si>
  <si>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</si>
  <si>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</si>
  <si>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</si>
  <si>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</si>
  <si>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</si>
  <si>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</si>
  <si>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</si>
  <si>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</si>
  <si>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</si>
  <si>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</si>
  <si>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</si>
  <si>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</si>
  <si>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</si>
  <si>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</si>
  <si>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</si>
  <si>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</si>
  <si>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</si>
  <si>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</si>
  <si>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</si>
  <si>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</si>
  <si>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</si>
  <si>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</si>
  <si>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</si>
  <si>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</si>
  <si>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</si>
  <si>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</si>
  <si>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</si>
  <si>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</si>
  <si>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</si>
  <si>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</si>
  <si>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</si>
  <si>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</si>
  <si>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</si>
  <si>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</si>
  <si>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</si>
  <si>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</si>
  <si>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</si>
  <si>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</si>
  <si>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</si>
  <si>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</si>
  <si>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</si>
  <si>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</si>
  <si>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</si>
  <si>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</si>
  <si>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</si>
  <si>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</si>
  <si>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</si>
  <si>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</si>
  <si>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</si>
  <si>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</si>
  <si>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</si>
  <si>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</si>
  <si>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</si>
  <si>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</si>
  <si>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</si>
  <si>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</si>
  <si>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</si>
  <si>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</si>
  <si>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</si>
  <si>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</si>
  <si>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</si>
  <si>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</si>
  <si>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</si>
  <si>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</si>
  <si>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</si>
  <si>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</si>
  <si>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</si>
  <si>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</si>
  <si>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</si>
  <si>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</si>
  <si>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</si>
  <si>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</si>
  <si>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</si>
  <si>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</si>
  <si>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</si>
  <si>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</si>
  <si>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</si>
  <si>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</si>
  <si>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</si>
  <si>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</si>
  <si>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</si>
  <si>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</si>
  <si>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</si>
  <si>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</si>
  <si>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</si>
  <si>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</si>
  <si>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</si>
  <si>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</si>
  <si>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</si>
  <si>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</si>
  <si>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</si>
  <si>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</si>
  <si>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</si>
  <si>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</si>
  <si>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</si>
  <si>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</si>
  <si>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</si>
  <si>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</si>
  <si>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</si>
  <si>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</si>
  <si>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</si>
  <si>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</si>
  <si>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</si>
  <si>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</si>
  <si>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</si>
  <si>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</si>
  <si>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</si>
  <si>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</si>
  <si>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</si>
  <si>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</si>
  <si>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</si>
  <si>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</si>
  <si>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</si>
  <si>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</si>
  <si>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</si>
  <si>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</si>
  <si>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</si>
  <si>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</si>
  <si>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</si>
  <si>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</si>
  <si>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</si>
  <si>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</si>
  <si>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</si>
  <si>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</si>
  <si>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</si>
  <si>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</si>
  <si>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</si>
  <si>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</si>
  <si>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</si>
  <si>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</si>
  <si>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</si>
  <si>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</si>
  <si>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</si>
  <si>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</si>
  <si>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</si>
  <si>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</si>
  <si>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</si>
  <si>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</si>
  <si>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</si>
  <si>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</si>
  <si>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</si>
  <si>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</si>
  <si>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</si>
  <si>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</si>
  <si>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</si>
  <si>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</si>
  <si>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</si>
  <si>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</si>
  <si>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</si>
  <si>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</si>
  <si>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</si>
  <si>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</si>
  <si>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</si>
  <si>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</si>
  <si>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</si>
  <si>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</si>
  <si>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</si>
  <si>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</si>
  <si>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</si>
  <si>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</si>
  <si>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</si>
  <si>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</si>
  <si>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</si>
  <si>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</si>
  <si>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</si>
  <si>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</si>
  <si>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</si>
  <si>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</si>
  <si>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</si>
  <si>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</si>
  <si>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</si>
  <si>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</si>
  <si>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</si>
  <si>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</si>
  <si>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</si>
  <si>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</si>
  <si>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</si>
  <si>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</si>
  <si>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</si>
  <si>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</si>
  <si>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</si>
  <si>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</si>
  <si>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</si>
  <si>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</si>
  <si>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</si>
  <si>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</si>
  <si>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</si>
  <si>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</si>
  <si>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</si>
  <si>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</si>
  <si>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</si>
  <si>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</si>
  <si>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</si>
  <si>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</si>
  <si>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</si>
  <si>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</si>
  <si>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</si>
  <si>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</si>
  <si>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</si>
  <si>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</si>
  <si>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</si>
  <si>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</si>
  <si>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</si>
  <si>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</si>
  <si>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</si>
  <si>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</si>
  <si>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</si>
  <si>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</si>
  <si>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</si>
  <si>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</si>
  <si>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</si>
  <si>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</si>
  <si>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</si>
  <si>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</si>
  <si>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</si>
  <si>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</si>
  <si>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</si>
  <si>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</si>
  <si>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</si>
  <si>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</si>
  <si>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</si>
  <si>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</si>
  <si>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</si>
  <si>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</si>
  <si>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</si>
  <si>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</si>
  <si>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</si>
  <si>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</si>
  <si>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</si>
  <si>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</si>
  <si>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</si>
  <si>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</si>
  <si>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</si>
  <si>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</si>
  <si>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</si>
  <si>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</si>
  <si>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</si>
  <si>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</si>
  <si>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</si>
  <si>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</si>
  <si>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</si>
  <si>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</si>
  <si>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</si>
  <si>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</si>
  <si>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</si>
  <si>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</si>
  <si>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</si>
  <si>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</si>
  <si>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</si>
  <si>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</si>
  <si>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</si>
  <si>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</si>
  <si>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</si>
  <si>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</si>
  <si>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</si>
  <si>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</si>
  <si>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</si>
  <si>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</si>
  <si>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</si>
  <si>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</si>
  <si>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</si>
  <si>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</si>
  <si>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</si>
  <si>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</si>
  <si>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</si>
  <si>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</si>
  <si>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</si>
  <si>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</si>
  <si>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</si>
  <si>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</si>
  <si>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</si>
  <si>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</si>
  <si>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</si>
  <si>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</si>
  <si>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</si>
  <si>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</si>
  <si>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</si>
  <si>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</si>
  <si>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</si>
  <si>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</si>
  <si>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</si>
  <si>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</si>
  <si>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</si>
  <si>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</si>
  <si>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</si>
  <si>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</si>
  <si>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</si>
  <si>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</si>
  <si>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</si>
  <si>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</si>
  <si>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</si>
  <si>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</si>
  <si>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</si>
  <si>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</si>
  <si>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</si>
  <si>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</si>
  <si>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</si>
  <si>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</si>
  <si>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</si>
  <si>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</si>
  <si>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</si>
  <si>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</si>
  <si>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</si>
  <si>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</si>
  <si>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</si>
  <si>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</si>
  <si>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</si>
  <si>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</si>
  <si>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</si>
  <si>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</si>
  <si>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</si>
  <si>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</si>
  <si>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</si>
  <si>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</si>
  <si>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</si>
  <si>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</si>
  <si>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</si>
  <si>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</si>
  <si>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</si>
  <si>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</si>
  <si>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</si>
  <si>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</si>
  <si>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</si>
  <si>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</si>
  <si>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</si>
  <si>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</si>
  <si>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</si>
  <si>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</si>
  <si>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</si>
  <si>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</si>
  <si>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</si>
  <si>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</si>
  <si>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</si>
  <si>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</si>
  <si>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</si>
  <si>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</si>
  <si>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</si>
  <si>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</si>
  <si>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</si>
  <si>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</si>
  <si>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</si>
  <si>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</si>
  <si>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</si>
  <si>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</si>
  <si>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</si>
  <si>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</si>
  <si>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</si>
  <si>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</si>
  <si>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</si>
  <si>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</si>
  <si>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</si>
  <si>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</si>
  <si>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</si>
  <si>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</si>
  <si>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</si>
  <si>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</si>
  <si>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</si>
  <si>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</si>
  <si>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</si>
  <si>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</si>
  <si>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</si>
  <si>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</si>
  <si>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</si>
  <si>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</si>
  <si>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</si>
  <si>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</si>
  <si>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</si>
  <si>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</si>
  <si>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</si>
  <si>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</si>
  <si>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</si>
  <si>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</si>
  <si>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</si>
  <si>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</si>
  <si>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</si>
  <si>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</si>
  <si>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</si>
  <si>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</si>
  <si>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</si>
  <si>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</si>
  <si>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</si>
  <si>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</si>
  <si>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</si>
  <si>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</si>
  <si>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</si>
  <si>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</si>
  <si>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</si>
  <si>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</si>
  <si>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</si>
  <si>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</si>
  <si>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</si>
  <si>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</si>
  <si>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</si>
  <si>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</si>
  <si>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</si>
  <si>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</si>
  <si>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</si>
  <si>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</si>
  <si>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</si>
  <si>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</si>
  <si>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</si>
  <si>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</si>
  <si>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</si>
  <si>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</si>
  <si>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</si>
  <si>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</si>
  <si>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</si>
  <si>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</si>
  <si>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</si>
  <si>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</si>
  <si>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</si>
  <si>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</si>
  <si>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</si>
  <si>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</si>
  <si>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</si>
  <si>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</si>
  <si>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</si>
  <si>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</si>
  <si>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</si>
  <si>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</si>
  <si>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</si>
  <si>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</si>
  <si>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</si>
  <si>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</si>
  <si>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</si>
  <si>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</si>
  <si>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</si>
  <si>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</si>
  <si>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</si>
  <si>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</si>
  <si>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</si>
  <si>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</si>
  <si>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</si>
  <si>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</si>
  <si>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</si>
  <si>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</si>
  <si>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</si>
  <si>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</si>
  <si>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</si>
  <si>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</si>
  <si>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</si>
  <si>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</si>
  <si>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</si>
  <si>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</si>
  <si>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</si>
  <si>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</si>
  <si>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</si>
  <si>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</si>
  <si>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</si>
  <si>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</si>
  <si>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</si>
  <si>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</si>
  <si>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</si>
  <si>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</si>
  <si>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</si>
  <si>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</si>
  <si>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</si>
  <si>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</si>
  <si>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</si>
  <si>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</si>
  <si>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</si>
  <si>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</si>
  <si>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</si>
  <si>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</si>
  <si>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</si>
  <si>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</si>
  <si>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</si>
  <si>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</si>
  <si>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</si>
  <si>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</si>
  <si>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</si>
  <si>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</si>
  <si>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</si>
  <si>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</si>
  <si>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</si>
  <si>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</si>
  <si>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</si>
  <si>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</si>
  <si>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</si>
  <si>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</si>
  <si>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</si>
  <si>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</si>
  <si>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</si>
  <si>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</si>
  <si>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</si>
  <si>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</si>
  <si>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</si>
  <si>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</si>
  <si>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</si>
  <si>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</si>
  <si>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</si>
  <si>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</si>
  <si>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</si>
  <si>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</si>
  <si>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</si>
  <si>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</si>
  <si>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</si>
  <si>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</si>
  <si>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</si>
  <si>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</si>
  <si>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</si>
  <si>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</si>
  <si>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</si>
  <si>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</si>
  <si>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</si>
  <si>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</si>
  <si>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</si>
  <si>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</si>
  <si>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</si>
  <si>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</si>
  <si>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</si>
  <si>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</si>
  <si>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</si>
  <si>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</si>
  <si>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</si>
  <si>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</si>
  <si>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</si>
  <si>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</si>
  <si>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</si>
  <si>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</si>
  <si>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</si>
  <si>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</si>
  <si>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</si>
  <si>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</si>
  <si>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</si>
  <si>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</si>
  <si>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</si>
  <si>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</si>
  <si>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</si>
  <si>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</si>
  <si>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</si>
  <si>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</si>
  <si>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</si>
  <si>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</si>
  <si>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</si>
  <si>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</si>
  <si>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</si>
  <si>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</si>
  <si>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</si>
  <si>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</si>
  <si>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</si>
  <si>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</si>
  <si>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</si>
  <si>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</si>
  <si>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</si>
  <si>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</si>
  <si>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</si>
  <si>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</si>
  <si>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</si>
  <si>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</si>
  <si>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</si>
  <si>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</si>
  <si>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</si>
  <si>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</si>
  <si>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</si>
  <si>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</si>
  <si>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</si>
  <si>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</si>
  <si>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</si>
  <si>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</si>
  <si>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</si>
  <si>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</si>
  <si>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</si>
  <si>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</si>
  <si>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</si>
  <si>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</si>
  <si>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</si>
  <si>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</si>
  <si>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</si>
  <si>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</si>
  <si>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</si>
  <si>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</si>
  <si>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</si>
  <si>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</si>
  <si>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</si>
  <si>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</si>
  <si>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</si>
  <si>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</si>
  <si>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</si>
  <si>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</si>
  <si>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</si>
  <si>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</si>
  <si>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</si>
  <si>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</si>
  <si>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</si>
  <si>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</si>
  <si>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</si>
  <si>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</si>
  <si>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</si>
  <si>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</si>
  <si>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</si>
  <si>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</si>
  <si>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</si>
  <si>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</si>
  <si>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</si>
  <si>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</si>
  <si>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</si>
  <si>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</si>
  <si>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</si>
  <si>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</si>
  <si>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</si>
  <si>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</si>
  <si>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</si>
  <si>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</si>
  <si>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</si>
  <si>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</si>
  <si>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</si>
  <si>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</si>
  <si>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</si>
  <si>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</si>
  <si>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</si>
  <si>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</si>
  <si>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</si>
  <si>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</si>
  <si>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</si>
  <si>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</si>
  <si>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</si>
  <si>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</si>
  <si>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</si>
  <si>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</si>
  <si>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</si>
  <si>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</si>
  <si>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</si>
  <si>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</si>
  <si>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</si>
  <si>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</si>
  <si>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</si>
  <si>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</si>
  <si>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</si>
  <si>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</si>
  <si>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</si>
  <si>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</si>
  <si>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</si>
  <si>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</si>
  <si>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</si>
  <si>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</si>
  <si>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</si>
  <si>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</si>
  <si>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</si>
  <si>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</si>
  <si>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</si>
  <si>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</si>
  <si>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</si>
  <si>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</si>
  <si>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</si>
  <si>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</si>
  <si>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</si>
  <si>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</si>
  <si>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</si>
  <si>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</si>
  <si>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</si>
  <si>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</si>
  <si>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</si>
  <si>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</si>
  <si>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</si>
  <si>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</si>
  <si>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</si>
  <si>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</si>
  <si>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</si>
  <si>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</si>
  <si>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</si>
  <si>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</si>
  <si>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</si>
  <si>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</si>
  <si>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</si>
  <si>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</si>
  <si>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</si>
  <si>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</si>
  <si>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</si>
  <si>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</si>
  <si>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</si>
  <si>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</si>
  <si>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</si>
  <si>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</si>
  <si>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</si>
  <si>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</si>
  <si>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</si>
  <si>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</si>
  <si>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</si>
  <si>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</si>
  <si>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</si>
  <si>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</si>
  <si>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</si>
  <si>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</si>
  <si>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</si>
  <si>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</si>
  <si>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</si>
  <si>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</si>
  <si>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</si>
  <si>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</si>
  <si>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</si>
  <si>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</si>
  <si>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</si>
  <si>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</si>
  <si>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</si>
  <si>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</si>
  <si>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</si>
  <si>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</si>
  <si>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</si>
  <si>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</si>
  <si>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</si>
  <si>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</si>
  <si>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</si>
  <si>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</si>
  <si>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</si>
  <si>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</si>
  <si>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</si>
  <si>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</si>
  <si>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</si>
  <si>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</si>
  <si>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</si>
  <si>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</si>
  <si>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</si>
  <si>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</si>
  <si>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</si>
  <si>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</si>
  <si>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</si>
  <si>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</si>
  <si>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</si>
  <si>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</si>
  <si>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</si>
  <si>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</si>
  <si>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</si>
  <si>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</si>
  <si>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</si>
  <si>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</si>
  <si>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</si>
  <si>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</si>
  <si>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</si>
  <si>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</si>
  <si>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</si>
  <si>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</si>
  <si>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</si>
  <si>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</si>
  <si>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</si>
  <si>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</si>
  <si>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</si>
  <si>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</si>
  <si>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</si>
  <si>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</si>
  <si>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</si>
  <si>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</si>
  <si>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</si>
  <si>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</si>
  <si>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</si>
  <si>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</si>
  <si>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</si>
  <si>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</si>
  <si>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</si>
  <si>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</si>
  <si>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</si>
  <si>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</si>
  <si>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</si>
  <si>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</si>
  <si>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</si>
  <si>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</si>
  <si>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</si>
  <si>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</si>
  <si>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</si>
  <si>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</si>
  <si>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</si>
  <si>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</si>
  <si>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</si>
  <si>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</si>
  <si>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</si>
  <si>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</si>
  <si>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</si>
  <si>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</si>
  <si>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</si>
  <si>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</si>
  <si>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</si>
  <si>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</si>
  <si>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</si>
  <si>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</si>
  <si>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</si>
  <si>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</si>
  <si>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</si>
  <si>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</si>
  <si>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</si>
  <si>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</si>
  <si>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</si>
  <si>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</si>
  <si>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</si>
  <si>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</si>
  <si>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</si>
  <si>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</si>
  <si>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</si>
  <si>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</si>
  <si>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</si>
  <si>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</si>
  <si>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</si>
  <si>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</si>
  <si>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</si>
  <si>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</si>
  <si>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</si>
  <si>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</si>
  <si>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</si>
  <si>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</si>
  <si>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</si>
  <si>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</si>
  <si>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</si>
  <si>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</si>
  <si>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</si>
  <si>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</si>
  <si>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</si>
  <si>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</si>
  <si>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</si>
  <si>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</si>
  <si>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</si>
  <si>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</si>
  <si>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</si>
  <si>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</si>
  <si>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</si>
  <si>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</si>
  <si>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</si>
  <si>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</si>
  <si>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</si>
  <si>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</si>
  <si>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</si>
  <si>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</si>
  <si>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</si>
  <si>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</si>
  <si>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</si>
  <si>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</si>
  <si>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</si>
  <si>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</si>
  <si>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</si>
  <si>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</si>
  <si>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</si>
  <si>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</si>
  <si>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</si>
  <si>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</si>
  <si>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</si>
  <si>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</si>
  <si>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</si>
  <si>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</si>
  <si>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</si>
  <si>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</si>
  <si>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</si>
  <si>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</si>
  <si>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</si>
  <si>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</si>
  <si>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</si>
  <si>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</si>
  <si>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</si>
  <si>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</si>
  <si>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</si>
  <si>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</si>
  <si>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</si>
  <si>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</si>
  <si>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</si>
  <si>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</si>
  <si>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</si>
  <si>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</si>
  <si>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</si>
  <si>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</si>
  <si>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</si>
  <si>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</si>
  <si>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</si>
  <si>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</si>
  <si>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</si>
  <si>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</si>
  <si>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</si>
  <si>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</si>
  <si>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</si>
  <si>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</si>
  <si>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</si>
  <si>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</si>
  <si>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</si>
  <si>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</si>
  <si>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</si>
  <si>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</si>
  <si>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</si>
  <si>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</si>
  <si>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</si>
  <si>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</si>
  <si>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</si>
  <si>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</si>
  <si>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</si>
  <si>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</si>
  <si>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</si>
  <si>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</si>
  <si>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</si>
  <si>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</si>
  <si>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</si>
  <si>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</si>
  <si>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</si>
  <si>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</si>
  <si>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</si>
  <si>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</si>
  <si>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</si>
  <si>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</si>
  <si>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</si>
  <si>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</si>
  <si>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</si>
  <si>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</si>
  <si>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</si>
  <si>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</si>
  <si>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</si>
  <si>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</si>
  <si>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</si>
  <si>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</si>
  <si>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</si>
  <si>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</si>
  <si>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</si>
  <si>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</si>
  <si>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</si>
  <si>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</si>
  <si>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</si>
  <si>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</si>
  <si>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</si>
  <si>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</si>
  <si>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</si>
  <si>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</si>
  <si>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</si>
  <si>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</si>
  <si>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</si>
  <si>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</si>
  <si>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</si>
  <si>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</si>
  <si>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</si>
  <si>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</si>
  <si>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</si>
  <si>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</si>
  <si>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</si>
  <si>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</si>
  <si>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</si>
  <si>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</si>
  <si>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</si>
  <si>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</si>
  <si>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</si>
  <si>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</si>
  <si>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</si>
  <si>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</si>
  <si>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</si>
  <si>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</si>
  <si>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</si>
  <si>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</si>
  <si>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</si>
  <si>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</si>
  <si>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</si>
  <si>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</si>
  <si>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</si>
  <si>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</si>
  <si>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</si>
  <si>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</si>
  <si>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</si>
  <si>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</si>
  <si>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</si>
  <si>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</si>
  <si>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</si>
  <si>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</si>
  <si>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</si>
  <si>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</si>
  <si>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</si>
  <si>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</si>
  <si>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</si>
  <si>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</si>
  <si>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</si>
  <si>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</si>
  <si>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</si>
  <si>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</si>
  <si>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</si>
  <si>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</si>
  <si>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</si>
  <si>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</si>
  <si>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</si>
  <si>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</si>
  <si>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</si>
  <si>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</si>
  <si>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</si>
  <si>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</si>
  <si>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</si>
  <si>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</si>
  <si>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</si>
  <si>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</si>
  <si>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</si>
  <si>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</si>
  <si>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</si>
  <si>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</si>
  <si>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</si>
  <si>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</si>
  <si>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</si>
  <si>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</si>
  <si>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</si>
  <si>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</si>
  <si>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</si>
  <si>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</si>
  <si>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</si>
  <si>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</si>
  <si>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</si>
  <si>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</si>
  <si>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</si>
  <si>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</si>
  <si>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</si>
  <si>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</si>
  <si>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</si>
  <si>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</si>
  <si>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</si>
  <si>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</si>
  <si>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</si>
  <si>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</si>
  <si>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</si>
  <si>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</si>
  <si>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</si>
  <si>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</si>
  <si>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</si>
  <si>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</si>
  <si>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</si>
  <si>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</si>
  <si>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</si>
  <si>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</si>
  <si>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</si>
  <si>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</si>
  <si>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</si>
  <si>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</si>
  <si>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</si>
  <si>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</si>
  <si>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</si>
  <si>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</si>
  <si>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</si>
  <si>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</si>
  <si>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</si>
  <si>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</si>
  <si>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</si>
  <si>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</si>
  <si>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</si>
  <si>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</si>
  <si>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</si>
  <si>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</si>
  <si>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</si>
  <si>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</si>
  <si>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</si>
  <si>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</si>
  <si>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</si>
  <si>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</si>
  <si>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</si>
  <si>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</si>
  <si>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</si>
  <si>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</si>
  <si>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</si>
  <si>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</si>
  <si>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</si>
  <si>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</si>
  <si>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</si>
  <si>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</si>
  <si>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</si>
  <si>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</si>
  <si>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</si>
  <si>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</si>
  <si>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</si>
  <si>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</si>
  <si>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</si>
  <si>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</si>
  <si>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</si>
  <si>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</si>
  <si>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</si>
  <si>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</si>
  <si>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</si>
  <si>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</si>
  <si>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</si>
  <si>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</si>
  <si>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</si>
  <si>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</si>
  <si>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</si>
  <si>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</si>
  <si>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</si>
  <si>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</si>
  <si>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</si>
  <si>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</si>
  <si>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</si>
  <si>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</si>
  <si>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</si>
  <si>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</si>
  <si>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</si>
  <si>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</si>
  <si>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</si>
  <si>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</si>
  <si>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</si>
  <si>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</si>
  <si>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</si>
  <si>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</si>
  <si>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</si>
  <si>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</si>
  <si>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</si>
  <si>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</si>
  <si>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</si>
  <si>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</si>
  <si>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</si>
  <si>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</si>
  <si>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</si>
  <si>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</si>
  <si>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</si>
  <si>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</si>
  <si>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</si>
  <si>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</si>
  <si>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</si>
  <si>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</si>
  <si>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</si>
  <si>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</si>
  <si>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</si>
  <si>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</si>
  <si>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</si>
  <si>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</si>
  <si>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</si>
  <si>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</si>
  <si>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</si>
  <si>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</si>
  <si>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</si>
  <si>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</si>
  <si>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</si>
  <si>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</si>
  <si>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</si>
  <si>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</si>
  <si>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</si>
  <si>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</si>
  <si>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</si>
  <si>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</si>
  <si>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</si>
  <si>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</si>
  <si>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</si>
  <si>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</si>
  <si>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</si>
  <si>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</si>
  <si>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</si>
  <si>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</si>
  <si>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</si>
  <si>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</si>
  <si>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</si>
  <si>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</si>
  <si>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</si>
  <si>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</si>
  <si>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</si>
  <si>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</si>
  <si>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</si>
  <si>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</si>
  <si>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</si>
  <si>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</si>
  <si>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</si>
  <si>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</si>
  <si>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</si>
  <si>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</si>
  <si>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</si>
  <si>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</si>
  <si>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</si>
  <si>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</si>
  <si>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</si>
  <si>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</si>
  <si>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</si>
  <si>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</si>
  <si>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</si>
  <si>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</si>
  <si>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</si>
  <si>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</si>
  <si>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</si>
  <si>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</si>
  <si>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</si>
  <si>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</si>
  <si>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</si>
  <si>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</si>
  <si>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</si>
  <si>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</si>
  <si>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</si>
  <si>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</si>
  <si>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</si>
  <si>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</si>
  <si>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</si>
  <si>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</si>
  <si>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</si>
  <si>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</si>
  <si>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</si>
  <si>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</si>
  <si>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</si>
  <si>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</si>
  <si>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</si>
  <si>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</si>
  <si>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</si>
  <si>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</si>
  <si>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</si>
  <si>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</si>
  <si>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</si>
  <si>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</si>
  <si>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</si>
  <si>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</si>
  <si>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</si>
  <si>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</si>
  <si>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</si>
  <si>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</si>
  <si>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</si>
  <si>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</si>
  <si>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</si>
  <si>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</si>
  <si>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</si>
  <si>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</si>
  <si>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</si>
  <si>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</si>
  <si>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</si>
  <si>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</si>
  <si>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</si>
  <si>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</si>
  <si>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</si>
  <si>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</si>
  <si>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</si>
  <si>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</si>
  <si>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</si>
  <si>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</si>
  <si>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</si>
  <si>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</si>
  <si>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</si>
  <si>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</si>
  <si>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</si>
  <si>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</si>
  <si>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</si>
  <si>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</si>
  <si>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</si>
  <si>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</si>
  <si>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</si>
  <si>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</si>
  <si>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</si>
  <si>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</si>
  <si>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</si>
  <si>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</si>
  <si>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</si>
  <si>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</si>
  <si>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</si>
  <si>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</si>
  <si>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</si>
  <si>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</si>
  <si>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</si>
  <si>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</si>
  <si>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</si>
  <si>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</si>
  <si>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</si>
  <si>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</si>
  <si>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</si>
  <si>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</si>
  <si>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</si>
  <si>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</si>
  <si>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</si>
  <si>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</si>
  <si>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</si>
  <si>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</si>
  <si>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</si>
  <si>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</si>
  <si>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</si>
  <si>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</si>
  <si>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</si>
  <si>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</si>
  <si>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</si>
  <si>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</si>
  <si>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</si>
  <si>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</si>
  <si>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</si>
  <si>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</si>
  <si>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</si>
  <si>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</si>
  <si>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</si>
  <si>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</si>
  <si>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</si>
  <si>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</si>
  <si>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</si>
  <si>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</si>
  <si>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</si>
  <si>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</si>
  <si>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</si>
  <si>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</si>
  <si>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</si>
  <si>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</si>
  <si>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</si>
  <si>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</si>
  <si>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</si>
  <si>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</si>
  <si>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</si>
  <si>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</si>
  <si>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</si>
  <si>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</si>
  <si>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</si>
  <si>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</si>
  <si>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</si>
  <si>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</si>
  <si>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</si>
  <si>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</si>
  <si>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</si>
  <si>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</si>
  <si>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</si>
  <si>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</si>
  <si>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</si>
  <si>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</si>
  <si>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</si>
  <si>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</si>
  <si>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</si>
  <si>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</si>
  <si>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</si>
  <si>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</si>
  <si>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</si>
  <si>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</si>
  <si>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</si>
  <si>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</si>
  <si>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</si>
  <si>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</si>
  <si>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</si>
  <si>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</si>
  <si>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</si>
  <si>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</si>
  <si>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</si>
  <si>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</si>
  <si>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</si>
  <si>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</si>
  <si>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</si>
  <si>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</si>
  <si>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</si>
  <si>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</si>
  <si>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</si>
  <si>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</si>
  <si>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</si>
  <si>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</si>
  <si>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</si>
  <si>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</si>
  <si>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</si>
  <si>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</si>
  <si>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</si>
  <si>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</si>
  <si>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</si>
  <si>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</si>
  <si>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</si>
  <si>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</si>
  <si>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</si>
  <si>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</si>
  <si>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</si>
  <si>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</si>
  <si>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</si>
  <si>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</si>
  <si>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</si>
  <si>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</si>
  <si>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</si>
  <si>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</si>
  <si>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</si>
  <si>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</si>
  <si>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</si>
  <si>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</si>
  <si>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</si>
  <si>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</si>
  <si>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</si>
  <si>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</si>
  <si>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</si>
  <si>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</si>
  <si>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</si>
  <si>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</si>
  <si>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</si>
  <si>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</si>
  <si>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</si>
  <si>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</si>
  <si>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</si>
  <si>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</si>
  <si>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</si>
  <si>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</si>
  <si>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</si>
  <si>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</si>
  <si>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</si>
  <si>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</si>
  <si>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</si>
  <si>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</si>
  <si>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</si>
  <si>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</si>
  <si>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</si>
  <si>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</si>
  <si>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</si>
  <si>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</si>
  <si>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</si>
  <si>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</si>
  <si>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</si>
  <si>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</si>
  <si>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</si>
  <si>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</si>
  <si>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</si>
  <si>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</si>
  <si>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</si>
  <si>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</si>
  <si>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</si>
  <si>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</si>
  <si>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</si>
  <si>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</si>
  <si>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</si>
  <si>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</si>
  <si>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</si>
  <si>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</si>
  <si>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</si>
  <si>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</si>
  <si>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</si>
  <si>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</si>
  <si>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</si>
  <si>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</si>
  <si>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</si>
  <si>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</si>
  <si>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</si>
  <si>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</si>
  <si>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</si>
  <si>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</si>
  <si>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</si>
  <si>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</si>
  <si>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</si>
  <si>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</si>
  <si>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</si>
  <si>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</si>
  <si>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</si>
  <si>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</si>
  <si>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</si>
  <si>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</si>
  <si>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</si>
  <si>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</si>
  <si>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</si>
  <si>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</si>
  <si>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</si>
  <si>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</si>
  <si>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</si>
  <si>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</si>
  <si>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</si>
  <si>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</si>
  <si>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</si>
  <si>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</si>
  <si>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</si>
  <si>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</si>
  <si>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</si>
  <si>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</si>
  <si>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</si>
  <si>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</si>
  <si>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</si>
  <si>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</si>
  <si>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</si>
  <si>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</si>
  <si>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</si>
  <si>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</si>
  <si>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</si>
  <si>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</si>
  <si>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</si>
  <si>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</si>
  <si>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</si>
  <si>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</si>
  <si>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</si>
  <si>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</si>
  <si>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</si>
  <si>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</si>
  <si>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</si>
  <si>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</si>
  <si>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</si>
  <si>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</si>
  <si>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</si>
  <si>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</si>
  <si>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</si>
  <si>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</si>
  <si>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</si>
  <si>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</si>
  <si>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</si>
  <si>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</si>
  <si>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</si>
  <si>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</si>
  <si>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</si>
  <si>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</si>
  <si>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</si>
  <si>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</si>
  <si>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</si>
  <si>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</si>
  <si>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</si>
  <si>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</si>
  <si>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</si>
  <si>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</si>
  <si>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</si>
  <si>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</si>
  <si>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</si>
  <si>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</si>
  <si>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</si>
  <si>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</si>
  <si>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</si>
  <si>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</si>
  <si>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</si>
  <si>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</si>
  <si>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</si>
  <si>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</si>
  <si>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</si>
  <si>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</si>
  <si>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</si>
  <si>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</si>
  <si>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</si>
  <si>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</si>
  <si>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</si>
  <si>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</si>
  <si>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</si>
  <si>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</si>
  <si>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</si>
  <si>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</si>
  <si>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</si>
  <si>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</si>
  <si>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</si>
  <si>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</si>
  <si>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</si>
  <si>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</si>
  <si>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</si>
  <si>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</si>
  <si>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</si>
  <si>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</si>
  <si>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</si>
  <si>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</si>
  <si>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</si>
  <si>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</si>
  <si>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</si>
  <si>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</si>
  <si>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</si>
  <si>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</si>
  <si>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</si>
  <si>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</si>
  <si>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</si>
  <si>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</si>
  <si>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</si>
  <si>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</si>
  <si>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</si>
  <si>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</si>
  <si>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</si>
  <si>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</si>
  <si>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</si>
  <si>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</si>
  <si>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</si>
  <si>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</si>
  <si>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</si>
  <si>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</si>
  <si>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</si>
  <si>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</si>
  <si>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</si>
  <si>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</si>
  <si>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</si>
  <si>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</si>
  <si>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</si>
  <si>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</si>
  <si>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</si>
  <si>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</si>
  <si>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</si>
  <si>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</si>
  <si>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</si>
  <si>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</si>
  <si>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</si>
  <si>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</si>
  <si>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</si>
  <si>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</si>
  <si>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</si>
  <si>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</si>
  <si>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</si>
  <si>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</si>
  <si>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</si>
  <si>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</si>
  <si>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</si>
  <si>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</si>
  <si>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</si>
  <si>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</si>
  <si>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</si>
  <si>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</si>
  <si>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</si>
  <si>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</si>
  <si>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</si>
  <si>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</si>
  <si>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</si>
  <si>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</si>
  <si>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</si>
  <si>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</si>
  <si>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</si>
  <si>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</si>
  <si>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</si>
  <si>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</si>
  <si>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</si>
  <si>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</si>
  <si>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</si>
  <si>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</si>
  <si>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</si>
  <si>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</si>
  <si>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</si>
  <si>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</si>
  <si>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</si>
  <si>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</si>
  <si>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</si>
  <si>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</si>
  <si>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</si>
  <si>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</si>
  <si>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</si>
  <si>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</si>
  <si>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</si>
  <si>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</si>
  <si>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</si>
  <si>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</si>
  <si>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</si>
  <si>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</si>
  <si>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</si>
  <si>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</si>
  <si>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</si>
  <si>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</si>
  <si>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</si>
  <si>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</si>
  <si>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</si>
  <si>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</si>
  <si>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</si>
  <si>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</si>
  <si>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</si>
  <si>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</si>
  <si>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</si>
  <si>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</si>
  <si>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</si>
  <si>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</si>
  <si>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</si>
  <si>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</si>
  <si>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</si>
  <si>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</si>
  <si>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</si>
  <si>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</si>
  <si>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</si>
  <si>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</si>
  <si>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</si>
  <si>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</si>
  <si>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</si>
  <si>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</si>
  <si>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</si>
  <si>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</si>
  <si>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</si>
  <si>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</si>
  <si>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</si>
  <si>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</si>
  <si>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</si>
  <si>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</si>
  <si>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</si>
  <si>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</si>
  <si>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</si>
  <si>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</si>
  <si>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</si>
  <si>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</si>
  <si>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</si>
  <si>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</si>
  <si>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</si>
  <si>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</si>
  <si>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</si>
  <si>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</si>
  <si>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</si>
  <si>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</si>
  <si>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</si>
  <si>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</si>
  <si>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</si>
  <si>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</si>
  <si>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</si>
  <si>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</si>
  <si>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</si>
  <si>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</si>
  <si>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</si>
  <si>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</si>
  <si>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</si>
  <si>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</si>
  <si>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</si>
  <si>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</si>
  <si>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</si>
  <si>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</si>
  <si>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</si>
  <si>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</si>
  <si>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</si>
  <si>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</si>
  <si>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</si>
  <si>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</si>
  <si>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</si>
  <si>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</si>
  <si>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</si>
  <si>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</si>
  <si>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</si>
  <si>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</si>
  <si>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</si>
  <si>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</si>
  <si>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</si>
  <si>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</si>
  <si>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</si>
  <si>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</si>
  <si>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</si>
  <si>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</si>
  <si>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</si>
  <si>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</si>
  <si>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</si>
  <si>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</si>
  <si>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</si>
  <si>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</si>
  <si>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</si>
  <si>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</si>
  <si>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</si>
  <si>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</si>
  <si>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</si>
  <si>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</si>
  <si>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</si>
  <si>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</si>
  <si>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</si>
  <si>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</si>
  <si>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</si>
  <si>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</si>
  <si>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</si>
  <si>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</si>
  <si>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</si>
  <si>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</si>
  <si>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</si>
  <si>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</si>
  <si>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</si>
  <si>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</si>
  <si>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</si>
  <si>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</si>
  <si>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</si>
  <si>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</si>
  <si>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</si>
  <si>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</si>
  <si>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</si>
  <si>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</si>
  <si>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</si>
  <si>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</si>
  <si>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</si>
  <si>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</si>
  <si>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</si>
  <si>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</si>
  <si>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</si>
  <si>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</si>
  <si>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</si>
  <si>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</si>
  <si>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</si>
  <si>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</si>
  <si>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</si>
  <si>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</si>
  <si>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</si>
  <si>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</si>
  <si>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</si>
  <si>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</si>
  <si>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</si>
  <si>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</si>
  <si>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</si>
  <si>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</si>
  <si>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</si>
  <si>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</si>
  <si>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</si>
  <si>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</si>
  <si>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</si>
  <si>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</si>
  <si>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</si>
  <si>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</si>
  <si>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</si>
  <si>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</si>
  <si>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</si>
  <si>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</si>
  <si>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</si>
  <si>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</si>
  <si>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</si>
  <si>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</si>
  <si>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</si>
  <si>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</si>
  <si>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</si>
  <si>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</si>
  <si>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</si>
  <si>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</si>
  <si>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</si>
  <si>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</si>
  <si>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</si>
  <si>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</si>
  <si>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</si>
  <si>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</si>
  <si>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</si>
  <si>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</si>
  <si>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</si>
  <si>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</si>
  <si>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</si>
  <si>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</si>
  <si>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</si>
  <si>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</si>
  <si>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</si>
  <si>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</si>
  <si>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</si>
  <si>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</si>
  <si>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</si>
  <si>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</si>
  <si>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</si>
  <si>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</si>
  <si>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</si>
  <si>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</si>
  <si>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</si>
  <si>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</si>
  <si>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</si>
  <si>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</si>
  <si>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</si>
  <si>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</si>
  <si>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</si>
  <si>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</si>
  <si>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</si>
  <si>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</si>
  <si>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</si>
  <si>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</si>
  <si>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</si>
  <si>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</si>
  <si>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</si>
  <si>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</si>
  <si>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</si>
  <si>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</si>
  <si>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</si>
  <si>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</si>
  <si>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</si>
  <si>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</si>
  <si>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</si>
  <si>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</si>
  <si>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</si>
  <si>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</si>
  <si>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</si>
  <si>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</si>
  <si>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</si>
  <si>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</si>
  <si>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</si>
  <si>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</si>
  <si>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</si>
  <si>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</si>
  <si>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</si>
  <si>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</si>
  <si>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</si>
  <si>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</si>
  <si>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</si>
  <si>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</si>
  <si>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</si>
  <si>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</si>
  <si>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</si>
  <si>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</si>
  <si>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</si>
  <si>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</si>
  <si>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</si>
  <si>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</si>
  <si>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</si>
  <si>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</si>
  <si>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</si>
  <si>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</si>
  <si>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</si>
  <si>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</si>
  <si>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</si>
  <si>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</si>
  <si>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</si>
  <si>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</si>
  <si>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</si>
  <si>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</si>
  <si>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</si>
  <si>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</si>
  <si>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</si>
  <si>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</si>
  <si>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</si>
  <si>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</si>
  <si>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</si>
  <si>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</si>
  <si>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</si>
  <si>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</si>
  <si>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</si>
  <si>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</si>
  <si>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</si>
  <si>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</si>
  <si>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</si>
  <si>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</si>
  <si>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</si>
  <si>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</si>
  <si>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</si>
  <si>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</si>
  <si>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</si>
  <si>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</si>
  <si>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</si>
  <si>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</si>
  <si>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</si>
  <si>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</si>
  <si>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</si>
  <si>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</si>
  <si>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</si>
  <si>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</si>
  <si>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</si>
  <si>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</si>
  <si>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</si>
  <si>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</si>
  <si>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</si>
  <si>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</si>
  <si>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</si>
  <si>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</si>
  <si>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</si>
  <si>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</si>
  <si>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</si>
  <si>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</si>
  <si>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</si>
  <si>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</si>
  <si>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</si>
  <si>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</si>
  <si>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</si>
  <si>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</si>
  <si>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</si>
  <si>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</si>
  <si>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</si>
  <si>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</si>
  <si>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</si>
  <si>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</si>
  <si>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</si>
  <si>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</si>
  <si>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</si>
  <si>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</si>
  <si>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</si>
  <si>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</si>
  <si>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</si>
  <si>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</si>
  <si>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</si>
  <si>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</si>
  <si>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</si>
  <si>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</si>
  <si>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</si>
  <si>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</si>
  <si>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</si>
  <si>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</si>
  <si>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</si>
  <si>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</si>
  <si>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</si>
  <si>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</si>
  <si>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</si>
  <si>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</si>
  <si>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</si>
  <si>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</si>
  <si>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</si>
  <si>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</si>
  <si>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</si>
  <si>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</si>
  <si>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</si>
  <si>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</si>
  <si>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</si>
  <si>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</si>
  <si>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</si>
  <si>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</si>
  <si>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</si>
  <si>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</si>
  <si>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</si>
  <si>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</si>
  <si>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</si>
  <si>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</si>
  <si>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</si>
  <si>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</si>
  <si>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</si>
  <si>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</si>
  <si>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</si>
  <si>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</si>
  <si>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</si>
  <si>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</si>
  <si>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</si>
  <si>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</si>
  <si>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</si>
  <si>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</si>
  <si>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</si>
  <si>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</si>
  <si>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</si>
  <si>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</si>
  <si>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</si>
  <si>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</si>
  <si>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</si>
  <si>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</si>
  <si>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</si>
  <si>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</si>
  <si>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</si>
  <si>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</si>
  <si>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</si>
  <si>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</si>
  <si>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</si>
  <si>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</si>
  <si>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</si>
  <si>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</si>
  <si>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</si>
  <si>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</si>
  <si>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</si>
  <si>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</si>
  <si>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</si>
  <si>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</si>
  <si>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</si>
  <si>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</si>
  <si>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</si>
  <si>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</si>
  <si>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</si>
  <si>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</si>
  <si>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</si>
  <si>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</si>
  <si>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</si>
  <si>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</si>
  <si>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</si>
  <si>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</si>
  <si>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</si>
  <si>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</si>
  <si>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</si>
  <si>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</si>
  <si>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</si>
  <si>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</si>
  <si>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</si>
  <si>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</si>
  <si>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</si>
  <si>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</si>
  <si>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</si>
  <si>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</si>
  <si>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</si>
  <si>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</si>
  <si>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</si>
  <si>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</si>
  <si>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</si>
  <si>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</si>
  <si>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</si>
  <si>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</si>
  <si>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</si>
  <si>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</si>
  <si>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</si>
  <si>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</si>
  <si>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</si>
  <si>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</si>
  <si>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</si>
  <si>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</si>
  <si>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</si>
  <si>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</si>
  <si>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</si>
  <si>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</si>
  <si>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</si>
  <si>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</si>
  <si>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</si>
  <si>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</si>
  <si>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</si>
  <si>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</si>
  <si>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</si>
  <si>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</si>
  <si>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</si>
  <si>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</si>
  <si>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</si>
  <si>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</si>
  <si>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</si>
  <si>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</si>
  <si>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</si>
  <si>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</si>
  <si>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</si>
  <si>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</si>
  <si>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</si>
  <si>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</si>
  <si>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</si>
  <si>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</si>
  <si>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</si>
  <si>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</si>
  <si>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</si>
  <si>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</si>
  <si>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</si>
  <si>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</si>
  <si>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</si>
  <si>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</si>
  <si>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</si>
  <si>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</si>
  <si>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</si>
  <si>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</si>
  <si>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</si>
  <si>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</si>
  <si>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</si>
  <si>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</si>
  <si>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</si>
  <si>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</si>
  <si>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</si>
  <si>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</si>
  <si>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</si>
  <si>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</si>
  <si>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</si>
  <si>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</si>
  <si>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</si>
  <si>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</si>
  <si>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</si>
  <si>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</si>
  <si>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</si>
  <si>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</si>
  <si>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</si>
  <si>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</si>
  <si>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</si>
  <si>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</si>
  <si>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</si>
  <si>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</si>
  <si>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</si>
  <si>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</si>
  <si>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</si>
  <si>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</si>
  <si>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</si>
  <si>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</si>
  <si>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</si>
  <si>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</si>
  <si>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</si>
  <si>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</si>
  <si>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</si>
  <si>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</si>
  <si>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</si>
  <si>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</si>
  <si>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</si>
  <si>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</si>
  <si>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</si>
  <si>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</si>
  <si>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</si>
  <si>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</si>
  <si>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</si>
  <si>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</si>
  <si>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</si>
  <si>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</si>
  <si>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</si>
  <si>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</si>
  <si>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</si>
  <si>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</si>
  <si>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</si>
  <si>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</si>
  <si>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</si>
  <si>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</si>
  <si>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</si>
  <si>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</si>
  <si>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</si>
  <si>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</si>
  <si>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</si>
  <si>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</si>
  <si>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</si>
  <si>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</si>
  <si>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</si>
  <si>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</si>
  <si>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</si>
  <si>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</si>
  <si>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</si>
  <si>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</si>
  <si>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</si>
  <si>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</si>
  <si>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</si>
  <si>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</si>
  <si>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</si>
  <si>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</si>
  <si>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</si>
  <si>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</si>
  <si>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</si>
  <si>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</si>
  <si>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</si>
  <si>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</si>
  <si>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</si>
  <si>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</si>
  <si>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</si>
  <si>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</si>
  <si>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</si>
  <si>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</si>
  <si>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</si>
  <si>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</si>
  <si>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</si>
  <si>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</si>
  <si>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</si>
  <si>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</si>
  <si>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</si>
  <si>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</si>
  <si>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</si>
  <si>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</si>
  <si>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</si>
  <si>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</si>
  <si>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</si>
  <si>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</si>
  <si>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</si>
  <si>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</si>
  <si>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</si>
  <si>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</si>
  <si>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</si>
  <si>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</si>
  <si>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</si>
  <si>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</si>
  <si>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</si>
  <si>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</si>
  <si>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</si>
  <si>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</si>
  <si>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</si>
  <si>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</si>
  <si>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</si>
  <si>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</si>
  <si>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</si>
  <si>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</si>
  <si>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</si>
  <si>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</si>
  <si>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</si>
  <si>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</si>
  <si>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</si>
  <si>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</si>
  <si>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</si>
  <si>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</si>
  <si>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</si>
  <si>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</si>
  <si>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</si>
  <si>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</si>
  <si>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</si>
  <si>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</si>
  <si>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</si>
  <si>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</si>
  <si>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</si>
  <si>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</si>
  <si>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</si>
  <si>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</si>
  <si>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</si>
  <si>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</si>
  <si>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</si>
  <si>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</si>
  <si>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</si>
  <si>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</si>
  <si>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</si>
  <si>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</si>
  <si>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</si>
  <si>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</si>
  <si>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</si>
  <si>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</si>
  <si>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</si>
  <si>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</si>
  <si>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</si>
  <si>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</si>
  <si>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</si>
  <si>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</si>
  <si>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</si>
  <si>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</si>
  <si>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</si>
  <si>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</si>
  <si>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</si>
  <si>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</si>
  <si>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</si>
  <si>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</si>
  <si>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</si>
  <si>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</si>
  <si>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</si>
  <si>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</si>
  <si>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</si>
  <si>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</si>
  <si>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</si>
  <si>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</si>
  <si>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</si>
  <si>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</si>
  <si>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</si>
  <si>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</si>
  <si>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</si>
  <si>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</si>
  <si>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</si>
  <si>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</si>
  <si>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</si>
  <si>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</si>
  <si>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</si>
  <si>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</si>
  <si>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</si>
  <si>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</si>
  <si>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</si>
  <si>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</si>
  <si>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</si>
  <si>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</si>
  <si>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</si>
  <si>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</si>
  <si>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</si>
  <si>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</si>
  <si>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</si>
  <si>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</si>
  <si>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</si>
  <si>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</si>
  <si>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</si>
  <si>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</si>
  <si>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</si>
  <si>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</si>
  <si>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</si>
  <si>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</si>
  <si>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</si>
  <si>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</si>
  <si>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</si>
  <si>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</si>
  <si>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</si>
  <si>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</si>
  <si>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</si>
  <si>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</si>
  <si>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</si>
  <si>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</si>
  <si>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</si>
  <si>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</si>
  <si>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</si>
  <si>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</si>
  <si>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</si>
  <si>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</si>
  <si>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</si>
  <si>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</si>
  <si>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</si>
  <si>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</si>
  <si>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</si>
  <si>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</si>
  <si>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</si>
  <si>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</si>
  <si>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</si>
  <si>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</si>
  <si>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</si>
  <si>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</si>
  <si>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</si>
  <si>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</si>
  <si>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</si>
  <si>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</si>
  <si>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</si>
  <si>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</si>
  <si>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</si>
  <si>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</si>
  <si>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</si>
  <si>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</si>
  <si>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</si>
  <si>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</si>
  <si>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</si>
  <si>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</si>
  <si>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</si>
  <si>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</si>
  <si>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</si>
  <si>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</si>
  <si>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</si>
  <si>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</si>
  <si>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</si>
  <si>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</si>
  <si>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</si>
  <si>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</si>
  <si>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</si>
  <si>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</si>
  <si>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</si>
  <si>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</si>
  <si>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</si>
  <si>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</si>
  <si>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</si>
  <si>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</si>
  <si>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</si>
  <si>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</si>
  <si>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</si>
  <si>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</si>
  <si>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</si>
  <si>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</si>
  <si>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</si>
  <si>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</si>
  <si>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</si>
  <si>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</si>
  <si>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</si>
  <si>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</si>
  <si>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</si>
  <si>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</si>
  <si>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</si>
  <si>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</si>
  <si>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</si>
  <si>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</si>
  <si>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</si>
  <si>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</si>
  <si>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</si>
  <si>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</si>
  <si>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</si>
  <si>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</si>
  <si>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</si>
  <si>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</si>
  <si>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</si>
  <si>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</si>
  <si>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</si>
  <si>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</si>
  <si>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</si>
  <si>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</si>
  <si>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</si>
  <si>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</si>
  <si>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</si>
  <si>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</si>
  <si>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</si>
  <si>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</si>
  <si>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</si>
  <si>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</si>
  <si>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</si>
  <si>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</si>
  <si>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</si>
  <si>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</si>
  <si>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</si>
  <si>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</si>
  <si>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</si>
  <si>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</si>
  <si>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</si>
  <si>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</si>
  <si>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</si>
  <si>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</si>
  <si>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</si>
  <si>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</si>
  <si>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</si>
  <si>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</si>
  <si>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</si>
  <si>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</si>
  <si>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</si>
  <si>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</si>
  <si>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</si>
  <si>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</si>
  <si>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</si>
  <si>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</si>
  <si>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</si>
  <si>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</si>
  <si>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</si>
  <si>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</si>
  <si>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</si>
  <si>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</si>
  <si>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</si>
  <si>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</si>
  <si>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</si>
  <si>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</si>
  <si>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</si>
  <si>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</si>
  <si>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</si>
  <si>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</si>
  <si>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</si>
  <si>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</si>
  <si>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</si>
  <si>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</si>
  <si>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</si>
  <si>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</si>
  <si>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</si>
  <si>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</si>
  <si>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</si>
  <si>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</si>
  <si>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</si>
  <si>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</si>
  <si>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</si>
  <si>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</si>
  <si>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</si>
  <si>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</si>
  <si>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</si>
  <si>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</si>
  <si>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</si>
  <si>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</si>
  <si>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</si>
  <si>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</si>
  <si>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</si>
  <si>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</si>
  <si>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</si>
  <si>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</si>
  <si>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</si>
  <si>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</si>
  <si>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</si>
  <si>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</si>
  <si>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</si>
  <si>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</si>
  <si>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</si>
  <si>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</si>
  <si>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</si>
  <si>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</si>
  <si>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</si>
  <si>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</si>
  <si>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</si>
  <si>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</si>
  <si>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</si>
  <si>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</si>
  <si>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</si>
  <si>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</si>
  <si>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</si>
  <si>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</si>
  <si>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</si>
  <si>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</si>
  <si>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</si>
  <si>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</si>
  <si>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</si>
  <si>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</si>
  <si>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</si>
  <si>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</si>
  <si>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</si>
  <si>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</si>
  <si>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</si>
  <si>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</si>
  <si>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</si>
  <si>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</si>
  <si>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</si>
  <si>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</si>
  <si>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</si>
  <si>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</si>
  <si>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</si>
  <si>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</si>
  <si>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</si>
  <si>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</si>
  <si>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</si>
  <si>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</si>
  <si>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</si>
  <si>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</si>
  <si>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</si>
  <si>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</si>
  <si>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</si>
  <si>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</si>
  <si>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</si>
  <si>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</si>
  <si>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</si>
  <si>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</si>
  <si>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</si>
  <si>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</si>
  <si>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</si>
  <si>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</si>
  <si>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</si>
  <si>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</si>
  <si>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</si>
  <si>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</si>
  <si>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</si>
  <si>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</si>
  <si>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</si>
  <si>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</si>
  <si>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</si>
  <si>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</si>
  <si>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</si>
  <si>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</si>
  <si>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</si>
  <si>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</si>
  <si>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</si>
  <si>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</si>
  <si>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</si>
  <si>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</si>
  <si>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</si>
  <si>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</si>
  <si>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</si>
  <si>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</si>
  <si>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</si>
  <si>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</si>
  <si>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</si>
  <si>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</si>
  <si>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</si>
  <si>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</si>
  <si>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</si>
  <si>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</si>
  <si>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</si>
  <si>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</si>
  <si>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</si>
  <si>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</si>
  <si>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</si>
  <si>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</si>
  <si>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</si>
  <si>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</si>
  <si>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</si>
  <si>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</si>
  <si>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</si>
  <si>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</si>
  <si>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</si>
  <si>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</si>
  <si>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</si>
  <si>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</si>
  <si>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</si>
  <si>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</si>
  <si>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</si>
  <si>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</si>
  <si>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</si>
  <si>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</si>
  <si>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</si>
  <si>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</si>
  <si>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</si>
  <si>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</si>
  <si>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</si>
  <si>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</si>
  <si>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</si>
  <si>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</si>
  <si>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</si>
  <si>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</si>
  <si>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</si>
  <si>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</si>
  <si>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</si>
  <si>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</si>
  <si>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</si>
  <si>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</si>
  <si>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</si>
  <si>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</si>
  <si>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</si>
  <si>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</si>
  <si>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</si>
  <si>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</si>
  <si>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</si>
  <si>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</si>
  <si>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</si>
  <si>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</si>
  <si>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</si>
  <si>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</si>
  <si>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</si>
  <si>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</si>
  <si>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</si>
  <si>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</si>
  <si>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</si>
  <si>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</si>
  <si>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</si>
  <si>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</si>
  <si>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</si>
  <si>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</si>
  <si>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</si>
  <si>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</si>
  <si>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</si>
  <si>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</si>
  <si>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</si>
  <si>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</si>
  <si>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</si>
  <si>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</si>
  <si>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</si>
  <si>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</si>
  <si>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</si>
  <si>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</si>
  <si>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</si>
  <si>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</si>
  <si>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</si>
  <si>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</si>
  <si>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</si>
  <si>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</si>
  <si>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</si>
  <si>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</si>
  <si>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</si>
  <si>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</si>
  <si>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</si>
  <si>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</si>
  <si>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</si>
  <si>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</si>
  <si>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</si>
  <si>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</si>
  <si>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</si>
  <si>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</si>
  <si>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</si>
  <si>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</si>
  <si>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</si>
  <si>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</si>
  <si>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</si>
  <si>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</si>
  <si>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</si>
  <si>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</si>
  <si>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</si>
  <si>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</si>
  <si>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</si>
  <si>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</si>
  <si>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</si>
  <si>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</si>
  <si>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</si>
  <si>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</si>
  <si>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</si>
  <si>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</si>
  <si>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</si>
  <si>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</si>
  <si>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</si>
  <si>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</si>
  <si>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</si>
  <si>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</si>
  <si>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</si>
  <si>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</si>
  <si>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</si>
  <si>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</si>
  <si>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</si>
  <si>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</si>
  <si>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</si>
  <si>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</si>
  <si>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</si>
  <si>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</si>
  <si>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</si>
  <si>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</si>
  <si>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</si>
  <si>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</si>
  <si>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</si>
  <si>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</si>
  <si>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</si>
  <si>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</si>
  <si>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</si>
  <si>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</si>
  <si>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</si>
  <si>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</si>
  <si>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</si>
  <si>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</si>
  <si>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</si>
  <si>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</si>
  <si>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</si>
  <si>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</si>
  <si>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</si>
  <si>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</si>
  <si>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</si>
  <si>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</si>
  <si>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</si>
  <si>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</si>
  <si>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</si>
  <si>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</si>
  <si>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</si>
  <si>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</si>
  <si>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</si>
  <si>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</si>
  <si>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</si>
  <si>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</si>
  <si>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</si>
  <si>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</si>
  <si>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</si>
  <si>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</si>
  <si>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</si>
  <si>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</si>
  <si>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</si>
  <si>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</si>
  <si>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</si>
  <si>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</si>
  <si>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</si>
  <si>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</si>
  <si>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</si>
  <si>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</si>
  <si>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</si>
  <si>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</si>
  <si>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</si>
  <si>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</si>
  <si>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</si>
  <si>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</si>
  <si>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</si>
  <si>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</si>
  <si>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</si>
  <si>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</si>
  <si>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</si>
  <si>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</si>
  <si>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</si>
  <si>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</si>
  <si>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</si>
  <si>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</si>
  <si>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</si>
  <si>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</si>
  <si>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</si>
  <si>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</si>
  <si>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</si>
  <si>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</si>
  <si>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</si>
  <si>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</si>
  <si>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</si>
  <si>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</si>
  <si>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</si>
  <si>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</si>
  <si>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</si>
  <si>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</si>
  <si>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</si>
  <si>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</si>
  <si>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</si>
  <si>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</si>
  <si>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</si>
  <si>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</si>
  <si>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</si>
  <si>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</si>
  <si>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</si>
  <si>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</si>
  <si>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</si>
  <si>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</si>
  <si>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</si>
  <si>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</si>
  <si>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</si>
  <si>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</si>
  <si>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</si>
  <si>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</si>
  <si>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</si>
  <si>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</si>
  <si>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</si>
  <si>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</si>
  <si>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</si>
  <si>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</si>
  <si>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</si>
  <si>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</si>
  <si>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</si>
  <si>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</si>
  <si>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</si>
  <si>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</si>
  <si>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</si>
  <si>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</si>
  <si>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</si>
  <si>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</si>
  <si>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</si>
  <si>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</si>
  <si>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</si>
  <si>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</si>
  <si>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</si>
  <si>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</si>
  <si>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</si>
  <si>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</si>
  <si>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</si>
  <si>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</si>
  <si>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</si>
  <si>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</si>
  <si>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</si>
  <si>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</si>
  <si>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</si>
  <si>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</si>
  <si>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</si>
  <si>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</si>
  <si>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</si>
  <si>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</si>
  <si>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</si>
  <si>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</si>
  <si>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</si>
  <si>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</si>
  <si>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</si>
  <si>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</si>
  <si>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</si>
  <si>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</si>
  <si>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</si>
  <si>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</si>
  <si>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</si>
  <si>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</si>
  <si>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</si>
  <si>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</si>
  <si>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</si>
  <si>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</si>
  <si>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</si>
  <si>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</si>
  <si>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</si>
  <si>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</si>
  <si>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</si>
  <si>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</si>
  <si>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</si>
  <si>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</si>
  <si>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</si>
  <si>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</si>
  <si>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</si>
  <si>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</si>
  <si>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</si>
  <si>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</si>
  <si>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</si>
  <si>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</si>
  <si>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</si>
  <si>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</si>
  <si>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</si>
  <si>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</si>
  <si>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</si>
  <si>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</si>
  <si>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</si>
  <si>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</si>
  <si>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</si>
  <si>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</si>
  <si>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</si>
  <si>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</si>
  <si>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</si>
  <si>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</si>
  <si>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</si>
  <si>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</si>
  <si>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</si>
  <si>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</si>
  <si>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</si>
  <si>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</si>
  <si>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</si>
  <si>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</si>
  <si>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</si>
  <si>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</si>
  <si>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</si>
  <si>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</si>
  <si>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</si>
  <si>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</si>
  <si>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</si>
  <si>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</si>
  <si>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</si>
  <si>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</si>
  <si>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</si>
  <si>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</si>
  <si>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</si>
  <si>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</si>
  <si>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</si>
  <si>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</si>
  <si>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</si>
  <si>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</si>
  <si>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</si>
  <si>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</si>
  <si>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</si>
  <si>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</si>
  <si>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</si>
  <si>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</si>
  <si>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</si>
  <si>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</si>
  <si>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</si>
  <si>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</si>
  <si>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</si>
  <si>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</si>
  <si>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</si>
  <si>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</si>
  <si>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</si>
  <si>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</si>
  <si>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</si>
  <si>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</si>
  <si>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</si>
  <si>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</si>
  <si>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</si>
  <si>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</si>
  <si>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</si>
  <si>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</si>
  <si>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</si>
  <si>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</si>
  <si>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</si>
  <si>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</si>
  <si>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</si>
  <si>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</si>
  <si>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</si>
  <si>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</si>
  <si>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</si>
  <si>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</si>
  <si>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</si>
  <si>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</si>
  <si>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</si>
  <si>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</si>
  <si>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</si>
  <si>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</si>
  <si>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</si>
  <si>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</si>
  <si>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</si>
  <si>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</si>
  <si>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</si>
  <si>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</si>
  <si>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</si>
  <si>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</si>
  <si>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</si>
  <si>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</si>
  <si>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</si>
  <si>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</si>
  <si>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</si>
  <si>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</si>
  <si>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</si>
  <si>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</si>
  <si>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</si>
  <si>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</si>
  <si>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</si>
  <si>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</si>
  <si>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</si>
  <si>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</si>
  <si>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</si>
  <si>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</si>
  <si>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</si>
  <si>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</si>
  <si>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</si>
  <si>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</si>
  <si>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</si>
  <si>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</si>
  <si>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</si>
  <si>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</si>
  <si>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</si>
  <si>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</si>
  <si>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</si>
  <si>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</si>
  <si>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</si>
  <si>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</si>
  <si>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</si>
  <si>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</si>
  <si>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</si>
  <si>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</si>
  <si>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</si>
  <si>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</si>
  <si>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</si>
  <si>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</si>
  <si>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</si>
  <si>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</si>
  <si>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</si>
  <si>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</si>
  <si>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</si>
  <si>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</si>
  <si>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</si>
  <si>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</si>
  <si>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</si>
  <si>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</si>
  <si>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</si>
  <si>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</si>
  <si>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</si>
  <si>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</si>
  <si>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</si>
  <si>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</si>
  <si>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</si>
  <si>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</si>
  <si>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</si>
  <si>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</si>
  <si>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</si>
  <si>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</si>
  <si>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</si>
  <si>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</si>
  <si>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</si>
  <si>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</si>
  <si>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</si>
  <si>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</si>
  <si>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</si>
  <si>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</si>
  <si>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</si>
  <si>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</si>
  <si>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</si>
  <si>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</si>
  <si>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</si>
  <si>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</si>
  <si>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</si>
  <si>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</si>
  <si>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</si>
  <si>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</si>
  <si>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</si>
  <si>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</si>
  <si>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</si>
  <si>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</si>
  <si>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</si>
  <si>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</si>
  <si>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</si>
  <si>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</si>
  <si>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</si>
  <si>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</si>
  <si>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</si>
  <si>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</si>
  <si>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</si>
  <si>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</si>
  <si>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</si>
  <si>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</si>
  <si>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</si>
  <si>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</si>
  <si>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</si>
  <si>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</si>
  <si>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</si>
  <si>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</si>
  <si>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</si>
  <si>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</si>
  <si>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</si>
  <si>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</si>
  <si>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</si>
  <si>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</si>
  <si>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</si>
  <si>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</si>
  <si>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884036114/10</t>
  </si>
  <si>
    <t>884048458/16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</si>
  <si>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</si>
  <si>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</si>
  <si>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</si>
  <si>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</si>
  <si>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</si>
  <si>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</si>
  <si>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</si>
  <si>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</si>
  <si>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</si>
  <si>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</si>
  <si>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</si>
  <si>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</si>
  <si>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</si>
  <si>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</si>
  <si>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</si>
  <si>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</si>
  <si>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</si>
  <si>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</si>
  <si>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</si>
  <si>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</si>
  <si>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</si>
  <si>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</si>
  <si>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</si>
  <si>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</si>
  <si>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</si>
  <si>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</si>
  <si>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</si>
  <si>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</si>
  <si>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</si>
  <si>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</si>
  <si>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</si>
  <si>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</si>
  <si>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</si>
  <si>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</si>
  <si>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</si>
  <si>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</si>
  <si>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</si>
  <si>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</si>
  <si>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</si>
  <si>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</si>
  <si>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</si>
  <si>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</si>
  <si>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</si>
  <si>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</si>
  <si>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</si>
  <si>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</si>
  <si>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</si>
  <si>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</si>
  <si>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</si>
  <si>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</si>
  <si>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</si>
  <si>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</si>
  <si>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</si>
  <si>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</si>
  <si>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</si>
  <si>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</si>
  <si>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</si>
  <si>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</si>
  <si>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</si>
  <si>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</si>
  <si>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</si>
  <si>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</si>
  <si>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</si>
  <si>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</si>
  <si>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</si>
  <si>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</si>
  <si>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</si>
  <si>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</si>
  <si>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</si>
  <si>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</si>
  <si>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</si>
  <si>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</si>
  <si>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</si>
  <si>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</si>
  <si>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</si>
  <si>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</si>
  <si>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</si>
  <si>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</si>
  <si>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</si>
  <si>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</si>
  <si>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</si>
  <si>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</si>
  <si>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</si>
  <si>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</si>
  <si>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</si>
  <si>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</si>
  <si>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</si>
  <si>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</si>
  <si>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</si>
  <si>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</si>
  <si>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</si>
  <si>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</si>
  <si>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</si>
  <si>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</si>
  <si>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</si>
  <si>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</si>
  <si>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</si>
  <si>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</si>
  <si>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</si>
  <si>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</si>
  <si>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</si>
  <si>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</si>
  <si>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</si>
  <si>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</si>
  <si>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</si>
  <si>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</si>
  <si>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</si>
  <si>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</si>
  <si>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</si>
  <si>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</si>
  <si>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</si>
  <si>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</si>
  <si>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</si>
  <si>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</si>
  <si>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</si>
  <si>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</si>
  <si>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</si>
  <si>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</si>
  <si>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</si>
  <si>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</si>
  <si>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</si>
  <si>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</si>
  <si>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</si>
  <si>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</si>
  <si>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</si>
  <si>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</si>
  <si>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</si>
  <si>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</si>
  <si>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</si>
  <si>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</si>
  <si>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</si>
  <si>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</si>
  <si>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</si>
  <si>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</si>
  <si>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</si>
  <si>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</si>
  <si>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</si>
  <si>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</si>
  <si>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</si>
  <si>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</si>
  <si>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</si>
  <si>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</si>
  <si>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</si>
  <si>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</si>
  <si>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</si>
  <si>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</si>
  <si>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</si>
  <si>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</si>
  <si>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</si>
  <si>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</si>
  <si>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</si>
  <si>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</si>
  <si>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</si>
  <si>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</si>
  <si>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</si>
  <si>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</si>
  <si>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</si>
  <si>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</si>
  <si>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</si>
  <si>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</si>
  <si>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</si>
  <si>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</si>
  <si>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</si>
  <si>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</si>
  <si>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</si>
  <si>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</si>
  <si>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</si>
  <si>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</si>
  <si>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</si>
  <si>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</si>
  <si>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</si>
  <si>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</si>
  <si>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</si>
  <si>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</si>
  <si>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</si>
  <si>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</si>
  <si>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</si>
  <si>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</si>
  <si>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</si>
  <si>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</si>
  <si>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</si>
  <si>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</si>
  <si>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</si>
  <si>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</si>
  <si>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</si>
  <si>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</si>
  <si>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</si>
  <si>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</si>
  <si>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</si>
  <si>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</si>
  <si>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</si>
  <si>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</si>
  <si>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</si>
  <si>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</si>
  <si>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</si>
  <si>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</si>
  <si>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</si>
  <si>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</si>
  <si>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</si>
  <si>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</si>
  <si>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</si>
  <si>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</si>
  <si>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</si>
  <si>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</si>
  <si>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</si>
  <si>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</si>
  <si>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</si>
  <si>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</si>
  <si>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</si>
  <si>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</si>
  <si>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</si>
  <si>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</si>
  <si>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</si>
  <si>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</si>
  <si>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</si>
  <si>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</si>
  <si>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</si>
  <si>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</si>
  <si>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</si>
  <si>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</si>
  <si>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</si>
  <si>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</si>
  <si>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</si>
  <si>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</si>
  <si>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</si>
  <si>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</si>
  <si>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</si>
  <si>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</si>
  <si>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</si>
  <si>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</si>
  <si>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</si>
  <si>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</si>
  <si>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</si>
  <si>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</si>
  <si>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</si>
  <si>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</si>
  <si>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</si>
  <si>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</si>
  <si>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</si>
  <si>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</si>
  <si>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</si>
  <si>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</si>
  <si>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</si>
  <si>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</si>
  <si>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</si>
  <si>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</si>
  <si>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</si>
  <si>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</si>
  <si>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</si>
  <si>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</si>
  <si>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</si>
  <si>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</si>
  <si>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</si>
  <si>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</si>
  <si>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</si>
  <si>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</si>
  <si>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</si>
  <si>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</si>
  <si>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</si>
  <si>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</si>
  <si>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</si>
  <si>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</si>
  <si>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</si>
  <si>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</si>
  <si>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</si>
  <si>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</si>
  <si>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</si>
  <si>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</si>
  <si>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</si>
  <si>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</si>
  <si>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</si>
  <si>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</si>
  <si>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</si>
  <si>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</si>
  <si>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</si>
  <si>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</si>
  <si>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</si>
  <si>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</si>
  <si>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</si>
  <si>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</si>
  <si>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</si>
  <si>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</si>
  <si>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</si>
  <si>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</si>
  <si>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</si>
  <si>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</si>
  <si>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</si>
  <si>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</si>
  <si>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</si>
  <si>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</si>
  <si>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</si>
  <si>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</si>
  <si>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</si>
  <si>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</si>
  <si>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</si>
  <si>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</si>
  <si>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</si>
  <si>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</si>
  <si>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</si>
  <si>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</si>
  <si>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</si>
  <si>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</si>
  <si>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</si>
  <si>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</si>
  <si>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</si>
  <si>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</si>
  <si>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</si>
  <si>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</si>
  <si>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</si>
  <si>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</si>
  <si>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</si>
  <si>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</si>
  <si>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</si>
  <si>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</si>
  <si>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</si>
  <si>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</si>
  <si>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</si>
  <si>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</si>
  <si>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</si>
  <si>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</si>
  <si>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</si>
  <si>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</si>
  <si>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</si>
  <si>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</si>
  <si>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</si>
  <si>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</si>
  <si>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</si>
  <si>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</si>
  <si>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</si>
  <si>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</si>
  <si>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</si>
  <si>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</si>
  <si>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</si>
  <si>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</si>
  <si>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</si>
  <si>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</si>
  <si>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</si>
  <si>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</si>
  <si>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</si>
  <si>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</si>
  <si>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</si>
  <si>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</si>
  <si>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</si>
  <si>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</si>
  <si>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</si>
  <si>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</si>
  <si>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</si>
  <si>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</si>
  <si>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</si>
  <si>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</si>
  <si>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</si>
  <si>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</si>
  <si>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</si>
  <si>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</si>
  <si>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</si>
  <si>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</si>
  <si>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</si>
  <si>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</si>
  <si>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</si>
  <si>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</si>
  <si>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</si>
  <si>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</si>
  <si>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</si>
  <si>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</si>
  <si>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</si>
  <si>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</si>
  <si>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</si>
  <si>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</si>
  <si>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</si>
  <si>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</si>
  <si>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</si>
  <si>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</si>
  <si>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</si>
  <si>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</si>
  <si>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</si>
  <si>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</si>
  <si>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</si>
  <si>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</si>
  <si>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</si>
  <si>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</si>
  <si>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</si>
  <si>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</si>
  <si>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</si>
  <si>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</si>
  <si>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</si>
  <si>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</si>
  <si>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</si>
  <si>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</si>
  <si>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</si>
  <si>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</si>
  <si>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</si>
  <si>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</si>
  <si>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</si>
  <si>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</si>
  <si>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</si>
  <si>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</si>
  <si>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</si>
  <si>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</si>
  <si>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</si>
  <si>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</si>
  <si>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</si>
  <si>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</si>
  <si>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</si>
  <si>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</si>
  <si>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</si>
  <si>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</si>
  <si>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</si>
  <si>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</si>
  <si>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</si>
  <si>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</si>
  <si>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</si>
  <si>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</si>
  <si>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</si>
  <si>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</si>
  <si>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</si>
  <si>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</si>
  <si>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</si>
  <si>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</si>
  <si>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</si>
  <si>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</si>
  <si>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</si>
  <si>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</si>
  <si>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</si>
  <si>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</si>
  <si>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</si>
  <si>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</si>
  <si>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</si>
  <si>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</si>
  <si>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</si>
  <si>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</si>
  <si>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</si>
  <si>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</si>
  <si>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</si>
  <si>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</si>
  <si>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</si>
  <si>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</si>
  <si>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</si>
  <si>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</si>
  <si>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</si>
  <si>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</si>
  <si>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</si>
  <si>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</si>
  <si>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</si>
  <si>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</si>
  <si>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</si>
  <si>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</si>
  <si>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</si>
  <si>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</si>
  <si>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</si>
  <si>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</si>
  <si>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</si>
  <si>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</si>
  <si>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</si>
  <si>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</si>
  <si>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</si>
  <si>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</si>
  <si>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</si>
  <si>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</si>
  <si>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</si>
  <si>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</si>
  <si>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</si>
  <si>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</si>
  <si>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</si>
  <si>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</si>
  <si>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</si>
  <si>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</si>
  <si>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</si>
  <si>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</si>
  <si>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</si>
  <si>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</si>
  <si>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</si>
  <si>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</si>
  <si>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</si>
  <si>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</si>
  <si>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</si>
  <si>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</si>
  <si>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</si>
  <si>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</si>
  <si>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</si>
  <si>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</si>
  <si>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</si>
  <si>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</si>
  <si>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</si>
  <si>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</si>
  <si>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</si>
  <si>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</si>
  <si>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</si>
  <si>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</si>
  <si>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</si>
  <si>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</si>
  <si>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</si>
  <si>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</si>
  <si>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</si>
  <si>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</si>
  <si>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</si>
  <si>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</si>
  <si>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</si>
  <si>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</si>
  <si>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</si>
  <si>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</si>
  <si>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</si>
  <si>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</si>
  <si>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</si>
  <si>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</si>
  <si>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</si>
  <si>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</si>
  <si>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</si>
  <si>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</si>
  <si>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</si>
  <si>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</si>
  <si>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</si>
  <si>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</si>
  <si>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</si>
  <si>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</si>
  <si>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</si>
  <si>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</si>
  <si>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</si>
  <si>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</si>
  <si>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</si>
  <si>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</si>
  <si>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</si>
  <si>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</si>
  <si>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</si>
  <si>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</si>
  <si>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</si>
  <si>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</si>
  <si>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</si>
  <si>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</si>
  <si>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</si>
  <si>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</si>
  <si>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</si>
  <si>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</si>
  <si>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</si>
  <si>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</si>
  <si>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</si>
  <si>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</si>
  <si>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</si>
  <si>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</si>
  <si>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</si>
  <si>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</si>
  <si>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</si>
  <si>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</si>
  <si>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</si>
  <si>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</si>
  <si>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</si>
  <si>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</si>
  <si>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</si>
  <si>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</si>
  <si>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</si>
  <si>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</si>
  <si>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</si>
  <si>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</si>
  <si>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</si>
  <si>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</si>
  <si>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</si>
  <si>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</si>
  <si>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</si>
  <si>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</si>
  <si>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</si>
  <si>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</si>
  <si>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</si>
  <si>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</si>
  <si>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</si>
  <si>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</si>
  <si>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</si>
  <si>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</si>
  <si>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</si>
  <si>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</si>
  <si>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</si>
  <si>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</si>
  <si>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</si>
  <si>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</si>
  <si>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</si>
  <si>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</si>
  <si>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</si>
  <si>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</si>
  <si>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</si>
  <si>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</si>
  <si>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</si>
  <si>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</si>
  <si>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</si>
  <si>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</si>
  <si>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</si>
  <si>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</si>
  <si>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</si>
  <si>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</si>
  <si>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</si>
  <si>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</si>
  <si>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</si>
  <si>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</si>
  <si>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</si>
  <si>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</si>
  <si>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</si>
  <si>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</si>
  <si>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</si>
  <si>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</si>
  <si>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</si>
  <si>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</si>
  <si>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</si>
  <si>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</si>
  <si>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</si>
  <si>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</si>
  <si>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</si>
  <si>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</si>
  <si>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</si>
  <si>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</si>
  <si>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</si>
  <si>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</si>
  <si>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</si>
  <si>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</si>
  <si>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</si>
  <si>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</si>
  <si>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</si>
  <si>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</si>
  <si>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</si>
  <si>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</si>
  <si>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</si>
  <si>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</si>
  <si>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</si>
  <si>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</si>
  <si>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</si>
  <si>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</si>
  <si>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</si>
  <si>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</si>
  <si>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</si>
  <si>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</si>
  <si>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</si>
  <si>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</si>
  <si>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</si>
  <si>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</si>
  <si>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</si>
  <si>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</si>
  <si>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</si>
  <si>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</si>
  <si>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</si>
  <si>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</si>
  <si>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</si>
  <si>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</si>
  <si>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</si>
  <si>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</si>
  <si>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</si>
  <si>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</si>
  <si>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</si>
  <si>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</si>
  <si>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</si>
  <si>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</si>
  <si>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</si>
  <si>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</si>
  <si>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</si>
  <si>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</si>
  <si>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</si>
  <si>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</si>
  <si>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</si>
  <si>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</si>
  <si>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</si>
  <si>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</si>
  <si>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</si>
  <si>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</si>
  <si>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</si>
  <si>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</si>
  <si>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</si>
  <si>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</si>
  <si>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</si>
  <si>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</si>
  <si>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</si>
  <si>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</si>
  <si>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</si>
  <si>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</si>
  <si>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</si>
  <si>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</si>
  <si>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</si>
  <si>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</si>
  <si>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</si>
  <si>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</si>
  <si>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</si>
  <si>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</si>
  <si>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</si>
  <si>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</si>
  <si>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</si>
  <si>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</si>
  <si>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</si>
  <si>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</si>
  <si>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</si>
  <si>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</si>
  <si>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</si>
  <si>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</si>
  <si>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</si>
  <si>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</si>
  <si>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</si>
  <si>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</si>
  <si>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</si>
  <si>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</si>
  <si>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</si>
  <si>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</si>
  <si>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</si>
  <si>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</si>
  <si>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</si>
  <si>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</si>
  <si>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</si>
  <si>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</si>
  <si>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</si>
  <si>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</si>
  <si>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</si>
  <si>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</si>
  <si>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</si>
  <si>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</si>
  <si>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</si>
  <si>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</si>
  <si>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</si>
  <si>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</si>
  <si>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</si>
  <si>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</si>
  <si>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</si>
  <si>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</si>
  <si>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</si>
  <si>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</si>
  <si>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</si>
  <si>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</si>
  <si>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</si>
  <si>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</si>
  <si>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</si>
  <si>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</si>
  <si>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</si>
  <si>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</si>
  <si>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</si>
  <si>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</si>
  <si>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</si>
  <si>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</si>
  <si>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</si>
  <si>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</si>
  <si>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</si>
  <si>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</si>
  <si>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</si>
  <si>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</si>
  <si>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</si>
  <si>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</si>
  <si>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</si>
  <si>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</si>
  <si>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</si>
  <si>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</si>
  <si>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</si>
  <si>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</si>
  <si>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</si>
  <si>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</si>
  <si>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</si>
  <si>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</si>
  <si>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</si>
  <si>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</si>
  <si>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</si>
  <si>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</si>
  <si>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</si>
  <si>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</si>
  <si>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</si>
  <si>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</si>
  <si>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</si>
  <si>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</si>
  <si>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</si>
  <si>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</si>
  <si>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</si>
  <si>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</si>
  <si>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</si>
  <si>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</si>
  <si>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</si>
  <si>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</si>
  <si>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</si>
  <si>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</si>
  <si>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</si>
  <si>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</si>
  <si>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</si>
  <si>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</si>
  <si>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</si>
  <si>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</si>
  <si>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</si>
  <si>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</si>
  <si>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</si>
  <si>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</si>
  <si>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</si>
  <si>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</si>
  <si>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</si>
  <si>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</si>
  <si>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</si>
  <si>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</si>
  <si>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</si>
  <si>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</si>
  <si>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</si>
  <si>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</si>
  <si>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</si>
  <si>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</si>
  <si>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</si>
  <si>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</si>
  <si>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</si>
  <si>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</si>
  <si>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</si>
  <si>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</si>
  <si>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</si>
  <si>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</si>
  <si>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</si>
  <si>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</si>
  <si>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</si>
  <si>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</si>
  <si>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</si>
  <si>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</si>
  <si>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</si>
  <si>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</si>
  <si>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</si>
  <si>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</si>
  <si>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</si>
  <si>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</si>
  <si>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</si>
  <si>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</si>
  <si>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</si>
  <si>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</si>
  <si>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</si>
  <si>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</si>
  <si>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</si>
  <si>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</si>
  <si>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</si>
  <si>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</si>
  <si>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</si>
  <si>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</si>
  <si>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</si>
  <si>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</si>
  <si>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</si>
  <si>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</si>
  <si>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</si>
  <si>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</si>
  <si>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</si>
  <si>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</si>
  <si>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</si>
  <si>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</si>
  <si>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</si>
  <si>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</si>
  <si>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</si>
  <si>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</si>
  <si>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</si>
  <si>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</si>
  <si>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</si>
  <si>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</si>
  <si>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</si>
  <si>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</si>
  <si>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</si>
  <si>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</si>
  <si>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</si>
  <si>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</si>
  <si>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</si>
  <si>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</si>
  <si>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</si>
  <si>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</si>
  <si>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</si>
  <si>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</si>
  <si>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</si>
  <si>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</si>
  <si>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</si>
  <si>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</si>
  <si>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</si>
  <si>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</si>
  <si>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</si>
  <si>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</si>
  <si>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</si>
  <si>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</si>
  <si>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</si>
  <si>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</si>
  <si>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</si>
  <si>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</si>
  <si>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</si>
  <si>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</si>
  <si>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</si>
  <si>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</si>
  <si>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</si>
  <si>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</si>
  <si>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</si>
  <si>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</si>
  <si>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</si>
  <si>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</si>
  <si>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</si>
  <si>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</si>
  <si>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</si>
  <si>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</si>
  <si>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</si>
  <si>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</si>
  <si>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</si>
  <si>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</si>
  <si>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</si>
  <si>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</si>
  <si>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</si>
  <si>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</si>
  <si>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</si>
  <si>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</si>
  <si>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</si>
  <si>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</si>
  <si>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</si>
  <si>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</si>
  <si>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</si>
  <si>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</si>
  <si>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</si>
  <si>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</si>
  <si>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</si>
  <si>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</si>
  <si>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</si>
  <si>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</si>
  <si>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</si>
  <si>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</si>
  <si>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</si>
  <si>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</si>
  <si>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</si>
  <si>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</si>
  <si>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</si>
  <si>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</si>
  <si>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</si>
  <si>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</si>
  <si>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</si>
  <si>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</si>
  <si>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</si>
  <si>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</si>
  <si>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</si>
  <si>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</si>
  <si>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</si>
  <si>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</si>
  <si>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</si>
  <si>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</si>
  <si>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</si>
  <si>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</si>
  <si>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</si>
  <si>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</si>
  <si>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</si>
  <si>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</si>
  <si>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</si>
  <si>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</si>
  <si>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</si>
  <si>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</si>
  <si>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</si>
  <si>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</si>
  <si>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</si>
  <si>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</si>
  <si>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</si>
  <si>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</si>
  <si>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</si>
  <si>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</si>
  <si>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</si>
  <si>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</si>
  <si>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</si>
  <si>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</si>
  <si>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</si>
  <si>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</si>
  <si>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</si>
  <si>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</si>
  <si>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</si>
  <si>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</si>
  <si>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</si>
  <si>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</si>
  <si>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</si>
  <si>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</si>
  <si>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</si>
  <si>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</si>
  <si>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</si>
  <si>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</si>
  <si>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</si>
  <si>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</si>
  <si>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</si>
  <si>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</si>
  <si>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</si>
  <si>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</si>
  <si>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</si>
  <si>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</si>
  <si>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</si>
  <si>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</si>
  <si>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</si>
  <si>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</si>
  <si>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</si>
  <si>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</si>
  <si>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</si>
  <si>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</si>
  <si>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</si>
  <si>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</si>
  <si>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</si>
  <si>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</si>
  <si>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</si>
  <si>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</si>
  <si>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</si>
  <si>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</si>
  <si>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</si>
  <si>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</si>
  <si>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</si>
  <si>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</si>
  <si>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</si>
  <si>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</si>
  <si>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</si>
  <si>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</si>
  <si>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</si>
  <si>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</si>
  <si>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</si>
  <si>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</si>
  <si>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</si>
  <si>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</si>
  <si>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</si>
  <si>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</si>
  <si>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</si>
  <si>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</si>
  <si>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</si>
  <si>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</si>
  <si>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</si>
  <si>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</si>
  <si>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</si>
  <si>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</si>
  <si>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</si>
  <si>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</si>
  <si>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</si>
  <si>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</si>
  <si>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</si>
  <si>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</si>
  <si>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</si>
  <si>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</si>
  <si>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</si>
  <si>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</si>
  <si>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</si>
  <si>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</si>
  <si>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</si>
  <si>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</si>
  <si>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</si>
  <si>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</si>
  <si>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</si>
  <si>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</si>
  <si>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</si>
  <si>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</si>
  <si>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</si>
  <si>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</si>
  <si>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</si>
  <si>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</si>
  <si>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</si>
  <si>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</si>
  <si>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</si>
  <si>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</si>
  <si>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</si>
  <si>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</si>
  <si>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</si>
  <si>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</si>
  <si>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</si>
  <si>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</si>
  <si>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</si>
  <si>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</si>
  <si>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</si>
  <si>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</si>
  <si>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</si>
  <si>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</si>
  <si>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</si>
  <si>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</si>
  <si>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</si>
  <si>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</si>
  <si>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</si>
  <si>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</si>
  <si>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</si>
  <si>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</si>
  <si>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</si>
  <si>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</si>
  <si>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</si>
  <si>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</si>
  <si>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</si>
  <si>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</si>
  <si>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</si>
  <si>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</si>
  <si>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</si>
  <si>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</si>
  <si>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</si>
  <si>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</si>
  <si>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</si>
  <si>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</si>
  <si>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</si>
  <si>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</si>
  <si>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</si>
  <si>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</si>
  <si>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</si>
  <si>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</si>
  <si>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</si>
  <si>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</si>
  <si>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</si>
  <si>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</si>
  <si>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</si>
  <si>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</si>
  <si>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</si>
  <si>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</si>
  <si>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</si>
  <si>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</si>
  <si>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</si>
  <si>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</si>
  <si>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</si>
  <si>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</si>
  <si>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</si>
  <si>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</si>
  <si>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</si>
  <si>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</si>
  <si>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</si>
  <si>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</si>
  <si>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</si>
  <si>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</si>
  <si>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</si>
  <si>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</si>
  <si>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</si>
  <si>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</si>
  <si>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</si>
  <si>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</si>
  <si>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</si>
  <si>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</si>
  <si>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</si>
  <si>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</si>
  <si>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</si>
  <si>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</si>
  <si>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</si>
  <si>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</si>
  <si>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</si>
  <si>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</si>
  <si>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</si>
  <si>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</si>
  <si>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</si>
  <si>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</si>
  <si>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</si>
  <si>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</si>
  <si>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</si>
  <si>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</si>
  <si>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</si>
  <si>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</si>
  <si>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</si>
  <si>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</si>
  <si>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</si>
  <si>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</si>
  <si>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</si>
  <si>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</si>
  <si>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</si>
  <si>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</si>
  <si>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</si>
  <si>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</si>
  <si>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</si>
  <si>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</si>
  <si>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</si>
  <si>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</si>
  <si>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</si>
  <si>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</si>
  <si>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</si>
  <si>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</si>
  <si>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</si>
  <si>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</si>
  <si>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</si>
  <si>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</si>
  <si>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</si>
  <si>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</si>
  <si>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</si>
  <si>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</si>
  <si>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</si>
  <si>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</si>
  <si>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</si>
  <si>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</si>
  <si>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</si>
  <si>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</si>
  <si>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</si>
  <si>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</si>
  <si>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</si>
  <si>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</si>
  <si>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</si>
  <si>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</si>
  <si>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</si>
  <si>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</si>
  <si>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</si>
  <si>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</si>
  <si>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</si>
  <si>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</si>
  <si>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</si>
  <si>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</si>
  <si>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</si>
  <si>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</si>
  <si>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</si>
  <si>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</si>
  <si>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</si>
  <si>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</si>
  <si>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</si>
  <si>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</si>
  <si>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</si>
  <si>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</si>
  <si>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</si>
  <si>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</si>
  <si>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</si>
  <si>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</si>
  <si>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</si>
  <si>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</si>
  <si>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</si>
  <si>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</si>
  <si>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</si>
  <si>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</si>
  <si>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</si>
  <si>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</si>
  <si>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</si>
  <si>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</si>
  <si>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</si>
  <si>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</si>
  <si>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</si>
  <si>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</si>
  <si>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</si>
  <si>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</si>
  <si>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</si>
  <si>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</si>
  <si>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</si>
  <si>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</si>
  <si>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</si>
  <si>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</si>
  <si>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</si>
  <si>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</si>
  <si>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</si>
  <si>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</si>
  <si>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</si>
  <si>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</si>
  <si>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</si>
  <si>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</si>
  <si>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</si>
  <si>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</si>
  <si>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</si>
  <si>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</si>
  <si>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</si>
  <si>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</si>
  <si>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</si>
  <si>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</si>
  <si>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</si>
  <si>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</si>
  <si>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</si>
  <si>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</si>
  <si>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</si>
  <si>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</si>
  <si>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</si>
  <si>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</si>
  <si>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</si>
  <si>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</si>
  <si>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</si>
  <si>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</si>
  <si>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</si>
  <si>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</si>
  <si>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</si>
  <si>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</si>
  <si>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</si>
  <si>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</si>
  <si>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</si>
  <si>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</si>
  <si>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</si>
  <si>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</si>
  <si>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</si>
  <si>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</si>
  <si>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</si>
  <si>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</si>
  <si>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</si>
  <si>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</si>
  <si>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</si>
  <si>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</si>
  <si>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</si>
  <si>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</si>
  <si>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</si>
  <si>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</si>
  <si>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</si>
  <si>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</si>
  <si>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</si>
  <si>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</si>
  <si>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</si>
  <si>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</si>
  <si>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</si>
  <si>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</si>
  <si>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</si>
  <si>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</si>
  <si>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</si>
  <si>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</si>
  <si>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</si>
  <si>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</si>
  <si>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</si>
  <si>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</si>
  <si>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</si>
  <si>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</si>
  <si>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</si>
  <si>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</si>
  <si>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</si>
  <si>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</si>
  <si>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</si>
  <si>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</si>
  <si>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</si>
  <si>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</si>
  <si>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</si>
  <si>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</si>
  <si>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</si>
  <si>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</si>
  <si>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</si>
  <si>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</si>
  <si>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</si>
  <si>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</si>
  <si>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</si>
  <si>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</si>
  <si>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</si>
  <si>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</si>
  <si>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</si>
  <si>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</si>
  <si>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</si>
  <si>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</si>
  <si>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</si>
  <si>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</si>
  <si>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</si>
  <si>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</si>
  <si>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</si>
  <si>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</si>
  <si>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</si>
  <si>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</si>
  <si>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</si>
  <si>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</si>
  <si>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</si>
  <si>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</si>
  <si>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</si>
  <si>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</si>
  <si>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</si>
  <si>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</si>
  <si>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</si>
  <si>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</si>
  <si>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</si>
  <si>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</si>
  <si>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</si>
  <si>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</si>
  <si>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</si>
  <si>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</si>
  <si>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</si>
  <si>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</si>
  <si>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</si>
  <si>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</si>
  <si>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</si>
  <si>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</si>
  <si>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</si>
  <si>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</si>
  <si>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</si>
  <si>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</si>
  <si>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</si>
  <si>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</si>
  <si>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</si>
  <si>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</si>
  <si>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</si>
  <si>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</si>
  <si>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</si>
  <si>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</si>
  <si>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</si>
  <si>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</si>
  <si>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</si>
  <si>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</si>
  <si>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</si>
  <si>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</si>
  <si>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</si>
  <si>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</si>
  <si>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</si>
  <si>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</si>
  <si>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</si>
  <si>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</si>
  <si>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</si>
  <si>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</si>
  <si>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</si>
  <si>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</si>
  <si>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</si>
  <si>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</si>
  <si>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</si>
  <si>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</si>
  <si>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</si>
  <si>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</si>
  <si>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</si>
  <si>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</si>
  <si>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</si>
  <si>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</si>
  <si>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</si>
  <si>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</si>
  <si>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</si>
  <si>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</si>
  <si>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</si>
  <si>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</si>
  <si>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</si>
  <si>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</si>
  <si>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</si>
  <si>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</si>
  <si>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</si>
  <si>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</si>
  <si>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</si>
  <si>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</si>
  <si>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</si>
  <si>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</si>
  <si>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</si>
  <si>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</si>
  <si>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</si>
  <si>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</si>
  <si>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</si>
  <si>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</si>
  <si>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</si>
  <si>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</si>
  <si>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</si>
  <si>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</si>
  <si>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</si>
  <si>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</si>
  <si>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</si>
  <si>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</si>
  <si>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</si>
  <si>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</si>
  <si>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</si>
  <si>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</si>
  <si>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</si>
  <si>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</si>
  <si>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</si>
  <si>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</si>
  <si>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</si>
  <si>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</si>
  <si>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</si>
  <si>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</si>
  <si>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</si>
  <si>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</si>
  <si>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</si>
  <si>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</si>
  <si>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</si>
  <si>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</si>
  <si>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</si>
  <si>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</si>
  <si>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</si>
  <si>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</si>
  <si>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</si>
  <si>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</si>
  <si>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</si>
  <si>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</si>
  <si>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</si>
  <si>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</si>
  <si>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</si>
  <si>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</si>
  <si>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</si>
  <si>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</si>
  <si>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</si>
  <si>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</si>
  <si>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</si>
  <si>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</si>
  <si>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</si>
  <si>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</si>
  <si>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</si>
  <si>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</si>
  <si>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</si>
  <si>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</si>
  <si>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</si>
  <si>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</si>
  <si>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</si>
  <si>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</si>
  <si>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</si>
  <si>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</si>
  <si>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</si>
  <si>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</si>
  <si>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</si>
  <si>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</si>
  <si>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</si>
  <si>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</si>
  <si>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</si>
  <si>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</si>
  <si>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</si>
  <si>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</si>
  <si>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</si>
  <si>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</si>
  <si>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</si>
  <si>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</si>
  <si>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</si>
  <si>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</si>
  <si>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</si>
  <si>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</si>
  <si>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</si>
  <si>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</si>
  <si>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</si>
  <si>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</si>
  <si>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</si>
  <si>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</si>
  <si>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</si>
  <si>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</si>
  <si>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</si>
  <si>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</si>
  <si>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</si>
  <si>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</si>
  <si>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</si>
  <si>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</si>
  <si>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</si>
  <si>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</si>
  <si>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</si>
  <si>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</si>
  <si>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</si>
  <si>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</si>
  <si>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</si>
  <si>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</si>
  <si>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</si>
  <si>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</si>
  <si>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</si>
  <si>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</si>
  <si>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</si>
  <si>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</si>
  <si>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</si>
  <si>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</si>
  <si>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</si>
  <si>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</si>
  <si>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</si>
  <si>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</si>
  <si>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</si>
  <si>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</si>
  <si>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</si>
  <si>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</si>
  <si>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</si>
  <si>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</si>
  <si>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</si>
  <si>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</si>
  <si>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</si>
  <si>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</si>
  <si>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</si>
  <si>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</si>
  <si>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</si>
  <si>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</si>
  <si>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</si>
  <si>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</si>
  <si>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</si>
  <si>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</si>
  <si>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</si>
  <si>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</si>
  <si>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</si>
  <si>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</si>
  <si>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</si>
  <si>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</si>
  <si>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</si>
  <si>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</si>
  <si>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</si>
  <si>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</si>
  <si>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</si>
  <si>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</si>
  <si>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</si>
  <si>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</si>
  <si>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</si>
  <si>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</si>
  <si>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</si>
  <si>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</si>
  <si>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</si>
  <si>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</si>
  <si>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</si>
  <si>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</si>
  <si>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</si>
  <si>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</si>
  <si>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</si>
  <si>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</si>
  <si>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</si>
  <si>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</si>
  <si>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</si>
  <si>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</si>
  <si>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</si>
  <si>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</si>
  <si>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</si>
  <si>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</si>
  <si>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</si>
  <si>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</si>
  <si>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</si>
  <si>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</si>
  <si>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</si>
  <si>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</si>
  <si>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</si>
  <si>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</si>
  <si>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</si>
  <si>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</si>
  <si>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</si>
  <si>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</si>
  <si>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</si>
  <si>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</si>
  <si>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</si>
  <si>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</si>
  <si>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</si>
  <si>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</si>
  <si>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</si>
  <si>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</si>
  <si>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</si>
  <si>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</si>
  <si>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</si>
  <si>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</si>
  <si>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</si>
  <si>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</si>
  <si>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</si>
  <si>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</si>
  <si>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</si>
  <si>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</si>
  <si>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</si>
  <si>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</si>
  <si>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</si>
  <si>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</si>
  <si>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</si>
  <si>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</si>
  <si>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</si>
  <si>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</si>
  <si>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</si>
  <si>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</si>
  <si>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</si>
  <si>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</si>
  <si>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</si>
  <si>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</si>
  <si>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</si>
  <si>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</si>
  <si>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</si>
  <si>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</si>
  <si>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</si>
  <si>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</si>
  <si>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</si>
  <si>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</si>
  <si>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</si>
  <si>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</si>
  <si>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</si>
  <si>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</si>
  <si>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</si>
  <si>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</si>
  <si>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</si>
  <si>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</si>
  <si>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</si>
  <si>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</si>
  <si>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</si>
  <si>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</si>
  <si>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</si>
  <si>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</si>
  <si>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</si>
  <si>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</si>
  <si>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</si>
  <si>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</si>
  <si>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</si>
  <si>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</si>
  <si>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</si>
  <si>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</si>
  <si>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</si>
  <si>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</si>
  <si>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</si>
  <si>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</si>
  <si>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</si>
  <si>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</si>
  <si>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</si>
  <si>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</si>
  <si>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</si>
  <si>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</si>
  <si>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</si>
  <si>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</si>
  <si>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</si>
  <si>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</si>
  <si>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</si>
  <si>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</si>
  <si>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</si>
  <si>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</si>
  <si>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</si>
  <si>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</si>
  <si>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</si>
  <si>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</si>
  <si>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</si>
  <si>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</si>
  <si>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</si>
  <si>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</si>
  <si>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</si>
  <si>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</si>
  <si>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</si>
  <si>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</si>
  <si>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</si>
  <si>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</si>
  <si>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</si>
  <si>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</si>
  <si>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</si>
  <si>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</si>
  <si>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</si>
  <si>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</si>
  <si>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</si>
  <si>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</si>
  <si>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</si>
  <si>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</si>
  <si>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</si>
  <si>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</si>
  <si>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</si>
  <si>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</si>
  <si>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</si>
  <si>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</si>
  <si>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</si>
  <si>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</si>
  <si>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</si>
  <si>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</si>
  <si>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</si>
  <si>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</si>
  <si>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</si>
  <si>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</si>
  <si>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</si>
  <si>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</si>
  <si>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</si>
  <si>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</si>
  <si>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</si>
  <si>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</si>
  <si>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</si>
  <si>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</si>
  <si>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</si>
  <si>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</si>
  <si>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</si>
  <si>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</si>
  <si>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</si>
  <si>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</si>
  <si>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</si>
  <si>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</si>
  <si>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</si>
  <si>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</si>
  <si>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</si>
  <si>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</si>
  <si>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</si>
  <si>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</si>
  <si>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</si>
  <si>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</si>
  <si>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</si>
  <si>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</si>
  <si>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</si>
  <si>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</si>
  <si>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</si>
  <si>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</si>
  <si>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</si>
  <si>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</si>
  <si>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</si>
  <si>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</si>
  <si>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</si>
  <si>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</si>
  <si>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</si>
  <si>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</si>
  <si>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</si>
  <si>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</si>
  <si>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</si>
  <si>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</si>
  <si>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</si>
  <si>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</si>
  <si>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</si>
  <si>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</si>
  <si>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</si>
  <si>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</si>
  <si>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</si>
  <si>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</si>
  <si>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</si>
  <si>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</si>
  <si>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</si>
  <si>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</si>
  <si>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</si>
  <si>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</si>
  <si>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</si>
  <si>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</si>
  <si>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</si>
  <si>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</si>
  <si>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</si>
  <si>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</si>
  <si>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</si>
  <si>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</si>
  <si>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</si>
  <si>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</si>
  <si>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</si>
  <si>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</si>
  <si>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</si>
  <si>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</si>
  <si>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</si>
  <si>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</si>
  <si>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</si>
  <si>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</si>
  <si>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</si>
  <si>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</si>
  <si>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</si>
  <si>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</si>
  <si>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</si>
  <si>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</si>
  <si>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</si>
  <si>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</si>
  <si>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</si>
  <si>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</si>
  <si>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</si>
  <si>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</si>
  <si>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</si>
  <si>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</si>
  <si>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</si>
  <si>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</si>
  <si>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</si>
  <si>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</si>
  <si>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</si>
  <si>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</si>
  <si>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</si>
  <si>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</si>
  <si>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</si>
  <si>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</si>
  <si>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</si>
  <si>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</si>
  <si>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</si>
  <si>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</si>
  <si>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</si>
  <si>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</si>
  <si>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</si>
  <si>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</si>
  <si>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</si>
  <si>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</si>
  <si>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</si>
  <si>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</si>
  <si>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</si>
  <si>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</si>
  <si>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</si>
  <si>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</si>
  <si>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</si>
  <si>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</si>
  <si>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</si>
  <si>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</si>
  <si>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</si>
  <si>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</si>
  <si>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</si>
  <si>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</si>
  <si>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</si>
  <si>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</si>
  <si>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</si>
  <si>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</si>
  <si>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</si>
  <si>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</si>
  <si>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</si>
  <si>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</si>
  <si>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</si>
  <si>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</si>
  <si>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</si>
  <si>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</si>
  <si>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</si>
  <si>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</si>
  <si>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</si>
  <si>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</si>
  <si>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</si>
  <si>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</si>
  <si>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</si>
  <si>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</si>
  <si>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</si>
  <si>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</si>
  <si>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</si>
  <si>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</si>
  <si>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</si>
  <si>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</si>
  <si>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</si>
  <si>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</si>
  <si>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</si>
  <si>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</si>
  <si>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</si>
  <si>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</si>
  <si>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</si>
  <si>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</si>
  <si>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</si>
  <si>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</si>
  <si>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</si>
  <si>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</si>
  <si>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</si>
  <si>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</si>
  <si>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</si>
  <si>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</si>
  <si>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</si>
  <si>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</si>
  <si>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</si>
  <si>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</si>
  <si>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</si>
  <si>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</si>
  <si>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</si>
  <si>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</si>
  <si>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</si>
  <si>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</si>
  <si>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</si>
  <si>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</si>
  <si>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</si>
  <si>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</si>
  <si>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</si>
  <si>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</si>
  <si>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</si>
  <si>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</si>
  <si>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</si>
  <si>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</si>
  <si>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</si>
  <si>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</si>
  <si>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</si>
  <si>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</si>
  <si>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</si>
  <si>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</si>
  <si>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</si>
  <si>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</si>
  <si>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</si>
  <si>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</si>
  <si>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</si>
  <si>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</si>
  <si>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</si>
  <si>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</si>
  <si>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</si>
  <si>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</si>
  <si>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</si>
  <si>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</si>
  <si>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</si>
  <si>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</si>
  <si>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</si>
  <si>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</si>
  <si>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</si>
  <si>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</si>
  <si>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</si>
  <si>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</si>
  <si>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</si>
  <si>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</si>
  <si>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</si>
  <si>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</si>
  <si>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</si>
  <si>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</si>
  <si>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</si>
  <si>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</si>
  <si>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</si>
  <si>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</si>
  <si>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</si>
  <si>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</si>
  <si>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</si>
  <si>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</si>
  <si>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</si>
  <si>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</si>
  <si>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</si>
  <si>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</si>
  <si>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</si>
  <si>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</si>
  <si>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</si>
  <si>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</si>
  <si>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</si>
  <si>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</si>
  <si>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</si>
  <si>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</si>
  <si>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</si>
  <si>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</si>
  <si>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</si>
  <si>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</si>
  <si>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</si>
  <si>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</si>
  <si>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</si>
  <si>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</si>
  <si>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</si>
  <si>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</si>
  <si>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</si>
  <si>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</si>
  <si>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</si>
  <si>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</si>
  <si>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</si>
  <si>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</si>
  <si>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</si>
  <si>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</si>
  <si>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</si>
  <si>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</si>
  <si>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</si>
  <si>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</si>
  <si>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</si>
  <si>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</si>
  <si>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</si>
  <si>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</si>
  <si>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</si>
  <si>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</si>
  <si>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</si>
  <si>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</si>
  <si>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</si>
  <si>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</si>
  <si>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</si>
  <si>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</si>
  <si>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</si>
  <si>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</si>
  <si>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</si>
  <si>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</si>
  <si>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</si>
  <si>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</si>
  <si>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</si>
  <si>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</si>
  <si>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</si>
  <si>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</si>
  <si>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</si>
  <si>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</si>
  <si>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</si>
  <si>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</si>
  <si>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</si>
  <si>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</si>
  <si>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</si>
  <si>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</si>
  <si>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</si>
  <si>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</si>
  <si>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</si>
  <si>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</si>
  <si>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</si>
  <si>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</si>
  <si>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</si>
  <si>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</si>
  <si>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</si>
  <si>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</si>
  <si>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</si>
  <si>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</si>
  <si>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</si>
  <si>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</si>
  <si>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</si>
  <si>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</si>
  <si>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</si>
  <si>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</si>
  <si>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</si>
  <si>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</si>
  <si>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</si>
  <si>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</si>
  <si>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</si>
  <si>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</si>
  <si>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</si>
  <si>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</si>
  <si>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</si>
  <si>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</si>
  <si>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</si>
  <si>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</si>
  <si>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</si>
  <si>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</si>
  <si>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</si>
  <si>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</si>
  <si>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</si>
  <si>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</si>
  <si>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</si>
  <si>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</si>
  <si>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</si>
  <si>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</si>
  <si>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</si>
  <si>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</si>
  <si>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</si>
  <si>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</si>
  <si>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</si>
  <si>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</si>
  <si>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</si>
  <si>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</si>
  <si>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</si>
  <si>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</si>
  <si>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</si>
  <si>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</si>
  <si>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</si>
  <si>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</si>
  <si>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</si>
  <si>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</si>
  <si>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</si>
  <si>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</si>
  <si>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</si>
  <si>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</si>
  <si>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</si>
  <si>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</si>
  <si>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</si>
  <si>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</si>
  <si>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</si>
  <si>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</si>
  <si>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</si>
  <si>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</si>
  <si>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</si>
  <si>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</si>
  <si>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</si>
  <si>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</si>
  <si>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</si>
  <si>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</si>
  <si>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</si>
  <si>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</si>
  <si>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</si>
  <si>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</si>
  <si>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</si>
  <si>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</si>
  <si>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</si>
  <si>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</si>
  <si>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</si>
  <si>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</si>
  <si>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</si>
  <si>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</si>
  <si>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</si>
  <si>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</si>
  <si>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</si>
  <si>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</si>
  <si>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</si>
  <si>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</si>
  <si>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</si>
  <si>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</si>
  <si>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</si>
  <si>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</si>
  <si>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</si>
  <si>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</si>
  <si>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</si>
  <si>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</si>
  <si>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</si>
  <si>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</si>
  <si>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</si>
  <si>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</si>
  <si>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</si>
  <si>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</si>
  <si>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</si>
  <si>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</si>
  <si>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</si>
  <si>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</si>
  <si>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</si>
  <si>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</si>
  <si>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</si>
  <si>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</si>
  <si>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</si>
  <si>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</si>
  <si>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</si>
  <si>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</si>
  <si>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</si>
  <si>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</si>
  <si>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</si>
  <si>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</si>
  <si>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</si>
  <si>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</si>
  <si>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</si>
  <si>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</si>
  <si>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</si>
  <si>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</si>
  <si>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</si>
  <si>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</si>
  <si>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</si>
  <si>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</si>
  <si>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</si>
  <si>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</si>
  <si>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</si>
  <si>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</si>
  <si>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</si>
  <si>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</si>
  <si>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</si>
  <si>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</si>
  <si>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</si>
  <si>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</si>
  <si>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</si>
  <si>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</si>
  <si>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</si>
  <si>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</si>
  <si>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</si>
  <si>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</si>
  <si>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</si>
  <si>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</si>
  <si>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</si>
  <si>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</si>
  <si>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</si>
  <si>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</si>
  <si>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</si>
  <si>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</si>
  <si>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</si>
  <si>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</si>
  <si>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</si>
  <si>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</si>
  <si>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</si>
  <si>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</si>
  <si>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</si>
  <si>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</si>
  <si>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</si>
  <si>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</si>
  <si>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</si>
  <si>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</si>
  <si>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</si>
  <si>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</si>
  <si>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</si>
  <si>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</si>
  <si>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</si>
  <si>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</si>
  <si>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</si>
  <si>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</si>
  <si>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</si>
  <si>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</si>
  <si>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</si>
  <si>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</si>
  <si>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</si>
  <si>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</si>
  <si>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</si>
  <si>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</si>
  <si>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</si>
  <si>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</si>
  <si>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</si>
  <si>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</si>
  <si>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</si>
  <si>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</si>
  <si>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</si>
  <si>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</si>
  <si>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</si>
  <si>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</si>
  <si>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</si>
  <si>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</si>
  <si>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</si>
  <si>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</si>
  <si>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</si>
  <si>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</si>
  <si>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</si>
  <si>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</si>
  <si>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</si>
  <si>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</si>
  <si>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</si>
  <si>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</si>
  <si>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</si>
  <si>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</si>
  <si>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</si>
  <si>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</si>
  <si>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</si>
  <si>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</si>
  <si>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</si>
  <si>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</si>
  <si>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</si>
  <si>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</si>
  <si>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</si>
  <si>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</si>
  <si>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</si>
  <si>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</si>
  <si>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</si>
  <si>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</si>
  <si>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</si>
  <si>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</si>
  <si>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</si>
  <si>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</si>
  <si>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</si>
  <si>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</si>
  <si>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</si>
  <si>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</si>
  <si>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</si>
  <si>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</si>
  <si>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</si>
  <si>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</si>
  <si>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</si>
  <si>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</si>
  <si>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</si>
  <si>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</si>
  <si>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</si>
  <si>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</si>
  <si>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</si>
  <si>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</si>
  <si>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</si>
  <si>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</si>
  <si>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</si>
  <si>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</si>
  <si>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</si>
  <si>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</si>
  <si>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</si>
  <si>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</si>
  <si>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</si>
  <si>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</si>
  <si>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</si>
  <si>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</si>
  <si>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</si>
  <si>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</si>
  <si>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</si>
  <si>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</si>
  <si>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</si>
  <si>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</si>
  <si>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</si>
  <si>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</si>
  <si>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</si>
  <si>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</si>
  <si>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</si>
  <si>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</si>
  <si>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</si>
  <si>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</si>
  <si>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</si>
  <si>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</si>
  <si>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</si>
  <si>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</si>
  <si>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</si>
  <si>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</si>
  <si>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</si>
  <si>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</si>
  <si>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</si>
  <si>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</si>
  <si>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</si>
  <si>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</si>
  <si>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</si>
  <si>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</si>
  <si>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</si>
  <si>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</si>
  <si>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</si>
  <si>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</si>
  <si>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</si>
  <si>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</si>
  <si>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</si>
  <si>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</si>
  <si>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</si>
  <si>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</si>
  <si>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</si>
  <si>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</si>
  <si>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</si>
  <si>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</si>
  <si>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</si>
  <si>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</si>
  <si>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</si>
  <si>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</si>
  <si>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</si>
  <si>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</si>
  <si>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</si>
  <si>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</si>
  <si>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</si>
  <si>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</si>
  <si>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</si>
  <si>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</si>
  <si>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</si>
  <si>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</si>
  <si>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</si>
  <si>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</si>
  <si>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</si>
  <si>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</si>
  <si>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</si>
  <si>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</si>
  <si>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</si>
  <si>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</si>
  <si>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</si>
  <si>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</si>
  <si>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</si>
  <si>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</si>
  <si>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</si>
  <si>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</si>
  <si>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</si>
  <si>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</si>
  <si>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</si>
  <si>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</si>
  <si>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</si>
  <si>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</si>
  <si>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</si>
  <si>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</si>
  <si>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</si>
  <si>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</si>
  <si>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</si>
  <si>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</si>
  <si>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</si>
  <si>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</si>
  <si>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</si>
  <si>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</si>
  <si>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</si>
  <si>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</si>
  <si>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</si>
  <si>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</si>
  <si>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</si>
  <si>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</si>
  <si>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</si>
  <si>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</si>
  <si>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</si>
  <si>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</si>
  <si>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</si>
  <si>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</si>
  <si>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</si>
  <si>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</si>
  <si>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</si>
  <si>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</si>
  <si>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</si>
  <si>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</si>
  <si>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</si>
  <si>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</si>
  <si>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</si>
  <si>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</si>
  <si>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</si>
  <si>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</si>
  <si>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</si>
  <si>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</si>
  <si>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</si>
  <si>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</si>
  <si>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</si>
  <si>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</si>
  <si>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</si>
  <si>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</si>
  <si>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</si>
  <si>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</si>
  <si>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</si>
  <si>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</si>
  <si>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</si>
  <si>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</si>
  <si>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</si>
  <si>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</si>
  <si>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</si>
  <si>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</si>
  <si>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</si>
  <si>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</si>
  <si>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</si>
  <si>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</si>
  <si>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</si>
  <si>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</si>
  <si>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</si>
  <si>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</si>
  <si>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</si>
  <si>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</si>
  <si>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</si>
  <si>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</si>
  <si>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</si>
  <si>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</si>
  <si>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</si>
  <si>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</si>
  <si>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</si>
  <si>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</si>
  <si>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</si>
  <si>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</si>
  <si>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</si>
  <si>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</si>
  <si>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</si>
  <si>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</si>
  <si>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</si>
  <si>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</si>
  <si>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</si>
  <si>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</si>
  <si>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</si>
  <si>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</si>
  <si>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</si>
  <si>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</si>
  <si>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</si>
  <si>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</si>
  <si>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</si>
  <si>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</si>
  <si>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</si>
  <si>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</si>
  <si>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</si>
  <si>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</si>
  <si>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</si>
  <si>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</si>
  <si>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</si>
  <si>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</si>
  <si>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</si>
  <si>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</si>
  <si>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</si>
  <si>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</si>
  <si>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</si>
  <si>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</si>
  <si>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</si>
  <si>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</si>
  <si>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</si>
  <si>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</si>
  <si>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</si>
  <si>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</si>
  <si>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</si>
  <si>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</si>
  <si>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</si>
  <si>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</si>
  <si>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</si>
  <si>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</si>
  <si>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</si>
  <si>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</si>
  <si>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</si>
  <si>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</si>
  <si>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</si>
  <si>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</si>
  <si>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</si>
  <si>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</si>
  <si>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</si>
  <si>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</si>
  <si>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</si>
  <si>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</si>
  <si>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</si>
  <si>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</si>
  <si>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</si>
  <si>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</si>
  <si>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</si>
  <si>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</si>
  <si>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</si>
  <si>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</si>
  <si>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</si>
  <si>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</si>
  <si>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</si>
  <si>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</si>
  <si>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</si>
  <si>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</si>
  <si>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</si>
  <si>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</si>
  <si>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</si>
  <si>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</si>
  <si>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</si>
  <si>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</si>
  <si>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</si>
  <si>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</si>
  <si>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</si>
  <si>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</si>
  <si>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</si>
  <si>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</si>
  <si>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</si>
  <si>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</si>
  <si>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</si>
  <si>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</si>
  <si>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</si>
  <si>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</si>
  <si>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</si>
  <si>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</si>
  <si>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</si>
  <si>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</si>
  <si>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</si>
  <si>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</si>
  <si>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</si>
  <si>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</si>
  <si>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</si>
  <si>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</si>
  <si>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</si>
  <si>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</si>
  <si>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</si>
  <si>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</si>
  <si>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</si>
  <si>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</si>
  <si>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</si>
  <si>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</si>
  <si>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</si>
  <si>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</si>
  <si>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</si>
  <si>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</si>
  <si>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</si>
  <si>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</si>
  <si>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</si>
  <si>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</si>
  <si>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</si>
  <si>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</si>
  <si>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</si>
  <si>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</si>
  <si>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</si>
  <si>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</si>
  <si>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</si>
  <si>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</si>
  <si>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</si>
  <si>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</si>
  <si>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</si>
  <si>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</si>
  <si>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</si>
  <si>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</si>
  <si>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</si>
  <si>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</si>
  <si>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</si>
  <si>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</si>
  <si>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</si>
  <si>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</si>
  <si>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</si>
  <si>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</si>
  <si>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</si>
  <si>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</si>
  <si>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</si>
  <si>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</si>
  <si>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</si>
  <si>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</si>
  <si>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</si>
  <si>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</si>
  <si>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</si>
  <si>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</si>
  <si>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</si>
  <si>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</si>
  <si>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</si>
  <si>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</si>
  <si>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</si>
  <si>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</si>
  <si>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</si>
  <si>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</si>
  <si>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</si>
  <si>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</si>
  <si>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</si>
  <si>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</si>
  <si>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</si>
  <si>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</si>
  <si>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</si>
  <si>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</si>
  <si>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</si>
  <si>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</si>
  <si>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</si>
  <si>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</si>
  <si>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</si>
  <si>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</si>
  <si>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</si>
  <si>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</si>
  <si>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</si>
  <si>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</si>
  <si>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</si>
  <si>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</si>
  <si>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</si>
  <si>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</si>
  <si>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</si>
  <si>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</si>
  <si>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</si>
  <si>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</si>
  <si>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</si>
  <si>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</si>
  <si>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</si>
  <si>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</si>
  <si>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</si>
  <si>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</si>
  <si>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</si>
  <si>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</si>
  <si>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</si>
  <si>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</si>
  <si>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</si>
  <si>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</si>
  <si>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</si>
  <si>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</si>
  <si>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</si>
  <si>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</si>
  <si>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</si>
  <si>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</si>
  <si>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</si>
  <si>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</si>
  <si>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</si>
  <si>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</si>
  <si>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</si>
  <si>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</si>
  <si>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</si>
  <si>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</si>
  <si>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</si>
  <si>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</si>
  <si>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</si>
  <si>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</si>
  <si>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</si>
  <si>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</si>
  <si>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</si>
  <si>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</si>
  <si>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</si>
  <si>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</si>
  <si>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</si>
  <si>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</si>
  <si>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</si>
  <si>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</si>
  <si>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</si>
  <si>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</si>
  <si>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</si>
  <si>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</si>
  <si>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</si>
  <si>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</si>
  <si>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</si>
  <si>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</si>
  <si>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</si>
  <si>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</si>
  <si>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</si>
  <si>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</si>
  <si>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</si>
  <si>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</si>
  <si>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</si>
  <si>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</si>
  <si>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</si>
  <si>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</si>
  <si>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</si>
  <si>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</si>
  <si>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</si>
  <si>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</si>
  <si>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</si>
  <si>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</si>
  <si>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</si>
  <si>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</si>
  <si>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</si>
  <si>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</si>
  <si>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</si>
  <si>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</si>
  <si>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</si>
  <si>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</si>
  <si>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</si>
  <si>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</si>
  <si>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</si>
  <si>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</si>
  <si>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</si>
  <si>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</si>
  <si>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</si>
  <si>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</si>
  <si>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</si>
  <si>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</si>
  <si>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</si>
  <si>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</si>
  <si>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</si>
  <si>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</si>
  <si>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</si>
  <si>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</si>
  <si>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</si>
  <si>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</si>
  <si>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</si>
  <si>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</si>
  <si>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</si>
  <si>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</si>
  <si>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</si>
  <si>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</si>
  <si>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</si>
  <si>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</si>
  <si>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</si>
  <si>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</si>
  <si>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</si>
  <si>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</si>
  <si>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</si>
  <si>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</si>
  <si>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</si>
  <si>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</si>
  <si>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</si>
  <si>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</si>
  <si>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</si>
  <si>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</si>
  <si>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</si>
  <si>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</si>
  <si>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</si>
  <si>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</si>
  <si>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</si>
  <si>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</si>
  <si>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</si>
  <si>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</si>
  <si>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</si>
  <si>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</si>
  <si>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</si>
  <si>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</si>
  <si>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</si>
  <si>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</si>
  <si>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</si>
  <si>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</si>
  <si>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</si>
  <si>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</si>
  <si>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</si>
  <si>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</si>
  <si>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</si>
  <si>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</si>
  <si>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</si>
  <si>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</si>
  <si>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</si>
  <si>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</si>
  <si>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</si>
  <si>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</si>
  <si>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</si>
  <si>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</si>
  <si>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</si>
  <si>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</si>
  <si>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</si>
  <si>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</si>
  <si>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</si>
  <si>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</si>
  <si>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</si>
  <si>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</si>
  <si>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</si>
  <si>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</si>
  <si>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</si>
  <si>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</si>
  <si>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</si>
  <si>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</si>
  <si>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</si>
  <si>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</si>
  <si>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</si>
  <si>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</si>
  <si>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</si>
  <si>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</si>
  <si>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</si>
  <si>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</si>
  <si>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</si>
  <si>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</si>
  <si>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</si>
  <si>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</si>
  <si>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</si>
  <si>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</si>
  <si>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</si>
  <si>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</si>
  <si>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</si>
  <si>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</si>
  <si>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</si>
  <si>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</si>
  <si>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</si>
  <si>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</si>
  <si>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</si>
  <si>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</si>
  <si>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</si>
  <si>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</si>
  <si>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</si>
  <si>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</si>
  <si>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</si>
  <si>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</si>
  <si>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</si>
  <si>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</si>
  <si>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</si>
  <si>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</si>
  <si>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</si>
  <si>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</si>
  <si>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</si>
  <si>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</si>
  <si>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</si>
  <si>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</si>
  <si>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</si>
  <si>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</si>
  <si>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</si>
  <si>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</si>
  <si>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</si>
  <si>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</si>
  <si>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</si>
  <si>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</si>
  <si>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</si>
  <si>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</si>
  <si>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</si>
  <si>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</si>
  <si>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</si>
  <si>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</si>
  <si>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</si>
  <si>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</si>
  <si>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</si>
  <si>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</si>
  <si>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</si>
  <si>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</si>
  <si>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</si>
  <si>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</si>
  <si>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</si>
  <si>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</si>
  <si>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</si>
  <si>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</si>
  <si>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</si>
  <si>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</si>
  <si>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</si>
  <si>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</si>
  <si>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</si>
  <si>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</si>
  <si>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</si>
  <si>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</si>
  <si>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</si>
  <si>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</si>
  <si>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</si>
  <si>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</si>
  <si>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</si>
  <si>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</si>
  <si>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</si>
  <si>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</si>
  <si>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</si>
  <si>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</si>
  <si>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</si>
  <si>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</si>
  <si>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</si>
  <si>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</si>
  <si>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</si>
  <si>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</si>
  <si>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</si>
  <si>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</si>
  <si>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</si>
  <si>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</si>
  <si>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</si>
  <si>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</si>
  <si>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</si>
  <si>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</si>
  <si>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</si>
  <si>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</si>
  <si>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</si>
  <si>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</si>
  <si>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</si>
  <si>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</si>
  <si>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</si>
  <si>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</si>
  <si>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</si>
  <si>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</si>
  <si>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</si>
  <si>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</si>
  <si>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</si>
  <si>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</si>
  <si>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</si>
  <si>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</si>
  <si>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</si>
  <si>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</si>
  <si>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</si>
  <si>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</si>
  <si>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</si>
  <si>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</si>
  <si>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</si>
  <si>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</si>
  <si>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</si>
  <si>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</si>
  <si>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</si>
  <si>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</si>
  <si>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</si>
  <si>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</si>
  <si>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</si>
  <si>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</si>
  <si>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</si>
  <si>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</si>
  <si>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</si>
  <si>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</si>
  <si>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</si>
  <si>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</si>
  <si>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</si>
  <si>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</si>
  <si>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</si>
  <si>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</si>
  <si>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</si>
  <si>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</si>
  <si>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</si>
  <si>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</si>
  <si>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</si>
  <si>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</si>
  <si>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</si>
  <si>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</si>
  <si>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</si>
  <si>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</si>
  <si>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</si>
  <si>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</si>
  <si>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</si>
  <si>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</si>
  <si>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</si>
  <si>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</si>
  <si>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</si>
  <si>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</si>
  <si>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</si>
  <si>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</si>
  <si>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</si>
  <si>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</si>
  <si>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</si>
  <si>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</si>
  <si>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</si>
  <si>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</si>
  <si>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</si>
  <si>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</si>
  <si>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</si>
  <si>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</si>
  <si>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</si>
  <si>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</si>
  <si>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</si>
  <si>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</si>
  <si>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</si>
  <si>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</si>
  <si>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</si>
  <si>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</si>
  <si>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</si>
  <si>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</si>
  <si>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</si>
  <si>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</si>
  <si>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</si>
  <si>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</si>
  <si>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</si>
  <si>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</si>
  <si>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</si>
  <si>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</si>
  <si>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</si>
  <si>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</si>
  <si>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</si>
  <si>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</si>
  <si>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</si>
  <si>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</si>
  <si>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</si>
  <si>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</si>
  <si>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</si>
  <si>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</si>
  <si>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</si>
  <si>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</si>
  <si>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</si>
  <si>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</si>
  <si>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</si>
  <si>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</si>
  <si>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</si>
  <si>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</si>
  <si>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</si>
  <si>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</si>
  <si>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</si>
  <si>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</si>
  <si>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</si>
  <si>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</si>
  <si>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</si>
  <si>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</si>
  <si>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</si>
  <si>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</si>
  <si>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</si>
  <si>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</si>
  <si>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</si>
  <si>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</si>
  <si>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</si>
  <si>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</si>
  <si>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</si>
  <si>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</si>
  <si>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</si>
  <si>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</si>
  <si>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</si>
  <si>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</si>
  <si>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</si>
  <si>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</si>
  <si>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</si>
  <si>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</si>
  <si>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</si>
  <si>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</si>
  <si>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</si>
  <si>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</si>
  <si>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</si>
  <si>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</si>
  <si>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</si>
  <si>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</si>
  <si>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</si>
  <si>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</si>
  <si>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</si>
  <si>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</si>
  <si>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</si>
  <si>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</si>
  <si>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</si>
  <si>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</si>
  <si>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</si>
  <si>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</si>
  <si>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</si>
  <si>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</si>
  <si>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</si>
  <si>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</si>
  <si>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</si>
  <si>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</si>
  <si>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</si>
  <si>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</si>
  <si>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</si>
  <si>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</si>
  <si>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</si>
  <si>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</si>
  <si>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</si>
  <si>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</si>
  <si>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</si>
  <si>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</si>
  <si>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</si>
  <si>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</si>
  <si>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</si>
  <si>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</si>
  <si>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</si>
  <si>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</si>
  <si>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</si>
  <si>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</si>
  <si>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</si>
  <si>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</si>
  <si>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</si>
  <si>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</si>
  <si>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</si>
  <si>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</si>
  <si>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</si>
  <si>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</si>
  <si>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</si>
  <si>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</si>
  <si>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</si>
  <si>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</si>
  <si>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</si>
  <si>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</si>
  <si>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</si>
  <si>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</si>
  <si>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</si>
  <si>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</si>
  <si>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</si>
  <si>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</si>
  <si>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</si>
  <si>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</si>
  <si>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</si>
  <si>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</si>
  <si>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</si>
  <si>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</si>
  <si>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</si>
  <si>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</si>
  <si>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</si>
  <si>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</si>
  <si>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</si>
  <si>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</si>
  <si>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</si>
  <si>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</si>
  <si>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</si>
  <si>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</si>
  <si>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</si>
  <si>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</si>
  <si>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</si>
  <si>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</si>
  <si>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</si>
  <si>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</si>
  <si>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</si>
  <si>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</si>
  <si>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</si>
  <si>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</si>
  <si>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</si>
  <si>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</si>
  <si>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</si>
  <si>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</si>
  <si>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</si>
  <si>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</si>
  <si>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</si>
  <si>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</si>
  <si>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</si>
  <si>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</si>
  <si>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</si>
  <si>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</si>
  <si>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</si>
  <si>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</si>
  <si>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</si>
  <si>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</si>
  <si>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</si>
  <si>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</si>
  <si>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</si>
  <si>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</si>
  <si>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</si>
  <si>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</si>
  <si>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</si>
  <si>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</si>
  <si>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</si>
  <si>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</si>
  <si>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</si>
  <si>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</si>
  <si>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</si>
  <si>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</si>
  <si>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</si>
  <si>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</si>
  <si>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</si>
  <si>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</si>
  <si>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</si>
  <si>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</si>
  <si>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</si>
  <si>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</si>
  <si>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</si>
  <si>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</si>
  <si>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</si>
  <si>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</si>
  <si>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</si>
  <si>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</si>
  <si>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</si>
  <si>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</si>
  <si>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</si>
  <si>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</si>
  <si>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</si>
  <si>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</si>
  <si>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</si>
  <si>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</si>
  <si>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</si>
  <si>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</si>
  <si>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</si>
  <si>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</si>
  <si>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</si>
  <si>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</si>
  <si>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</si>
  <si>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</si>
  <si>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</si>
  <si>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</si>
  <si>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</si>
  <si>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</si>
  <si>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</si>
  <si>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</si>
  <si>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</si>
  <si>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</si>
  <si>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</si>
  <si>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</si>
  <si>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</si>
  <si>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</si>
  <si>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</si>
  <si>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</si>
  <si>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</si>
  <si>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</si>
  <si>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</si>
  <si>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</si>
  <si>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</si>
  <si>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</si>
  <si>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</si>
  <si>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</si>
  <si>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</si>
  <si>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</si>
  <si>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</si>
  <si>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</si>
  <si>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</si>
  <si>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</si>
  <si>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</si>
  <si>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</si>
  <si>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</si>
  <si>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</si>
  <si>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</si>
  <si>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</si>
  <si>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</si>
  <si>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</si>
  <si>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</si>
  <si>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</si>
  <si>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</si>
  <si>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</si>
  <si>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</si>
  <si>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</si>
  <si>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</si>
  <si>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</si>
  <si>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</si>
  <si>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</si>
  <si>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</si>
  <si>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</si>
  <si>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</si>
  <si>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</si>
  <si>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</si>
  <si>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</si>
  <si>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</si>
  <si>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</si>
  <si>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</si>
  <si>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</si>
  <si>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</si>
  <si>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</si>
  <si>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</si>
  <si>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</si>
  <si>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</si>
  <si>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</si>
  <si>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</si>
  <si>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</si>
  <si>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</si>
  <si>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</si>
  <si>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</si>
  <si>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</si>
  <si>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</si>
  <si>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</si>
  <si>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</si>
  <si>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</si>
  <si>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</si>
  <si>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</si>
  <si>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</si>
  <si>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</si>
  <si>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</si>
  <si>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</si>
  <si>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</si>
  <si>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</si>
  <si>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</si>
  <si>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</si>
  <si>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</si>
  <si>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</si>
  <si>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</si>
  <si>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</si>
  <si>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</si>
  <si>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</si>
  <si>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</si>
  <si>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</si>
  <si>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</si>
  <si>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</si>
  <si>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</si>
  <si>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</si>
  <si>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</si>
  <si>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</si>
  <si>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</si>
  <si>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</si>
  <si>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</si>
  <si>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</si>
  <si>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</si>
  <si>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</si>
  <si>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</si>
  <si>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</si>
  <si>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</si>
  <si>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</si>
  <si>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</si>
  <si>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</si>
  <si>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</si>
  <si>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</si>
  <si>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</si>
  <si>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</si>
  <si>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</si>
  <si>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</si>
  <si>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</si>
  <si>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</si>
  <si>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</si>
  <si>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</si>
  <si>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</si>
  <si>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</si>
  <si>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</si>
  <si>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</si>
  <si>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</si>
  <si>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</si>
  <si>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</si>
  <si>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</si>
  <si>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</si>
  <si>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</si>
  <si>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</si>
  <si>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</si>
  <si>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</si>
  <si>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</si>
  <si>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</si>
  <si>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</si>
  <si>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</si>
  <si>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</si>
  <si>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</si>
  <si>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</si>
  <si>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</si>
  <si>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</si>
  <si>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</si>
  <si>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</si>
  <si>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</si>
  <si>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</si>
  <si>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</si>
  <si>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</si>
  <si>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</si>
  <si>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</si>
  <si>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</si>
  <si>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</si>
  <si>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</si>
  <si>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</si>
  <si>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</si>
  <si>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</si>
  <si>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</si>
  <si>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</si>
  <si>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</si>
  <si>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</si>
  <si>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</si>
  <si>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</si>
  <si>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</si>
  <si>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</si>
  <si>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</si>
  <si>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</si>
  <si>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</si>
  <si>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</si>
  <si>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</si>
  <si>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</si>
  <si>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</si>
  <si>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</si>
  <si>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</si>
  <si>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</si>
  <si>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</si>
  <si>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</si>
  <si>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</si>
  <si>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</si>
  <si>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</si>
  <si>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</si>
  <si>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</si>
  <si>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</si>
  <si>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</si>
  <si>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</si>
  <si>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</si>
  <si>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</si>
  <si>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</si>
  <si>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</si>
  <si>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</si>
  <si>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</si>
  <si>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</si>
  <si>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</si>
  <si>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</si>
  <si>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</si>
  <si>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</si>
  <si>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</si>
  <si>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</si>
  <si>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</si>
  <si>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</si>
  <si>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</si>
  <si>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</si>
  <si>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</si>
  <si>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</si>
  <si>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</si>
  <si>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</si>
  <si>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</si>
  <si>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</si>
  <si>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</si>
  <si>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</si>
  <si>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</si>
  <si>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</si>
  <si>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</si>
  <si>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</si>
  <si>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</si>
  <si>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</si>
  <si>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</si>
  <si>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</si>
  <si>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</si>
  <si>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</si>
  <si>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</si>
  <si>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</si>
  <si>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</si>
  <si>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</si>
  <si>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</si>
  <si>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</si>
  <si>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</si>
  <si>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</si>
  <si>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</si>
  <si>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</si>
  <si>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</si>
  <si>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</si>
  <si>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</si>
  <si>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</si>
  <si>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</si>
  <si>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</si>
  <si>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</si>
  <si>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</si>
  <si>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</si>
  <si>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</si>
  <si>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</si>
  <si>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</si>
  <si>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</si>
  <si>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</si>
  <si>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</si>
  <si>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</si>
  <si>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</si>
  <si>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</si>
  <si>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</si>
  <si>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</si>
  <si>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</si>
  <si>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</si>
  <si>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</si>
  <si>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</si>
  <si>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</si>
  <si>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</si>
  <si>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</si>
  <si>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</si>
  <si>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</si>
  <si>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</si>
  <si>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</si>
  <si>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</si>
  <si>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</si>
  <si>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</si>
  <si>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</si>
  <si>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</si>
  <si>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</si>
  <si>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</si>
  <si>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</si>
  <si>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</si>
  <si>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</si>
  <si>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</si>
  <si>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</si>
  <si>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</si>
  <si>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</si>
  <si>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</si>
  <si>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</si>
  <si>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</si>
  <si>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</si>
  <si>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</si>
  <si>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</si>
  <si>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</si>
  <si>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</si>
  <si>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</si>
  <si>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</si>
  <si>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</si>
  <si>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</si>
  <si>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</si>
  <si>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</si>
  <si>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</si>
  <si>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</si>
  <si>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</si>
  <si>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</si>
  <si>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</si>
  <si>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</si>
  <si>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</si>
  <si>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</si>
  <si>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</si>
  <si>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</si>
  <si>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</si>
  <si>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</si>
  <si>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</si>
  <si>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</si>
  <si>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</si>
  <si>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</si>
  <si>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</si>
  <si>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</si>
  <si>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</si>
  <si>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</si>
  <si>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</si>
  <si>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</si>
  <si>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</si>
  <si>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</si>
  <si>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</si>
  <si>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</si>
  <si>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</si>
  <si>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</si>
  <si>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</si>
  <si>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</si>
  <si>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</si>
  <si>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</si>
  <si>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</si>
  <si>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</si>
  <si>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</si>
  <si>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</si>
  <si>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</si>
  <si>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</si>
  <si>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</si>
  <si>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</si>
  <si>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</si>
  <si>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</si>
  <si>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</si>
  <si>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</si>
  <si>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</si>
  <si>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</si>
  <si>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</si>
  <si>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</si>
  <si>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</si>
  <si>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</si>
  <si>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</si>
  <si>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</si>
  <si>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</si>
  <si>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</si>
  <si>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</si>
  <si>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</si>
  <si>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</si>
  <si>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</si>
  <si>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</si>
  <si>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</si>
  <si>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</si>
  <si>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</si>
  <si>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</si>
  <si>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</si>
  <si>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</si>
  <si>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</si>
  <si>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</si>
  <si>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</si>
  <si>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</si>
  <si>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</si>
  <si>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</si>
  <si>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</si>
  <si>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</si>
  <si>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</si>
  <si>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</si>
  <si>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</si>
  <si>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</si>
  <si>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</si>
  <si>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</si>
  <si>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</si>
  <si>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</si>
  <si>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</si>
  <si>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</si>
  <si>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</si>
  <si>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</si>
  <si>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</si>
  <si>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</si>
  <si>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</si>
  <si>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</si>
  <si>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</si>
  <si>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</si>
  <si>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</si>
  <si>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</si>
  <si>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</si>
  <si>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</si>
  <si>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</si>
  <si>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</si>
  <si>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</si>
  <si>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</si>
  <si>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</si>
  <si>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</si>
  <si>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</si>
  <si>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</si>
  <si>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</si>
  <si>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</si>
  <si>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</si>
  <si>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</si>
  <si>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</si>
  <si>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</si>
  <si>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</si>
  <si>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</si>
  <si>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</si>
  <si>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</si>
  <si>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</si>
  <si>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</si>
  <si>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</si>
  <si>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</si>
  <si>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</si>
  <si>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</si>
  <si>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</si>
  <si>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</si>
  <si>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</si>
  <si>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</si>
  <si>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</si>
  <si>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</si>
  <si>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</si>
  <si>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</si>
  <si>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</si>
  <si>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</si>
  <si>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</si>
  <si>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</si>
  <si>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</si>
  <si>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</si>
  <si>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</si>
  <si>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</si>
  <si>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</si>
  <si>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</si>
  <si>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</si>
  <si>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</si>
  <si>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</si>
  <si>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</si>
  <si>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</si>
  <si>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</si>
  <si>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</si>
  <si>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</si>
  <si>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</si>
  <si>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</si>
  <si>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</si>
  <si>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</si>
  <si>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</si>
  <si>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</si>
  <si>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</si>
  <si>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</si>
  <si>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</si>
  <si>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</si>
  <si>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</si>
  <si>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</si>
  <si>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</si>
  <si>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</si>
  <si>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</si>
  <si>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</si>
  <si>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</si>
  <si>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</si>
  <si>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</si>
  <si>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</si>
  <si>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</si>
  <si>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</si>
  <si>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</si>
  <si>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</si>
  <si>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</si>
  <si>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</si>
  <si>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</si>
  <si>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</si>
  <si>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</si>
  <si>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</si>
  <si>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</si>
  <si>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</si>
  <si>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</si>
  <si>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</si>
  <si>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</si>
  <si>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</si>
  <si>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</si>
  <si>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</si>
  <si>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</si>
  <si>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</si>
  <si>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</si>
  <si>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</si>
  <si>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</si>
  <si>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</si>
  <si>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</si>
  <si>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</si>
  <si>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</si>
  <si>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</si>
  <si>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</si>
  <si>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</si>
  <si>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</si>
  <si>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</si>
  <si>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</si>
  <si>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</si>
  <si>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</si>
  <si>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</si>
  <si>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</si>
  <si>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</si>
  <si>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</si>
  <si>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</si>
  <si>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</si>
  <si>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</si>
  <si>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</si>
  <si>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</si>
  <si>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</si>
  <si>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</si>
  <si>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</si>
  <si>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</si>
  <si>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</si>
  <si>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</si>
  <si>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</si>
  <si>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</si>
  <si>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</si>
  <si>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</si>
  <si>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</si>
  <si>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</si>
  <si>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</si>
  <si>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</si>
  <si>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</si>
  <si>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</si>
  <si>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</si>
  <si>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</si>
  <si>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</si>
  <si>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</si>
  <si>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</si>
  <si>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</si>
  <si>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</si>
  <si>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</si>
  <si>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</si>
  <si>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</si>
  <si>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</si>
  <si>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</si>
  <si>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</si>
  <si>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</si>
  <si>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</si>
  <si>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</si>
  <si>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</si>
  <si>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</si>
  <si>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</si>
  <si>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</si>
  <si>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</si>
  <si>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</si>
  <si>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</si>
  <si>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</si>
  <si>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</si>
  <si>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</si>
  <si>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</si>
  <si>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</si>
  <si>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</si>
  <si>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</si>
  <si>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</si>
  <si>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</si>
  <si>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</si>
  <si>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</si>
  <si>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</si>
  <si>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</si>
  <si>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</si>
  <si>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</si>
  <si>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</si>
  <si>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</si>
  <si>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</si>
  <si>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</si>
  <si>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</si>
  <si>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</si>
  <si>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</si>
  <si>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</si>
  <si>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</si>
  <si>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</si>
  <si>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</si>
  <si>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</si>
  <si>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</si>
  <si>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</si>
  <si>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</si>
  <si>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</si>
  <si>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</si>
  <si>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</si>
  <si>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</si>
  <si>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</si>
  <si>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</si>
  <si>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</si>
  <si>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</si>
  <si>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</si>
  <si>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</si>
  <si>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</si>
  <si>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</si>
  <si>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</si>
  <si>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</si>
  <si>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</si>
  <si>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</si>
  <si>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</si>
  <si>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</si>
  <si>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</si>
  <si>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</si>
  <si>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</si>
  <si>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</si>
  <si>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</si>
  <si>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</si>
  <si>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</si>
  <si>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</si>
  <si>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</si>
  <si>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</si>
  <si>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</si>
  <si>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</si>
  <si>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</si>
  <si>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</si>
  <si>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</si>
  <si>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</si>
  <si>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</si>
  <si>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</si>
  <si>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</si>
  <si>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</si>
  <si>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</si>
  <si>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</si>
  <si>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</si>
  <si>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</si>
  <si>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</si>
  <si>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</si>
  <si>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</si>
  <si>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</si>
  <si>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</si>
  <si>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</si>
  <si>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</si>
  <si>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</si>
  <si>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</si>
  <si>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</si>
  <si>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</si>
  <si>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</si>
  <si>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</si>
  <si>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</si>
  <si>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</si>
  <si>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</si>
  <si>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</si>
  <si>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</si>
  <si>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</si>
  <si>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</si>
  <si>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</si>
  <si>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</si>
  <si>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</si>
  <si>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</si>
  <si>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</si>
  <si>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</si>
  <si>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</si>
  <si>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</si>
  <si>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</si>
  <si>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</si>
  <si>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</si>
  <si>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</si>
  <si>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</si>
  <si>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</si>
  <si>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</si>
  <si>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</si>
  <si>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</si>
  <si>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</si>
  <si>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</si>
  <si>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</si>
  <si>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</si>
  <si>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</si>
  <si>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</si>
  <si>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</si>
  <si>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</si>
  <si>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</si>
  <si>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</si>
  <si>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</si>
  <si>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</si>
  <si>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</si>
  <si>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</si>
  <si>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</si>
  <si>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</si>
  <si>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</si>
  <si>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</si>
  <si>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</si>
  <si>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</si>
  <si>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</si>
  <si>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</si>
  <si>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</si>
  <si>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</si>
  <si>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</si>
  <si>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</si>
  <si>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</si>
  <si>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</si>
  <si>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</si>
  <si>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</si>
  <si>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</si>
  <si>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</si>
  <si>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</si>
  <si>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</si>
  <si>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</si>
  <si>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</si>
  <si>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</si>
  <si>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</si>
  <si>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</si>
  <si>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</si>
  <si>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</si>
  <si>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</si>
  <si>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</si>
  <si>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</si>
  <si>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</si>
  <si>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</si>
  <si>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</si>
  <si>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</si>
  <si>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</si>
  <si>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</si>
  <si>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</si>
  <si>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</si>
  <si>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</si>
  <si>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</si>
  <si>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</si>
  <si>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</si>
  <si>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</si>
  <si>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</si>
  <si>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</si>
  <si>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</si>
  <si>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</si>
  <si>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</si>
  <si>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</si>
  <si>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</si>
  <si>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</si>
  <si>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</si>
  <si>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</si>
  <si>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</si>
  <si>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</si>
  <si>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</si>
  <si>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</si>
  <si>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</si>
  <si>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</si>
  <si>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</si>
  <si>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</si>
  <si>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</si>
  <si>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</si>
  <si>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</si>
  <si>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</si>
  <si>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</si>
  <si>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</si>
  <si>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</si>
  <si>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</si>
  <si>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</si>
  <si>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</si>
  <si>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</si>
  <si>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</si>
  <si>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</si>
  <si>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</si>
  <si>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</si>
  <si>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</si>
  <si>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</si>
  <si>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</si>
  <si>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</si>
  <si>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</si>
  <si>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</si>
  <si>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</si>
  <si>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</si>
  <si>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</si>
  <si>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</si>
  <si>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</si>
  <si>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</si>
  <si>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</si>
  <si>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</si>
  <si>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</si>
  <si>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</si>
  <si>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</si>
  <si>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</si>
  <si>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</si>
  <si>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</si>
  <si>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</si>
  <si>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</si>
  <si>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</si>
  <si>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</si>
  <si>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</si>
  <si>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</si>
  <si>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</si>
  <si>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</si>
  <si>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</si>
  <si>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</si>
  <si>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</si>
  <si>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</si>
  <si>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</si>
  <si>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</si>
  <si>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</si>
  <si>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</si>
  <si>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</si>
  <si>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</si>
  <si>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</si>
  <si>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</si>
  <si>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</si>
  <si>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</si>
  <si>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</si>
  <si>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</si>
  <si>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</si>
  <si>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</si>
  <si>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</si>
  <si>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</si>
  <si>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</si>
  <si>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</si>
  <si>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</si>
  <si>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</si>
  <si>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</si>
  <si>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</si>
  <si>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</si>
  <si>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</si>
  <si>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</si>
  <si>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</si>
  <si>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</si>
  <si>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</si>
  <si>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</si>
  <si>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</si>
  <si>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</si>
  <si>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</si>
  <si>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</si>
  <si>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</si>
  <si>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</si>
  <si>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</si>
  <si>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</si>
  <si>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</si>
  <si>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</si>
  <si>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</si>
  <si>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</si>
  <si>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</si>
  <si>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</si>
  <si>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</si>
  <si>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</si>
  <si>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</si>
  <si>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</si>
  <si>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</si>
  <si>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</si>
  <si>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</si>
  <si>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</si>
  <si>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</si>
  <si>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</si>
  <si>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</si>
  <si>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</si>
  <si>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</si>
  <si>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</si>
  <si>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</si>
  <si>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</si>
  <si>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</si>
  <si>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</si>
  <si>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</si>
  <si>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</si>
  <si>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</si>
  <si>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</si>
  <si>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</si>
  <si>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</si>
  <si>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</si>
  <si>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</si>
  <si>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</si>
  <si>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</si>
  <si>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</si>
  <si>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</si>
  <si>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</si>
  <si>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</si>
  <si>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</si>
  <si>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</si>
  <si>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</si>
  <si>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</si>
  <si>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</si>
  <si>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</si>
  <si>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</si>
  <si>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</si>
  <si>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</si>
  <si>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</si>
  <si>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</si>
  <si>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</si>
  <si>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</si>
  <si>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</si>
  <si>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</si>
  <si>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</si>
  <si>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</si>
  <si>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</si>
  <si>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</si>
  <si>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</si>
  <si>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</si>
  <si>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</si>
  <si>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</si>
  <si>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</si>
  <si>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</si>
  <si>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</si>
  <si>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</si>
  <si>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</si>
  <si>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</si>
  <si>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</si>
  <si>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</si>
  <si>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</si>
  <si>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</si>
  <si>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</si>
  <si>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</si>
  <si>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</si>
  <si>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</si>
  <si>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</si>
  <si>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</si>
  <si>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</si>
  <si>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</si>
  <si>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</si>
  <si>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</si>
  <si>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</si>
  <si>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</si>
  <si>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</si>
  <si>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</si>
  <si>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</si>
  <si>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</si>
  <si>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</si>
  <si>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</si>
  <si>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</si>
  <si>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</si>
  <si>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</si>
  <si>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</si>
  <si>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</si>
  <si>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</si>
  <si>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</si>
  <si>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</si>
  <si>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</si>
  <si>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</si>
  <si>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</si>
  <si>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</si>
  <si>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</si>
  <si>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</si>
  <si>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</si>
  <si>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</si>
  <si>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</si>
  <si>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</si>
  <si>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</si>
  <si>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</si>
  <si>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</si>
  <si>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</si>
  <si>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</si>
  <si>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</si>
  <si>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</si>
  <si>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</si>
  <si>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</si>
  <si>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</si>
  <si>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</si>
  <si>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</si>
  <si>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</si>
  <si>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</si>
  <si>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</si>
  <si>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</si>
  <si>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</si>
  <si>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</si>
  <si>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</si>
  <si>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</si>
  <si>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</si>
  <si>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</si>
  <si>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</si>
  <si>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</si>
  <si>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</si>
  <si>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</si>
  <si>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</si>
  <si>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</si>
  <si>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</si>
  <si>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</si>
  <si>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</si>
  <si>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</si>
  <si>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</si>
  <si>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</si>
  <si>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</si>
  <si>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</si>
  <si>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</si>
  <si>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</si>
  <si>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</si>
  <si>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</si>
  <si>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</si>
  <si>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</si>
  <si>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</si>
  <si>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</si>
  <si>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</si>
  <si>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</si>
  <si>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</si>
  <si>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</si>
  <si>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</si>
  <si>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</si>
  <si>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</si>
  <si>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</si>
  <si>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</si>
  <si>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</si>
  <si>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</si>
  <si>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</si>
  <si>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</si>
  <si>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</si>
  <si>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</si>
  <si>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</si>
  <si>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</si>
  <si>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</si>
  <si>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</si>
  <si>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</si>
  <si>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</si>
  <si>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</si>
  <si>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</si>
  <si>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</si>
  <si>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</si>
  <si>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</si>
  <si>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</si>
  <si>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</si>
  <si>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</si>
  <si>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</si>
  <si>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</si>
  <si>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</si>
  <si>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</si>
  <si>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</si>
  <si>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</si>
  <si>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</si>
  <si>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</si>
  <si>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</si>
  <si>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</si>
  <si>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</si>
  <si>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</si>
  <si>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</si>
  <si>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</si>
  <si>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</si>
  <si>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</si>
  <si>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</si>
  <si>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</si>
  <si>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</si>
  <si>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</si>
  <si>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</si>
  <si>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</si>
  <si>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</si>
  <si>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</si>
  <si>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</si>
  <si>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</si>
  <si>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</si>
  <si>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</si>
  <si>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</si>
  <si>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</si>
  <si>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</si>
  <si>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</si>
  <si>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</si>
  <si>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</si>
  <si>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</si>
  <si>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</si>
  <si>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</si>
  <si>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</si>
  <si>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</si>
  <si>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</si>
  <si>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</si>
  <si>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</si>
  <si>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</si>
  <si>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</si>
  <si>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</si>
  <si>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</si>
  <si>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</si>
  <si>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</si>
  <si>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</si>
  <si>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</si>
  <si>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</si>
  <si>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</si>
  <si>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</si>
  <si>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</si>
  <si>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</si>
  <si>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</si>
  <si>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</si>
  <si>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</si>
  <si>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</si>
  <si>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</si>
  <si>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</si>
  <si>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</si>
  <si>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</si>
  <si>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</si>
  <si>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</si>
  <si>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</si>
  <si>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</si>
  <si>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</si>
  <si>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</si>
  <si>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</si>
  <si>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</si>
  <si>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</si>
  <si>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</si>
  <si>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</si>
  <si>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</si>
  <si>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</si>
  <si>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</si>
  <si>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</si>
  <si>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</si>
  <si>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</si>
  <si>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</si>
  <si>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</si>
  <si>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</si>
  <si>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</si>
  <si>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</si>
  <si>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</si>
  <si>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</si>
  <si>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</si>
  <si>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</si>
  <si>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</si>
  <si>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</si>
  <si>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</si>
  <si>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</si>
  <si>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</si>
  <si>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</si>
  <si>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</si>
  <si>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</si>
  <si>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</si>
  <si>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</si>
  <si>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</si>
  <si>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</si>
  <si>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</si>
  <si>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</si>
  <si>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</si>
  <si>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</si>
  <si>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</si>
  <si>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</si>
  <si>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</si>
  <si>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</si>
  <si>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</si>
  <si>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</si>
  <si>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</si>
  <si>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</si>
  <si>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</si>
  <si>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</si>
  <si>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</si>
  <si>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</si>
  <si>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</si>
  <si>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</si>
  <si>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</si>
  <si>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</si>
  <si>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</si>
  <si>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</si>
  <si>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</si>
  <si>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</si>
  <si>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</si>
  <si>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</si>
  <si>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</si>
  <si>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</si>
  <si>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</si>
  <si>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</si>
  <si>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</si>
  <si>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</si>
  <si>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</si>
  <si>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</si>
  <si>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</si>
  <si>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</si>
  <si>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</si>
  <si>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</si>
  <si>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</si>
  <si>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</si>
  <si>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</si>
  <si>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</si>
  <si>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</si>
  <si>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</si>
  <si>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</si>
  <si>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</si>
  <si>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</si>
  <si>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</si>
  <si>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</si>
  <si>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</si>
  <si>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</si>
  <si>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</si>
  <si>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</si>
  <si>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</si>
  <si>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</si>
  <si>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</si>
  <si>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</si>
  <si>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</si>
  <si>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</si>
  <si>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</si>
  <si>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</si>
  <si>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</si>
  <si>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</si>
  <si>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</si>
  <si>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</si>
  <si>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</si>
  <si>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</si>
  <si>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</si>
  <si>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</si>
  <si>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</si>
  <si>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</si>
  <si>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</si>
  <si>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</si>
  <si>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</si>
  <si>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</si>
  <si>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</si>
  <si>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</si>
  <si>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</si>
  <si>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</si>
  <si>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</si>
  <si>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</si>
  <si>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</si>
  <si>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</si>
  <si>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</si>
  <si>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</si>
  <si>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</si>
  <si>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</si>
  <si>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</si>
  <si>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</si>
  <si>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</si>
  <si>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</si>
  <si>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</si>
  <si>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</si>
  <si>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</si>
  <si>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</si>
  <si>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</si>
  <si>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</si>
  <si>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</si>
  <si>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</si>
  <si>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</si>
  <si>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</si>
  <si>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</si>
  <si>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</si>
  <si>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</si>
  <si>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</si>
  <si>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</si>
  <si>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</si>
  <si>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</si>
  <si>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</si>
  <si>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</si>
  <si>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</si>
  <si>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</si>
  <si>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</si>
  <si>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</si>
  <si>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</si>
  <si>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</si>
  <si>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</si>
  <si>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</si>
  <si>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</si>
  <si>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</si>
  <si>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</si>
  <si>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</si>
  <si>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</si>
  <si>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</si>
  <si>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</si>
  <si>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</si>
  <si>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</si>
  <si>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</si>
  <si>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</si>
  <si>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</si>
  <si>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</si>
  <si>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</si>
  <si>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</si>
  <si>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</si>
  <si>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</si>
  <si>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</si>
  <si>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</si>
  <si>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</si>
  <si>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</si>
  <si>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</si>
  <si>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</si>
  <si>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</si>
  <si>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</si>
  <si>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</si>
  <si>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</si>
  <si>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</si>
  <si>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</si>
  <si>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</si>
  <si>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</si>
  <si>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</si>
  <si>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</si>
  <si>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</si>
  <si>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</si>
  <si>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</si>
  <si>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</si>
  <si>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</si>
  <si>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</si>
  <si>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</si>
  <si>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</si>
  <si>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</si>
  <si>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</si>
  <si>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</si>
  <si>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</si>
  <si>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</si>
  <si>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</si>
  <si>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</si>
  <si>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</si>
  <si>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</si>
  <si>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</si>
  <si>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</si>
  <si>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</si>
  <si>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</si>
  <si>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</si>
  <si>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</si>
  <si>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</si>
  <si>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</si>
  <si>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</si>
  <si>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</si>
  <si>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</si>
  <si>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</si>
  <si>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</si>
  <si>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</si>
  <si>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</si>
  <si>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</si>
  <si>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</si>
  <si>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</si>
  <si>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</si>
  <si>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</si>
  <si>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</si>
  <si>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</si>
  <si>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</si>
  <si>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</si>
  <si>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</si>
  <si>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</si>
  <si>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</si>
  <si>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</si>
  <si>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</si>
  <si>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</si>
  <si>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</si>
  <si>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</si>
  <si>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</si>
  <si>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</si>
  <si>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</si>
  <si>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</si>
  <si>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</si>
  <si>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</si>
  <si>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</si>
  <si>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</si>
  <si>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</si>
  <si>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</si>
  <si>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</si>
  <si>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</si>
  <si>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</si>
  <si>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</si>
  <si>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</si>
  <si>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</si>
  <si>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</si>
  <si>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</si>
  <si>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</si>
  <si>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</si>
  <si>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</si>
  <si>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</si>
  <si>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</si>
  <si>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</si>
  <si>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</si>
  <si>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</si>
  <si>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</si>
  <si>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</si>
  <si>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</si>
  <si>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</si>
  <si>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</si>
  <si>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</si>
  <si>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</si>
  <si>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</si>
  <si>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</si>
  <si>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</si>
  <si>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</si>
  <si>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</si>
  <si>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</si>
  <si>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</si>
  <si>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</si>
  <si>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</si>
  <si>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</si>
  <si>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</si>
  <si>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</si>
  <si>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</si>
  <si>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</si>
  <si>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</si>
  <si>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</si>
  <si>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</si>
  <si>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</si>
  <si>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</si>
  <si>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</si>
  <si>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</si>
  <si>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</si>
  <si>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</si>
  <si>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</si>
  <si>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</si>
  <si>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</si>
  <si>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</si>
  <si>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</si>
  <si>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</si>
  <si>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</si>
  <si>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</si>
  <si>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</si>
  <si>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</si>
  <si>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</si>
  <si>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</si>
  <si>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</si>
  <si>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</si>
  <si>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</si>
  <si>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</si>
  <si>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</si>
  <si>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</si>
  <si>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</si>
  <si>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</si>
  <si>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</si>
  <si>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</si>
  <si>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</si>
  <si>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</si>
  <si>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</si>
  <si>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</si>
  <si>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</si>
  <si>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</si>
  <si>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</si>
  <si>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</si>
  <si>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</si>
  <si>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</si>
  <si>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</si>
  <si>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</si>
  <si>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</si>
  <si>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</si>
  <si>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</si>
  <si>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</si>
  <si>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</si>
  <si>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</si>
  <si>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</si>
  <si>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</si>
  <si>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</si>
  <si>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</si>
  <si>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</si>
  <si>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</si>
  <si>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</si>
  <si>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</si>
  <si>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</si>
  <si>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</si>
  <si>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</si>
  <si>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</si>
  <si>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</si>
  <si>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</si>
  <si>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</si>
  <si>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</si>
  <si>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</si>
  <si>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</si>
  <si>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</si>
  <si>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</si>
  <si>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</si>
  <si>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</si>
  <si>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</si>
  <si>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</si>
  <si>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</si>
  <si>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</si>
  <si>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</si>
  <si>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</si>
  <si>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</si>
  <si>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</si>
  <si>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</si>
  <si>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</si>
  <si>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</si>
  <si>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</si>
  <si>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</si>
  <si>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</si>
  <si>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</si>
  <si>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</si>
  <si>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</si>
  <si>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</si>
  <si>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</si>
  <si>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</si>
  <si>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</si>
  <si>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</si>
  <si>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</si>
  <si>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</si>
  <si>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</si>
  <si>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</si>
  <si>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</si>
  <si>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</si>
  <si>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</si>
  <si>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</si>
  <si>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</si>
  <si>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</si>
  <si>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</si>
  <si>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</si>
  <si>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</si>
  <si>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</si>
  <si>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</si>
  <si>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</si>
  <si>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</si>
  <si>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</si>
  <si>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</si>
  <si>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</si>
  <si>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</si>
  <si>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</si>
  <si>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</si>
  <si>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</si>
  <si>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</si>
  <si>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</si>
  <si>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</si>
  <si>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</si>
  <si>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</si>
  <si>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</si>
  <si>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</si>
  <si>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</si>
  <si>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</si>
  <si>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</si>
  <si>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</si>
  <si>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</si>
  <si>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</si>
  <si>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</si>
  <si>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</si>
  <si>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</si>
  <si>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</si>
  <si>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</si>
  <si>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</si>
  <si>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</si>
  <si>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</si>
  <si>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</si>
  <si>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</si>
  <si>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</si>
  <si>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</si>
  <si>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</si>
  <si>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</si>
  <si>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</si>
  <si>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</si>
  <si>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</si>
  <si>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</si>
  <si>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</si>
  <si>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</si>
  <si>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</si>
  <si>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</si>
  <si>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</si>
  <si>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</si>
  <si>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</si>
  <si>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</si>
  <si>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</si>
  <si>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</si>
  <si>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</si>
  <si>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</si>
  <si>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</si>
  <si>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</si>
  <si>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</si>
  <si>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</si>
  <si>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</si>
  <si>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</si>
  <si>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</si>
  <si>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</si>
  <si>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</si>
  <si>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</si>
  <si>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</si>
  <si>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</si>
  <si>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</si>
  <si>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</si>
  <si>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</si>
  <si>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</si>
  <si>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</si>
  <si>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</si>
  <si>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</si>
  <si>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</si>
  <si>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</si>
  <si>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</si>
  <si>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</si>
  <si>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</si>
  <si>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</si>
  <si>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</si>
  <si>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</si>
  <si>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</si>
  <si>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</si>
  <si>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</si>
  <si>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</si>
  <si>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</si>
  <si>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</si>
  <si>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</si>
  <si>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</si>
  <si>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</si>
  <si>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</si>
  <si>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</si>
  <si>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</si>
  <si>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</si>
  <si>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</si>
  <si>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</si>
  <si>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</si>
  <si>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</si>
  <si>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</si>
  <si>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</si>
  <si>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</si>
  <si>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</si>
  <si>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</si>
  <si>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</si>
  <si>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</si>
  <si>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</si>
  <si>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</si>
  <si>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</si>
  <si>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</si>
  <si>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</si>
  <si>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</si>
  <si>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</si>
  <si>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</si>
  <si>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</si>
  <si>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</si>
  <si>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</si>
  <si>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</si>
  <si>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</si>
  <si>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</si>
  <si>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</si>
  <si>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</si>
  <si>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</si>
  <si>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</si>
  <si>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</si>
  <si>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</si>
  <si>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</si>
  <si>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</si>
  <si>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</si>
  <si>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</si>
  <si>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</si>
  <si>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</si>
  <si>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</si>
  <si>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</si>
  <si>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</si>
  <si>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</si>
  <si>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</si>
  <si>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</si>
  <si>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</si>
  <si>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</si>
  <si>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</si>
  <si>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</si>
  <si>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</si>
  <si>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</si>
  <si>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</si>
  <si>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</si>
  <si>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</si>
  <si>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</si>
  <si>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</si>
  <si>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</si>
  <si>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</si>
  <si>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</si>
  <si>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</si>
  <si>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</si>
  <si>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</si>
  <si>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</si>
  <si>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</si>
  <si>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</si>
  <si>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</si>
  <si>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</si>
  <si>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</si>
  <si>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</si>
  <si>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</si>
  <si>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</si>
  <si>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</si>
  <si>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</si>
  <si>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</si>
  <si>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</si>
  <si>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</si>
  <si>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</si>
  <si>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</si>
  <si>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</si>
  <si>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</si>
  <si>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</si>
  <si>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</si>
  <si>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</si>
  <si>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</si>
  <si>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</si>
  <si>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</si>
  <si>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</si>
  <si>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</si>
  <si>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</si>
  <si>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</si>
  <si>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</si>
  <si>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</si>
  <si>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</si>
  <si>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</si>
  <si>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</si>
  <si>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</si>
  <si>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</si>
  <si>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</si>
  <si>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</si>
  <si>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</si>
  <si>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</si>
  <si>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</si>
  <si>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</si>
  <si>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</si>
  <si>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</si>
  <si>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</si>
  <si>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</si>
  <si>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</si>
  <si>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</si>
  <si>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</si>
  <si>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</si>
  <si>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</si>
  <si>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</si>
  <si>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</si>
  <si>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</si>
  <si>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</si>
  <si>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</si>
  <si>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</si>
  <si>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</si>
  <si>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</si>
  <si>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</si>
  <si>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</si>
  <si>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</si>
  <si>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</si>
  <si>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</si>
  <si>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</si>
  <si>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</si>
  <si>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</si>
  <si>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</si>
  <si>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</si>
  <si>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</si>
  <si>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</si>
  <si>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</si>
  <si>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</si>
  <si>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</si>
  <si>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</si>
  <si>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</si>
  <si>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</si>
  <si>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</si>
  <si>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</si>
  <si>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</si>
  <si>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</si>
  <si>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</si>
  <si>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</si>
  <si>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</si>
  <si>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</si>
  <si>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</si>
  <si>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</si>
  <si>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</si>
  <si>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</si>
  <si>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</si>
  <si>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</si>
  <si>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</si>
  <si>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</si>
  <si>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</si>
  <si>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</si>
  <si>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</si>
  <si>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</si>
  <si>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</si>
  <si>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</si>
  <si>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</si>
  <si>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</si>
  <si>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</si>
  <si>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</si>
  <si>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</si>
  <si>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</si>
  <si>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</si>
  <si>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</si>
  <si>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</si>
  <si>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</si>
  <si>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</si>
  <si>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</si>
  <si>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</si>
  <si>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</si>
  <si>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</si>
  <si>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</si>
  <si>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</si>
  <si>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</si>
  <si>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</si>
  <si>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</si>
  <si>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</si>
  <si>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</si>
  <si>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</si>
  <si>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</si>
  <si>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</si>
  <si>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</si>
  <si>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</si>
  <si>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</si>
  <si>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</si>
  <si>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</si>
  <si>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</si>
  <si>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</si>
  <si>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</si>
  <si>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</si>
  <si>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</si>
  <si>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</si>
  <si>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</si>
  <si>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</si>
  <si>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</si>
  <si>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</si>
  <si>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</si>
  <si>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</si>
  <si>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</si>
  <si>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</si>
  <si>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</si>
  <si>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</si>
  <si>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</si>
  <si>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</si>
  <si>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</si>
  <si>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</si>
  <si>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</si>
  <si>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</si>
  <si>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</si>
  <si>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</si>
  <si>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</si>
  <si>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</si>
  <si>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</si>
  <si>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</si>
  <si>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</si>
  <si>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</si>
  <si>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</si>
  <si>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</si>
  <si>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</si>
  <si>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</si>
  <si>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</si>
  <si>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</si>
  <si>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</si>
  <si>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</si>
  <si>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</si>
  <si>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</si>
  <si>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</si>
  <si>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</si>
  <si>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</si>
  <si>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</si>
  <si>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</si>
  <si>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</si>
  <si>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</si>
  <si>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</si>
  <si>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</si>
  <si>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</si>
  <si>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</si>
  <si>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</si>
  <si>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</si>
  <si>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</si>
  <si>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</si>
  <si>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</si>
  <si>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</si>
  <si>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</si>
  <si>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</si>
  <si>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</si>
  <si>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</si>
  <si>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</si>
  <si>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</si>
  <si>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</si>
  <si>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</si>
  <si>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</si>
  <si>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</si>
  <si>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</si>
  <si>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</si>
  <si>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</si>
  <si>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</si>
  <si>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</si>
  <si>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</si>
  <si>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</si>
  <si>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</si>
  <si>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</si>
  <si>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</si>
  <si>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</si>
  <si>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</si>
  <si>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</si>
  <si>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</si>
  <si>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</si>
  <si>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</si>
  <si>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</si>
  <si>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</si>
  <si>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</si>
  <si>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</si>
  <si>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</si>
  <si>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</si>
  <si>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</si>
  <si>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</si>
  <si>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</si>
  <si>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</si>
  <si>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</si>
  <si>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</si>
  <si>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</si>
  <si>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</si>
  <si>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</si>
  <si>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</si>
  <si>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</si>
  <si>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</si>
  <si>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</si>
  <si>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</si>
  <si>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</si>
  <si>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</si>
  <si>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</si>
  <si>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</si>
  <si>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</si>
  <si>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</si>
  <si>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</si>
  <si>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</si>
  <si>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</si>
  <si>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</si>
  <si>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</si>
  <si>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</si>
  <si>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</si>
  <si>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</si>
  <si>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</si>
  <si>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</si>
  <si>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</si>
  <si>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</si>
  <si>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</si>
  <si>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</si>
  <si>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</si>
  <si>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</si>
  <si>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</si>
  <si>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</si>
  <si>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</si>
  <si>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</si>
  <si>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</si>
  <si>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</si>
  <si>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</si>
  <si>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</si>
  <si>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</si>
  <si>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</si>
  <si>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</si>
  <si>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</si>
  <si>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</si>
  <si>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</si>
  <si>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</si>
  <si>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</si>
  <si>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</si>
  <si>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</si>
  <si>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</si>
  <si>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</si>
  <si>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</si>
  <si>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</si>
  <si>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</si>
  <si>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</si>
  <si>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</si>
  <si>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</si>
  <si>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</si>
  <si>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</si>
  <si>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</si>
  <si>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</si>
  <si>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</si>
  <si>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</si>
  <si>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</si>
  <si>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</si>
  <si>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</si>
  <si>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</si>
  <si>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</si>
  <si>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</si>
  <si>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</si>
  <si>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</si>
  <si>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</si>
  <si>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</si>
  <si>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</si>
  <si>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</si>
  <si>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</si>
  <si>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</si>
  <si>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</si>
  <si>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</si>
  <si>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</si>
  <si>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</si>
  <si>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</si>
  <si>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</si>
  <si>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</si>
  <si>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</si>
  <si>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</si>
  <si>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</si>
  <si>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</si>
  <si>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</si>
  <si>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</si>
  <si>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</si>
  <si>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</si>
  <si>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</si>
  <si>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</si>
  <si>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</si>
  <si>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</si>
  <si>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</si>
  <si>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</si>
  <si>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</si>
  <si>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</si>
  <si>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</si>
  <si>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</si>
  <si>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</si>
  <si>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</si>
  <si>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</si>
  <si>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</si>
  <si>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</si>
  <si>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</si>
  <si>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</si>
  <si>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</si>
  <si>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</si>
  <si>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</si>
  <si>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</si>
  <si>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</si>
  <si>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</si>
  <si>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</si>
  <si>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</si>
  <si>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</si>
  <si>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</si>
  <si>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</si>
  <si>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</si>
  <si>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</si>
  <si>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</si>
  <si>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</si>
  <si>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</si>
  <si>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</si>
  <si>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</si>
  <si>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</si>
  <si>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</si>
  <si>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</si>
  <si>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</si>
  <si>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</si>
  <si>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</si>
  <si>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</si>
  <si>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</si>
  <si>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</si>
  <si>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</si>
  <si>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</si>
  <si>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</si>
  <si>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</si>
  <si>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</si>
  <si>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</si>
  <si>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</si>
  <si>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</si>
  <si>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</si>
  <si>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</si>
  <si>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</si>
  <si>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</si>
  <si>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</si>
  <si>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</si>
  <si>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</si>
  <si>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</si>
  <si>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</si>
  <si>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</si>
  <si>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</si>
  <si>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</si>
  <si>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</si>
  <si>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</si>
  <si>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</si>
  <si>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</si>
  <si>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</si>
  <si>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</si>
  <si>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</si>
  <si>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</si>
  <si>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</si>
  <si>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</si>
  <si>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</si>
  <si>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</si>
  <si>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</si>
  <si>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</si>
  <si>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</si>
  <si>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</si>
  <si>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</si>
  <si>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</si>
  <si>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</si>
  <si>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</si>
  <si>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</si>
  <si>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</si>
  <si>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</si>
  <si>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</si>
  <si>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</si>
  <si>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</si>
  <si>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</si>
  <si>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</si>
  <si>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</si>
  <si>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</si>
  <si>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</si>
  <si>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</si>
  <si>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</si>
  <si>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</si>
  <si>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</si>
  <si>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</si>
  <si>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</si>
  <si>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</si>
  <si>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</si>
  <si>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</si>
  <si>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</si>
  <si>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</si>
  <si>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</si>
  <si>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</si>
  <si>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</si>
  <si>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</si>
  <si>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</si>
  <si>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</si>
  <si>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</si>
  <si>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</si>
  <si>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</si>
  <si>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</si>
  <si>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</si>
  <si>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</si>
  <si>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</si>
  <si>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</si>
  <si>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</si>
  <si>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</si>
  <si>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</si>
  <si>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</si>
  <si>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</si>
  <si>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</si>
  <si>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</si>
  <si>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</si>
  <si>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</si>
  <si>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</si>
  <si>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</si>
  <si>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</si>
  <si>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</si>
  <si>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</si>
  <si>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</si>
  <si>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</si>
  <si>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</si>
  <si>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</si>
  <si>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</si>
  <si>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</si>
  <si>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</si>
  <si>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</si>
  <si>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</si>
  <si>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</si>
  <si>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</si>
  <si>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Pannelli e cassetti</t>
  </si>
  <si>
    <t>RM-FPP-R819674</t>
  </si>
  <si>
    <t>R819674</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</si>
  <si>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</si>
  <si>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</si>
  <si>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</si>
  <si>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</si>
  <si>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</si>
  <si>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</si>
  <si>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</si>
  <si>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</si>
  <si>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</si>
  <si>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</si>
  <si>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</si>
  <si>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</si>
  <si>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</si>
  <si>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</si>
  <si>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</si>
  <si>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</si>
  <si>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</si>
  <si>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</si>
  <si>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</si>
  <si>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</si>
  <si>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</si>
  <si>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</si>
  <si>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</si>
  <si>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</si>
  <si>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</si>
  <si>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</si>
  <si>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</si>
  <si>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</si>
  <si>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</si>
  <si>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</si>
  <si>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</si>
  <si>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</si>
  <si>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</si>
  <si>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</si>
  <si>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</si>
  <si>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</si>
  <si>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</si>
  <si>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</si>
  <si>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</si>
  <si>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</si>
  <si>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</si>
  <si>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</si>
  <si>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</si>
  <si>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</si>
  <si>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</si>
  <si>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</si>
  <si>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</si>
  <si>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</si>
  <si>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</si>
  <si>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</si>
  <si>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</si>
  <si>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</si>
  <si>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</si>
  <si>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</si>
  <si>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</si>
  <si>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</si>
  <si>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</si>
  <si>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</si>
  <si>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</si>
  <si>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</si>
  <si>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</si>
  <si>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</si>
  <si>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</si>
  <si>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</si>
  <si>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</si>
  <si>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</si>
  <si>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</si>
  <si>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</si>
  <si>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</si>
  <si>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</si>
  <si>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</si>
  <si>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</si>
  <si>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</si>
  <si>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</si>
  <si>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</si>
  <si>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</si>
  <si>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</si>
  <si>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</si>
  <si>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</si>
  <si>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</si>
  <si>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</si>
  <si>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</si>
  <si>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</si>
  <si>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</si>
  <si>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</si>
  <si>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</si>
  <si>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</si>
  <si>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</si>
  <si>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</si>
  <si>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</si>
  <si>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</si>
  <si>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</si>
  <si>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</si>
  <si>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</si>
  <si>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</si>
  <si>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</si>
  <si>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</si>
  <si>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</si>
  <si>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</si>
  <si>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</si>
  <si>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</si>
  <si>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</si>
  <si>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</si>
  <si>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</si>
  <si>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</si>
  <si>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</si>
  <si>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</si>
  <si>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</si>
  <si>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</si>
  <si>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</si>
  <si>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</si>
  <si>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</si>
  <si>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</si>
  <si>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</si>
  <si>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</si>
  <si>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</si>
  <si>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</si>
  <si>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</si>
  <si>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</si>
  <si>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</si>
  <si>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</si>
  <si>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</si>
  <si>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</si>
  <si>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</si>
  <si>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</si>
  <si>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</si>
  <si>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</si>
  <si>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</si>
  <si>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</si>
  <si>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</si>
  <si>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</si>
  <si>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</si>
  <si>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</si>
  <si>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</si>
  <si>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</si>
  <si>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</si>
  <si>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</si>
  <si>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</si>
  <si>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</si>
  <si>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</si>
  <si>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</si>
  <si>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</si>
  <si>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</si>
  <si>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</si>
  <si>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</si>
  <si>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</si>
  <si>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</si>
  <si>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</si>
  <si>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</si>
  <si>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</si>
  <si>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</si>
  <si>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</si>
  <si>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</si>
  <si>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</si>
  <si>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</si>
  <si>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</si>
  <si>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</si>
  <si>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</si>
  <si>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</si>
  <si>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</si>
  <si>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</si>
  <si>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</si>
  <si>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</si>
  <si>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</si>
  <si>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</si>
  <si>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</si>
  <si>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</si>
  <si>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</si>
  <si>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</si>
  <si>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</si>
  <si>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</si>
  <si>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</si>
  <si>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</si>
  <si>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</si>
  <si>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</si>
  <si>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</si>
  <si>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</si>
  <si>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</si>
  <si>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</si>
  <si>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</si>
  <si>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</si>
  <si>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</si>
  <si>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</si>
  <si>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</si>
  <si>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</si>
  <si>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</si>
  <si>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</si>
  <si>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</si>
  <si>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</si>
  <si>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</si>
  <si>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</si>
  <si>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</si>
  <si>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</si>
  <si>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</si>
  <si>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</si>
  <si>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</si>
  <si>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</si>
  <si>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</si>
  <si>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</si>
  <si>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</si>
  <si>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</si>
  <si>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</si>
  <si>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</si>
  <si>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</si>
  <si>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</si>
  <si>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</si>
  <si>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</si>
  <si>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</si>
  <si>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</si>
  <si>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</si>
  <si>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</si>
  <si>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</si>
  <si>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</si>
  <si>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</si>
  <si>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</si>
  <si>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</si>
  <si>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</si>
  <si>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</si>
  <si>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</si>
  <si>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</si>
  <si>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</si>
  <si>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</si>
  <si>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</si>
  <si>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</si>
  <si>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</si>
  <si>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</si>
  <si>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</si>
  <si>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RL-VSD 1100</t>
  </si>
  <si>
    <t>RL-VSD 1500</t>
  </si>
  <si>
    <t>RL-VSD 2200 A3</t>
  </si>
  <si>
    <t>RL-VSD 2200 ER</t>
  </si>
  <si>
    <t>RL-VSD 3000 A5</t>
  </si>
  <si>
    <t>RL-VSD 3000 ER</t>
  </si>
  <si>
    <t>RL-VST 800</t>
  </si>
  <si>
    <t>RL-VST 1100</t>
  </si>
  <si>
    <t>RL-VST 1500</t>
  </si>
  <si>
    <t>RL-VST 2000</t>
  </si>
  <si>
    <t>RL-SEP 1000 A3</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</si>
  <si>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</si>
  <si>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</si>
  <si>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</si>
  <si>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</si>
  <si>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</si>
  <si>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</si>
  <si>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</si>
  <si>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</si>
  <si>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</si>
  <si>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</si>
  <si>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</si>
  <si>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</si>
  <si>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</si>
  <si>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</si>
  <si>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</si>
  <si>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</si>
  <si>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</si>
  <si>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</si>
  <si>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</si>
  <si>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</si>
  <si>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</si>
  <si>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</si>
  <si>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</si>
  <si>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</si>
  <si>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</si>
  <si>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</si>
  <si>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</si>
  <si>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</si>
  <si>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</si>
  <si>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</si>
  <si>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</si>
  <si>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</si>
  <si>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</si>
  <si>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</si>
  <si>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</si>
  <si>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</si>
  <si>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</si>
  <si>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</si>
  <si>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</si>
  <si>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</si>
  <si>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</si>
  <si>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</si>
  <si>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</si>
  <si>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</si>
  <si>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</si>
  <si>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</si>
  <si>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</si>
  <si>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</si>
  <si>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</si>
  <si>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</si>
  <si>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</si>
  <si>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</si>
  <si>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</si>
  <si>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</si>
  <si>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</si>
  <si>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</si>
  <si>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RL-MULTI I/O  BOX</t>
  </si>
  <si>
    <t>RL-MULTI I/O GUIDADIN</t>
  </si>
  <si>
    <t>RL-MULTIPASS 10A</t>
  </si>
  <si>
    <t>RL-MULTIPASS 16A</t>
  </si>
  <si>
    <t>RL-MULTIPASS-R 16A</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</si>
  <si>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</si>
  <si>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</si>
  <si>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</si>
  <si>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</si>
  <si>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</si>
  <si>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</si>
  <si>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</si>
  <si>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</si>
  <si>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</si>
  <si>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</si>
  <si>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</si>
  <si>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</si>
  <si>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</si>
  <si>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</si>
  <si>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</si>
  <si>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</si>
  <si>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</si>
  <si>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</si>
  <si>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</si>
  <si>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</si>
  <si>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</si>
  <si>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</si>
  <si>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</si>
  <si>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</si>
  <si>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</si>
  <si>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</si>
  <si>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</si>
  <si>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</si>
  <si>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</si>
  <si>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</si>
  <si>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</si>
  <si>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</si>
  <si>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</si>
  <si>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</si>
  <si>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</si>
  <si>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</si>
  <si>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</si>
  <si>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</si>
  <si>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</si>
  <si>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</si>
  <si>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</si>
  <si>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</si>
  <si>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</si>
  <si>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</si>
  <si>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</si>
  <si>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</si>
  <si>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</si>
  <si>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</si>
  <si>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</si>
  <si>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</si>
  <si>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</si>
  <si>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</si>
  <si>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</si>
  <si>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</si>
  <si>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</si>
  <si>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</si>
  <si>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</si>
  <si>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</si>
  <si>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</si>
  <si>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</si>
  <si>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</si>
  <si>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</si>
  <si>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</si>
  <si>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</si>
  <si>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</si>
  <si>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</si>
  <si>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</si>
  <si>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</si>
  <si>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</si>
  <si>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</si>
  <si>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</si>
  <si>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</si>
  <si>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</si>
  <si>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</si>
  <si>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</si>
  <si>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</si>
  <si>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</si>
  <si>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</si>
  <si>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</si>
  <si>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</si>
  <si>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</si>
  <si>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</si>
  <si>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</si>
  <si>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</si>
  <si>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</si>
  <si>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</si>
  <si>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</si>
  <si>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</si>
  <si>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</si>
  <si>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</si>
  <si>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</si>
  <si>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</si>
  <si>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</si>
  <si>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</si>
  <si>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</si>
  <si>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</si>
  <si>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</si>
  <si>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</si>
  <si>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</si>
  <si>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</si>
  <si>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</si>
  <si>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</si>
  <si>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</si>
  <si>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</si>
  <si>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</si>
  <si>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</si>
  <si>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</si>
  <si>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</si>
  <si>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</si>
  <si>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</si>
  <si>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</si>
  <si>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</si>
  <si>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</si>
  <si>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</si>
  <si>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</si>
  <si>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</si>
  <si>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</si>
  <si>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</si>
  <si>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</si>
  <si>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</si>
  <si>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</si>
  <si>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</si>
  <si>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</si>
  <si>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</si>
  <si>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</si>
  <si>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</si>
  <si>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</si>
  <si>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</si>
  <si>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</si>
  <si>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</si>
  <si>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</si>
  <si>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</si>
  <si>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</si>
  <si>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</si>
  <si>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</si>
  <si>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</si>
  <si>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</si>
  <si>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</si>
  <si>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</si>
  <si>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</si>
  <si>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</si>
  <si>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</si>
  <si>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</si>
  <si>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</si>
  <si>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</si>
  <si>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</si>
  <si>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</si>
  <si>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</si>
  <si>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</si>
  <si>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</si>
  <si>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</si>
  <si>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</si>
  <si>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</si>
  <si>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</si>
  <si>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</si>
  <si>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</si>
  <si>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</si>
  <si>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</si>
  <si>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</si>
  <si>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</si>
  <si>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</si>
  <si>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</si>
  <si>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</si>
  <si>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</si>
  <si>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</si>
  <si>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</si>
  <si>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</si>
  <si>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</si>
  <si>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ET-RAC-EUKU-002</t>
  </si>
  <si>
    <t>EUKU-002</t>
  </si>
  <si>
    <t>ETA - Kit di unione e nux 8pz - h=1600/1800/2000/2200 - per armadi ip55</t>
  </si>
  <si>
    <t>ET-RAC-EUKU-003</t>
  </si>
  <si>
    <t>EUKU-003</t>
  </si>
  <si>
    <t>ETA - Squadrette di unione e nux - 4pz - h=1600/1800/2000/2200 - per armadi ip55</t>
  </si>
  <si>
    <t xml:space="preserve">ET-RAC-WTGS-001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</si>
  <si>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</si>
  <si>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</si>
  <si>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</si>
  <si>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</si>
  <si>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</si>
  <si>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</si>
  <si>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</si>
  <si>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</si>
  <si>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</si>
  <si>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</si>
  <si>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</si>
  <si>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</si>
  <si>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</si>
  <si>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</si>
  <si>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</si>
  <si>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</si>
  <si>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</si>
  <si>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</si>
  <si>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</si>
  <si>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</si>
  <si>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</si>
  <si>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</si>
  <si>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</si>
  <si>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</si>
  <si>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</si>
  <si>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</si>
  <si>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</si>
  <si>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</si>
  <si>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</si>
  <si>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</si>
  <si>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</si>
  <si>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</si>
  <si>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</si>
  <si>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</si>
  <si>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</si>
  <si>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</si>
  <si>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</si>
  <si>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</si>
  <si>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</si>
  <si>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</si>
  <si>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</si>
  <si>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</si>
  <si>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</si>
  <si>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</si>
  <si>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</si>
  <si>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</si>
  <si>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</si>
  <si>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</si>
  <si>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</si>
  <si>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</si>
  <si>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</si>
  <si>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</si>
  <si>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</si>
  <si>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</si>
  <si>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</si>
  <si>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</si>
  <si>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</si>
  <si>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</si>
  <si>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</si>
  <si>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</si>
  <si>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</si>
  <si>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</si>
  <si>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</si>
  <si>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</si>
  <si>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</si>
  <si>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</si>
  <si>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</si>
  <si>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</si>
  <si>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</si>
  <si>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</si>
  <si>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</si>
  <si>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</si>
  <si>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</si>
  <si>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</si>
  <si>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</si>
  <si>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</si>
  <si>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</si>
  <si>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</si>
  <si>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</si>
  <si>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</si>
  <si>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</si>
  <si>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</si>
  <si>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</si>
  <si>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</si>
  <si>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</si>
  <si>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</si>
  <si>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</si>
  <si>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</si>
  <si>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</si>
  <si>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</si>
  <si>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</si>
  <si>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</si>
  <si>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</si>
  <si>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</si>
  <si>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</si>
  <si>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</si>
  <si>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</si>
  <si>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</si>
  <si>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</si>
  <si>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</si>
  <si>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</si>
  <si>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</si>
  <si>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</si>
  <si>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</si>
  <si>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</si>
  <si>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</si>
  <si>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</si>
  <si>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</si>
  <si>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</si>
  <si>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</si>
  <si>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</si>
  <si>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</si>
  <si>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</si>
  <si>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</si>
  <si>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</si>
  <si>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</si>
  <si>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</si>
  <si>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</si>
  <si>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</si>
  <si>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</si>
  <si>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</si>
  <si>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</si>
  <si>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</si>
  <si>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</si>
  <si>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</si>
  <si>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</si>
  <si>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</si>
  <si>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</si>
  <si>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</si>
  <si>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</si>
  <si>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</si>
  <si>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</si>
  <si>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</si>
  <si>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</si>
  <si>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</si>
  <si>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</si>
  <si>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</si>
  <si>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</si>
  <si>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</si>
  <si>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</si>
  <si>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</si>
  <si>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</si>
  <si>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</si>
  <si>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</si>
  <si>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</si>
  <si>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</si>
  <si>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</si>
  <si>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</si>
  <si>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</si>
  <si>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</si>
  <si>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</si>
  <si>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</si>
  <si>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</si>
  <si>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</si>
  <si>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</si>
  <si>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</si>
  <si>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</si>
  <si>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</si>
  <si>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</si>
  <si>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</si>
  <si>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</si>
  <si>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</si>
  <si>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</si>
  <si>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</si>
  <si>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</si>
  <si>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</si>
  <si>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</si>
  <si>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</si>
  <si>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</si>
  <si>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</si>
  <si>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</si>
  <si>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</si>
  <si>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</si>
  <si>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</si>
  <si>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</si>
  <si>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</si>
  <si>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</si>
  <si>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</si>
  <si>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</si>
  <si>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</si>
  <si>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</si>
  <si>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</si>
  <si>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</si>
  <si>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</si>
  <si>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</si>
  <si>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</si>
  <si>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</si>
  <si>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</si>
  <si>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</si>
  <si>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</si>
  <si>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</si>
  <si>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</si>
  <si>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</si>
  <si>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</si>
  <si>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</si>
  <si>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</si>
  <si>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</si>
  <si>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</si>
  <si>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</si>
  <si>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</si>
  <si>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</si>
  <si>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</si>
  <si>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</si>
  <si>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</si>
  <si>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</si>
  <si>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</si>
  <si>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</si>
  <si>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</si>
  <si>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</si>
  <si>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</si>
  <si>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</si>
  <si>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</si>
  <si>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</si>
  <si>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</si>
  <si>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</si>
  <si>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</si>
  <si>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</si>
  <si>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</si>
  <si>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</si>
  <si>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</si>
  <si>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</si>
  <si>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</si>
  <si>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</si>
  <si>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</si>
  <si>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</si>
  <si>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</si>
  <si>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</si>
  <si>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</si>
  <si>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</si>
  <si>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</si>
  <si>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</si>
  <si>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</si>
  <si>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</si>
  <si>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</si>
  <si>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</si>
  <si>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</si>
  <si>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</si>
  <si>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</si>
  <si>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</si>
  <si>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</si>
  <si>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</si>
  <si>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</si>
  <si>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</si>
  <si>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</si>
  <si>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</si>
  <si>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</si>
  <si>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</si>
  <si>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</si>
  <si>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</si>
  <si>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</si>
  <si>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</si>
  <si>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</si>
  <si>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</si>
  <si>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</si>
  <si>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</si>
  <si>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</si>
  <si>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</si>
  <si>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</si>
  <si>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</si>
  <si>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</si>
  <si>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</si>
  <si>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</si>
  <si>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</si>
  <si>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</si>
  <si>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</si>
  <si>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</si>
  <si>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</si>
  <si>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</si>
  <si>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</si>
  <si>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</si>
  <si>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</si>
  <si>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</si>
  <si>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</si>
  <si>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</si>
  <si>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</si>
  <si>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</si>
  <si>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</si>
  <si>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</si>
  <si>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</si>
  <si>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</si>
  <si>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</si>
  <si>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</si>
  <si>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</si>
  <si>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</si>
  <si>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</si>
  <si>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</si>
  <si>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</si>
  <si>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</si>
  <si>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</si>
  <si>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</si>
  <si>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</si>
  <si>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</si>
  <si>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</si>
  <si>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</si>
  <si>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</si>
  <si>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</si>
  <si>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</si>
  <si>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</si>
  <si>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</si>
  <si>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</si>
  <si>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</si>
  <si>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</si>
  <si>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</si>
  <si>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</si>
  <si>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</si>
  <si>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</si>
  <si>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</si>
  <si>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</si>
  <si>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</si>
  <si>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</si>
  <si>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</si>
  <si>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</si>
  <si>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</si>
  <si>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</si>
  <si>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</si>
  <si>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</si>
  <si>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</si>
  <si>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</si>
  <si>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</si>
  <si>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</si>
  <si>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</si>
  <si>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</si>
  <si>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</si>
  <si>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</si>
  <si>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</si>
  <si>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</si>
  <si>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</si>
  <si>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</si>
  <si>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</si>
  <si>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</si>
  <si>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</si>
  <si>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</si>
  <si>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</si>
  <si>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</si>
  <si>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</si>
  <si>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</si>
  <si>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</si>
  <si>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</si>
  <si>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</si>
  <si>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</si>
  <si>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</si>
  <si>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</si>
  <si>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</si>
  <si>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</si>
  <si>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</si>
  <si>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</si>
  <si>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</si>
  <si>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</si>
  <si>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</si>
  <si>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</si>
  <si>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</si>
  <si>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</si>
  <si>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</si>
  <si>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</si>
  <si>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</si>
  <si>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</si>
  <si>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</si>
  <si>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</si>
  <si>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</si>
  <si>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</si>
  <si>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</si>
  <si>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</si>
  <si>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</si>
  <si>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</si>
  <si>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</si>
  <si>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</si>
  <si>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</si>
  <si>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</si>
  <si>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</si>
  <si>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</si>
  <si>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</si>
  <si>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</si>
  <si>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</si>
  <si>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</si>
  <si>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</si>
  <si>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</si>
  <si>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</si>
  <si>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</si>
  <si>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</si>
  <si>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</si>
  <si>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</si>
  <si>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</si>
  <si>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</si>
  <si>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</si>
  <si>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</si>
  <si>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</si>
  <si>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</si>
  <si>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</si>
  <si>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</si>
  <si>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</si>
  <si>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</si>
  <si>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</si>
  <si>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</si>
  <si>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</si>
  <si>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</si>
  <si>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</si>
  <si>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</si>
  <si>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</si>
  <si>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</si>
  <si>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</si>
  <si>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</si>
  <si>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</si>
  <si>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</si>
  <si>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</si>
  <si>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</si>
  <si>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</si>
  <si>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</si>
  <si>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</si>
  <si>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</si>
  <si>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</si>
  <si>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</si>
  <si>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</si>
  <si>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</si>
  <si>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</si>
  <si>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</si>
  <si>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</si>
  <si>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</si>
  <si>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</si>
  <si>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</si>
  <si>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</si>
  <si>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</si>
  <si>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</si>
  <si>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</si>
  <si>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</si>
  <si>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</si>
  <si>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</si>
  <si>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</si>
  <si>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</si>
  <si>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</si>
  <si>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</si>
  <si>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</si>
  <si>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</si>
  <si>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</si>
  <si>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</si>
  <si>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</si>
  <si>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</si>
  <si>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</si>
  <si>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</si>
  <si>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</si>
  <si>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</si>
  <si>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</si>
  <si>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</si>
  <si>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</si>
  <si>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</si>
  <si>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</si>
  <si>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</si>
  <si>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</si>
  <si>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</si>
  <si>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</si>
  <si>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</si>
  <si>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</si>
  <si>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</si>
  <si>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</si>
  <si>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</si>
  <si>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</si>
  <si>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</si>
  <si>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</si>
  <si>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</si>
  <si>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</si>
  <si>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</si>
  <si>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</si>
  <si>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</si>
  <si>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</si>
  <si>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</si>
  <si>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</si>
  <si>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</si>
  <si>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</si>
  <si>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</si>
  <si>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</si>
  <si>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</si>
  <si>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</si>
  <si>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</si>
  <si>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</si>
  <si>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</si>
  <si>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</si>
  <si>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</si>
  <si>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</si>
  <si>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</si>
  <si>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</si>
  <si>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</si>
  <si>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</si>
  <si>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</si>
  <si>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</si>
  <si>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</si>
  <si>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</si>
  <si>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</si>
  <si>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</si>
  <si>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</si>
  <si>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</si>
  <si>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</si>
  <si>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</si>
  <si>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</si>
  <si>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</si>
  <si>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</si>
  <si>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</si>
  <si>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</si>
  <si>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</si>
  <si>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</si>
  <si>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</si>
  <si>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</si>
  <si>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</si>
  <si>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</si>
  <si>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</si>
  <si>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</si>
  <si>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</si>
  <si>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</si>
  <si>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</si>
  <si>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</si>
  <si>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</si>
  <si>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</si>
  <si>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</si>
  <si>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</si>
  <si>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</si>
  <si>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</si>
  <si>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</si>
  <si>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</si>
  <si>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</si>
  <si>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</si>
  <si>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</si>
  <si>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</si>
  <si>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</si>
  <si>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</si>
  <si>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</si>
  <si>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</si>
  <si>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</si>
  <si>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</si>
  <si>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</si>
  <si>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</si>
  <si>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</si>
  <si>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</si>
  <si>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</si>
  <si>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</si>
  <si>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</si>
  <si>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</si>
  <si>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</si>
  <si>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</si>
  <si>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</si>
  <si>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</si>
  <si>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</si>
  <si>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</si>
  <si>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</si>
  <si>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</si>
  <si>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</si>
  <si>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</si>
  <si>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</si>
  <si>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</si>
  <si>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</si>
  <si>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</si>
  <si>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</si>
  <si>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</si>
  <si>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</si>
  <si>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</si>
  <si>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</si>
  <si>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</si>
  <si>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</si>
  <si>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</si>
  <si>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</si>
  <si>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</si>
  <si>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</si>
  <si>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</si>
  <si>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</si>
  <si>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</si>
  <si>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</si>
  <si>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</si>
  <si>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</si>
  <si>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</si>
  <si>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</si>
  <si>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</si>
  <si>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</si>
  <si>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</si>
  <si>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</si>
  <si>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</si>
  <si>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</si>
  <si>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</si>
  <si>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</si>
  <si>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</si>
  <si>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</si>
  <si>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</si>
  <si>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</si>
  <si>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</si>
  <si>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</si>
  <si>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</si>
  <si>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</si>
  <si>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</si>
  <si>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</si>
  <si>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</si>
  <si>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</si>
  <si>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</si>
  <si>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</si>
  <si>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</si>
  <si>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</si>
  <si>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</si>
  <si>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</si>
  <si>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</si>
  <si>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</si>
  <si>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</si>
  <si>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</si>
  <si>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</si>
  <si>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</si>
  <si>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</si>
  <si>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</si>
  <si>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</si>
  <si>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</si>
  <si>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</si>
  <si>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</si>
  <si>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</si>
  <si>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</si>
  <si>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</si>
  <si>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</si>
  <si>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</si>
  <si>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</si>
  <si>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</si>
  <si>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</si>
  <si>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</si>
  <si>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</si>
  <si>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</si>
  <si>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</si>
  <si>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</si>
  <si>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</si>
  <si>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</si>
  <si>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</si>
  <si>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</si>
  <si>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</si>
  <si>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</si>
  <si>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</si>
  <si>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</si>
  <si>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</si>
  <si>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</si>
  <si>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</si>
  <si>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</si>
  <si>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</si>
  <si>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</si>
  <si>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</si>
  <si>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</si>
  <si>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</si>
  <si>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</si>
  <si>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</si>
  <si>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</si>
  <si>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</si>
  <si>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</si>
  <si>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</si>
  <si>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</si>
  <si>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</si>
  <si>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</si>
  <si>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</si>
  <si>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</si>
  <si>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</si>
  <si>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</si>
  <si>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</si>
  <si>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</si>
  <si>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</si>
  <si>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</si>
  <si>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</si>
  <si>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</si>
  <si>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</si>
  <si>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</si>
  <si>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</si>
  <si>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</si>
  <si>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</si>
  <si>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</si>
  <si>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</si>
  <si>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</si>
  <si>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</si>
  <si>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</si>
  <si>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</si>
  <si>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</si>
  <si>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</si>
  <si>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</si>
  <si>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</si>
  <si>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</si>
  <si>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</si>
  <si>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</si>
  <si>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</si>
  <si>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</si>
  <si>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</si>
  <si>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</si>
  <si>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</si>
  <si>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</si>
  <si>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</si>
  <si>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</si>
  <si>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</si>
  <si>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</si>
  <si>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</si>
  <si>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</si>
  <si>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</si>
  <si>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</si>
  <si>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</si>
  <si>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</si>
  <si>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</si>
  <si>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</si>
  <si>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</si>
  <si>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</si>
  <si>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</si>
  <si>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</si>
  <si>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</si>
  <si>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</si>
  <si>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</si>
  <si>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</si>
  <si>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</si>
  <si>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</si>
  <si>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</si>
  <si>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</si>
  <si>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</si>
  <si>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</si>
  <si>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</si>
  <si>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</si>
  <si>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</si>
  <si>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</si>
  <si>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</si>
  <si>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</si>
  <si>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</si>
  <si>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</si>
  <si>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</si>
  <si>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</si>
  <si>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</si>
  <si>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</si>
  <si>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</si>
  <si>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</si>
  <si>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</si>
  <si>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</si>
  <si>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</si>
  <si>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</si>
  <si>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</si>
  <si>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</si>
  <si>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</si>
  <si>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</si>
  <si>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</si>
  <si>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</si>
  <si>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</si>
  <si>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</si>
  <si>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</si>
  <si>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</si>
  <si>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</si>
  <si>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</si>
  <si>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</si>
  <si>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</si>
  <si>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</si>
  <si>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</si>
  <si>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</si>
  <si>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</si>
  <si>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</si>
  <si>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</si>
  <si>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</si>
  <si>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</si>
  <si>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</si>
  <si>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</si>
  <si>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</si>
  <si>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</si>
  <si>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</si>
  <si>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</si>
  <si>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</si>
  <si>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</si>
  <si>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</si>
  <si>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</si>
  <si>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</si>
  <si>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</si>
  <si>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</si>
  <si>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</si>
  <si>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</si>
  <si>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</si>
  <si>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</si>
  <si>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</si>
  <si>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</si>
  <si>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</si>
  <si>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</si>
  <si>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</si>
  <si>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</si>
  <si>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</si>
  <si>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</si>
  <si>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</si>
  <si>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</si>
  <si>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</si>
  <si>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</si>
  <si>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</si>
  <si>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</si>
  <si>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</si>
  <si>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</si>
  <si>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</si>
  <si>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</si>
  <si>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</si>
  <si>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</si>
  <si>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</si>
  <si>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</si>
  <si>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</si>
  <si>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</si>
  <si>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</si>
  <si>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</si>
  <si>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</si>
  <si>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</si>
  <si>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</si>
  <si>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</si>
  <si>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</si>
  <si>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</si>
  <si>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</si>
  <si>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</si>
  <si>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</si>
  <si>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</si>
  <si>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</si>
  <si>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</si>
  <si>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</si>
  <si>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</si>
  <si>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</si>
  <si>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</si>
  <si>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</si>
  <si>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</si>
  <si>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</si>
  <si>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</si>
  <si>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</si>
  <si>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</si>
  <si>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</si>
  <si>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</si>
  <si>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</si>
  <si>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</si>
  <si>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</si>
  <si>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</si>
  <si>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</si>
  <si>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</si>
  <si>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</si>
  <si>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</si>
  <si>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</si>
  <si>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</si>
  <si>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</si>
  <si>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</si>
  <si>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</si>
  <si>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</si>
  <si>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</si>
  <si>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</si>
  <si>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</si>
  <si>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</si>
  <si>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</si>
  <si>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</si>
  <si>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</si>
  <si>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</si>
  <si>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</si>
  <si>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</si>
  <si>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</si>
  <si>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</si>
  <si>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</si>
  <si>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</si>
  <si>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</si>
  <si>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</si>
  <si>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</si>
  <si>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</si>
  <si>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</si>
  <si>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</si>
  <si>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</si>
  <si>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</si>
  <si>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</si>
  <si>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</si>
  <si>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</si>
  <si>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</si>
  <si>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</si>
  <si>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</si>
  <si>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</si>
  <si>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</si>
  <si>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</si>
  <si>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</si>
  <si>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</si>
  <si>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</si>
  <si>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</si>
  <si>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</si>
  <si>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</si>
  <si>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</si>
  <si>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</si>
  <si>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</si>
  <si>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</si>
  <si>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</si>
  <si>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</si>
  <si>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</si>
  <si>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</si>
  <si>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</si>
  <si>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</si>
  <si>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</si>
  <si>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</si>
  <si>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</si>
  <si>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</si>
  <si>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</si>
  <si>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</si>
  <si>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</si>
  <si>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</si>
  <si>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</si>
  <si>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</si>
  <si>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</si>
  <si>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</si>
  <si>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</si>
  <si>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</si>
  <si>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</si>
  <si>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</si>
  <si>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</si>
  <si>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</si>
  <si>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</si>
  <si>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</si>
  <si>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</si>
  <si>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</si>
  <si>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</si>
  <si>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</si>
  <si>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</si>
  <si>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</si>
  <si>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</si>
  <si>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</si>
  <si>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</si>
  <si>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</si>
  <si>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</si>
  <si>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</si>
  <si>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</si>
  <si>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</si>
  <si>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</si>
  <si>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</si>
  <si>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</si>
  <si>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</si>
  <si>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</si>
  <si>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</si>
  <si>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</si>
  <si>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</si>
  <si>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</si>
  <si>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</si>
  <si>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</si>
  <si>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</si>
  <si>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</si>
  <si>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</si>
  <si>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</si>
  <si>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</si>
  <si>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</si>
  <si>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</si>
  <si>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</si>
  <si>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</si>
  <si>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</si>
  <si>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</si>
  <si>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</si>
  <si>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</si>
  <si>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</si>
  <si>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</si>
  <si>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</si>
  <si>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LEGRAND - Armadio 42U 600X800 porta a vetro anteriore</t>
  </si>
  <si>
    <t>BT-RKF-646762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</si>
  <si>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</si>
  <si>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</si>
  <si>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</si>
  <si>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</si>
  <si>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</si>
  <si>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</si>
  <si>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</si>
  <si>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</si>
  <si>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</si>
  <si>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</si>
  <si>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</si>
  <si>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</si>
  <si>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</si>
  <si>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</si>
  <si>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</si>
  <si>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</si>
  <si>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</si>
  <si>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</si>
  <si>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</si>
  <si>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</si>
  <si>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</si>
  <si>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</si>
  <si>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</si>
  <si>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</si>
  <si>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</si>
  <si>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</si>
  <si>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</si>
  <si>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</si>
  <si>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</si>
  <si>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</si>
  <si>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</si>
  <si>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</si>
  <si>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</si>
  <si>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</si>
  <si>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</si>
  <si>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</si>
  <si>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</si>
  <si>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</si>
  <si>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</si>
  <si>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</si>
  <si>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</si>
  <si>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</si>
  <si>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</si>
  <si>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</si>
  <si>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</si>
  <si>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</si>
  <si>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</si>
  <si>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</si>
  <si>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</si>
  <si>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</si>
  <si>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</si>
  <si>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</si>
  <si>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</si>
  <si>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</si>
  <si>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</si>
  <si>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</si>
  <si>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</si>
  <si>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</si>
  <si>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</si>
  <si>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</si>
  <si>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</si>
  <si>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</si>
  <si>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</si>
  <si>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</si>
  <si>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</si>
  <si>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</si>
  <si>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</si>
  <si>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</si>
  <si>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</si>
  <si>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</si>
  <si>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</si>
  <si>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</si>
  <si>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</si>
  <si>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</si>
  <si>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</si>
  <si>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</si>
  <si>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</si>
  <si>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</si>
  <si>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</si>
  <si>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</si>
  <si>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</si>
  <si>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</si>
  <si>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</si>
  <si>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</si>
  <si>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</si>
  <si>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</si>
  <si>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</si>
  <si>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</si>
  <si>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</si>
  <si>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</si>
  <si>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</si>
  <si>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</si>
  <si>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</si>
  <si>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</si>
  <si>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</si>
  <si>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</si>
  <si>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</si>
  <si>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</si>
  <si>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</si>
  <si>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</si>
  <si>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</si>
  <si>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</si>
  <si>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</si>
  <si>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</si>
  <si>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</si>
  <si>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</si>
  <si>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</si>
  <si>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</si>
  <si>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</si>
  <si>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</si>
  <si>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</si>
  <si>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</si>
  <si>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</si>
  <si>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</si>
  <si>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ZY-WRL-WAX300H</t>
  </si>
  <si>
    <t>WAX300H-EU0101F</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</si>
  <si>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</si>
  <si>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</si>
  <si>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</si>
  <si>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</si>
  <si>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</si>
  <si>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</si>
  <si>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</si>
  <si>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</si>
  <si>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</si>
  <si>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</si>
  <si>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</si>
  <si>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</si>
  <si>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</si>
  <si>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</si>
  <si>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</si>
  <si>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</si>
  <si>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</si>
  <si>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</si>
  <si>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</si>
  <si>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</si>
  <si>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</si>
  <si>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</si>
  <si>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</si>
  <si>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</si>
  <si>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</si>
  <si>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</si>
  <si>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</si>
  <si>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</si>
  <si>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</si>
  <si>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</si>
  <si>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</si>
  <si>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</si>
  <si>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</si>
  <si>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</si>
  <si>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</si>
  <si>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</si>
  <si>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</si>
  <si>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</si>
  <si>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</si>
  <si>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</si>
  <si>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</si>
  <si>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</si>
  <si>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</si>
  <si>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</si>
  <si>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</si>
  <si>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</si>
  <si>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</si>
  <si>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</si>
  <si>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</si>
  <si>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</si>
  <si>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</si>
  <si>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</si>
  <si>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</si>
  <si>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</si>
  <si>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</si>
  <si>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</si>
  <si>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</si>
  <si>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</si>
  <si>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</si>
  <si>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</si>
  <si>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</si>
  <si>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</si>
  <si>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</si>
  <si>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</si>
  <si>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</si>
  <si>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</si>
  <si>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</si>
  <si>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</si>
  <si>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</si>
  <si>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</si>
  <si>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</si>
  <si>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</si>
  <si>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</si>
  <si>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</si>
  <si>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</si>
  <si>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</si>
  <si>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</si>
  <si>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</si>
  <si>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</si>
  <si>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</si>
  <si>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</si>
  <si>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</si>
  <si>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</si>
  <si>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</si>
  <si>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</si>
  <si>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</si>
  <si>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</si>
  <si>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</si>
  <si>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</si>
  <si>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</si>
  <si>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</si>
  <si>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</si>
  <si>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</si>
  <si>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</si>
  <si>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</si>
  <si>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</si>
  <si>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</si>
  <si>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</si>
  <si>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</si>
  <si>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</si>
  <si>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</si>
  <si>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</si>
  <si>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</si>
  <si>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</si>
  <si>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</si>
  <si>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</si>
  <si>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</si>
  <si>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</si>
  <si>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</si>
  <si>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</si>
  <si>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</si>
  <si>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</si>
  <si>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</si>
  <si>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</si>
  <si>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</si>
  <si>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</si>
  <si>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</si>
  <si>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</si>
  <si>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</si>
  <si>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</si>
  <si>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</si>
  <si>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</si>
  <si>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</si>
  <si>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</si>
  <si>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</si>
  <si>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</si>
  <si>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</si>
  <si>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</si>
  <si>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</si>
  <si>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</si>
  <si>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</si>
  <si>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</si>
  <si>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</si>
  <si>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</si>
  <si>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</si>
  <si>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</si>
  <si>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</si>
  <si>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</si>
  <si>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</si>
  <si>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</si>
  <si>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</si>
  <si>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</si>
  <si>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</si>
  <si>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</si>
  <si>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</si>
  <si>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</si>
  <si>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</si>
  <si>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</si>
  <si>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</si>
  <si>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</si>
  <si>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</si>
  <si>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</si>
  <si>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</si>
  <si>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</si>
  <si>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</si>
  <si>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</si>
  <si>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</si>
  <si>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</si>
  <si>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</si>
  <si>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</si>
  <si>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</si>
  <si>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</si>
  <si>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</si>
  <si>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</si>
  <si>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</si>
  <si>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</si>
  <si>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</si>
  <si>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</si>
  <si>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</si>
  <si>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</si>
  <si>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</si>
  <si>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</si>
  <si>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</si>
  <si>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</si>
  <si>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</si>
  <si>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</si>
  <si>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</si>
  <si>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</si>
  <si>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</si>
  <si>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</si>
  <si>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</si>
  <si>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</si>
  <si>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</si>
  <si>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</si>
  <si>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</si>
  <si>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</si>
  <si>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</si>
  <si>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</si>
  <si>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</si>
  <si>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</si>
  <si>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</si>
  <si>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</si>
  <si>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</si>
  <si>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</si>
  <si>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</si>
  <si>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</si>
  <si>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</si>
  <si>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</si>
  <si>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</si>
  <si>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</si>
  <si>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</si>
  <si>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</si>
  <si>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</si>
  <si>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</si>
  <si>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</si>
  <si>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</si>
  <si>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</si>
  <si>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</si>
  <si>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</si>
  <si>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</si>
  <si>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</si>
  <si>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</si>
  <si>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</si>
  <si>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</si>
  <si>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</si>
  <si>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</si>
  <si>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</si>
  <si>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</si>
  <si>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</si>
  <si>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</si>
  <si>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</si>
  <si>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</si>
  <si>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</si>
  <si>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</si>
  <si>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</si>
  <si>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</si>
  <si>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</si>
  <si>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</si>
  <si>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</si>
  <si>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</si>
  <si>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</si>
  <si>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</si>
  <si>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</si>
  <si>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</si>
  <si>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</si>
  <si>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</si>
  <si>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</si>
  <si>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</si>
  <si>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</si>
  <si>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</si>
  <si>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</si>
  <si>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</si>
  <si>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</si>
  <si>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</si>
  <si>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</si>
  <si>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</si>
  <si>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</si>
  <si>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</si>
  <si>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</si>
  <si>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</si>
  <si>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</si>
  <si>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</si>
  <si>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</si>
  <si>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</si>
  <si>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</si>
  <si>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</si>
  <si>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</si>
  <si>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</si>
  <si>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</si>
  <si>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</si>
  <si>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</si>
  <si>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</si>
  <si>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</si>
  <si>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</si>
  <si>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</si>
  <si>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</si>
  <si>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</si>
  <si>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</si>
  <si>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</si>
  <si>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</si>
  <si>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</si>
  <si>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</si>
  <si>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</si>
  <si>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</si>
  <si>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</si>
  <si>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</si>
  <si>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</si>
  <si>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</si>
  <si>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</si>
  <si>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</si>
  <si>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</si>
  <si>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</si>
  <si>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</si>
  <si>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</si>
  <si>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</si>
  <si>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</si>
  <si>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</si>
  <si>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</si>
  <si>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</si>
  <si>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</si>
  <si>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</si>
  <si>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</si>
  <si>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</si>
  <si>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</si>
  <si>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</si>
  <si>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</si>
  <si>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</si>
  <si>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</si>
  <si>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</si>
  <si>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</si>
  <si>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</si>
  <si>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</si>
  <si>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</si>
  <si>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</si>
  <si>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</si>
  <si>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</si>
  <si>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</si>
  <si>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</si>
  <si>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</si>
  <si>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</si>
  <si>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TK-RUO-RUT906</t>
  </si>
  <si>
    <t>RUT906</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</si>
  <si>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</si>
  <si>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</si>
  <si>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</si>
  <si>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</si>
  <si>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</si>
  <si>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</si>
  <si>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</si>
  <si>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</si>
  <si>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</si>
  <si>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</si>
  <si>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</si>
  <si>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</si>
  <si>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</si>
  <si>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</si>
  <si>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</si>
  <si>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</si>
  <si>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</si>
  <si>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</si>
  <si>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</si>
  <si>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</si>
  <si>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</si>
  <si>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</si>
  <si>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</si>
  <si>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</si>
  <si>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</si>
  <si>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</si>
  <si>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</si>
  <si>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</si>
  <si>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</si>
  <si>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</si>
  <si>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</si>
  <si>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</si>
  <si>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</si>
  <si>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</si>
  <si>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</si>
  <si>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</si>
  <si>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</si>
  <si>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</si>
  <si>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</si>
  <si>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</si>
  <si>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</si>
  <si>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</si>
  <si>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</si>
  <si>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</si>
  <si>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</si>
  <si>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</si>
  <si>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</si>
  <si>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</si>
  <si>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</si>
  <si>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</si>
  <si>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</si>
  <si>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</si>
  <si>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</si>
  <si>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</si>
  <si>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</si>
  <si>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</si>
  <si>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</si>
  <si>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</si>
  <si>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</si>
  <si>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</si>
  <si>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</si>
  <si>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</si>
  <si>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</si>
  <si>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</si>
  <si>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</si>
  <si>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</si>
  <si>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</si>
  <si>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</si>
  <si>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</si>
  <si>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</si>
  <si>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</si>
  <si>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</si>
  <si>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</si>
  <si>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</si>
  <si>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</si>
  <si>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</si>
  <si>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</si>
  <si>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</si>
  <si>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</si>
  <si>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</si>
  <si>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</si>
  <si>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</si>
  <si>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</si>
  <si>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</si>
  <si>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</si>
  <si>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</si>
  <si>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</si>
  <si>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</si>
  <si>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</si>
  <si>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</si>
  <si>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</si>
  <si>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</si>
  <si>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</si>
  <si>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</si>
  <si>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</si>
  <si>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</si>
  <si>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</si>
  <si>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</si>
  <si>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</si>
  <si>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</si>
  <si>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</si>
  <si>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</si>
  <si>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</si>
  <si>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</si>
  <si>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</si>
  <si>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</si>
  <si>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</si>
  <si>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</si>
  <si>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</si>
  <si>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</si>
  <si>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</si>
  <si>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</si>
  <si>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</si>
  <si>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</si>
  <si>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</si>
  <si>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</si>
  <si>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</si>
  <si>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</si>
  <si>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</si>
  <si>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</si>
  <si>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</si>
  <si>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</si>
  <si>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</si>
  <si>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</si>
  <si>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</si>
  <si>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</si>
  <si>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</si>
  <si>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</si>
  <si>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</si>
  <si>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</si>
  <si>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</si>
  <si>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</si>
  <si>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</si>
  <si>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</si>
  <si>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</si>
  <si>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</si>
  <si>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</si>
  <si>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</si>
  <si>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</si>
  <si>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Pannello Unirack FO 1U 19'' per 24xSC spx / LC dpx vuoto con schede di giunzione per bussole senza flangia</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</si>
  <si>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</si>
  <si>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</si>
  <si>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</si>
  <si>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</si>
  <si>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</si>
  <si>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</si>
  <si>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</si>
  <si>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</si>
  <si>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</si>
  <si>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</si>
  <si>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</si>
  <si>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</si>
  <si>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</si>
  <si>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</si>
  <si>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</si>
  <si>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</si>
  <si>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</si>
  <si>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</si>
  <si>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</si>
  <si>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</si>
  <si>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</si>
  <si>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</si>
  <si>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</si>
  <si>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</si>
  <si>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</si>
  <si>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</si>
  <si>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</si>
  <si>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</si>
  <si>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</si>
  <si>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</si>
  <si>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</si>
  <si>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</si>
  <si>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</si>
  <si>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</si>
  <si>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</si>
  <si>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</si>
  <si>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</si>
  <si>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</si>
  <si>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</si>
  <si>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</si>
  <si>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</si>
  <si>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</si>
  <si>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</si>
  <si>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</si>
  <si>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</si>
  <si>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</si>
  <si>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</si>
  <si>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</si>
  <si>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</si>
  <si>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</si>
  <si>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</si>
  <si>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</si>
  <si>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</si>
  <si>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</si>
  <si>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</si>
  <si>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</si>
  <si>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</si>
  <si>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</si>
  <si>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</si>
  <si>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</si>
  <si>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</si>
  <si>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</si>
  <si>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</si>
  <si>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Supporto per 12 protezioni termoretraibili con diametro da 2,4 a 2,6 mm -conf. 10 pz-</t>
  </si>
  <si>
    <t>R&amp;M - Coperchio per rack FO</t>
  </si>
  <si>
    <t>R&amp;M - Coperchio per pannello R804258</t>
  </si>
  <si>
    <t>CommScope</t>
  </si>
  <si>
    <t>ORCA - CAVI OTTICI A PROGETTO</t>
  </si>
  <si>
    <t>Cod.Sirius</t>
  </si>
  <si>
    <t>Reparto</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</si>
  <si>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</si>
  <si>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</si>
  <si>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</si>
  <si>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</si>
  <si>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</si>
  <si>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</si>
  <si>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</si>
  <si>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</si>
  <si>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</si>
  <si>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</si>
  <si>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</si>
  <si>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</si>
  <si>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</si>
  <si>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</si>
  <si>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</si>
  <si>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</si>
  <si>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</si>
  <si>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</si>
  <si>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</si>
  <si>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</si>
  <si>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</si>
  <si>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</si>
  <si>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</si>
  <si>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</si>
  <si>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</si>
  <si>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</si>
  <si>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</si>
  <si>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</si>
  <si>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</si>
  <si>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</si>
  <si>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</si>
  <si>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</si>
  <si>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</si>
  <si>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</si>
  <si>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</si>
  <si>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</si>
  <si>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</si>
  <si>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</si>
  <si>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</si>
  <si>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</si>
  <si>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</si>
  <si>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</si>
  <si>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</si>
  <si>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</si>
  <si>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</si>
  <si>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</si>
  <si>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</si>
  <si>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</si>
  <si>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</si>
  <si>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</si>
  <si>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</si>
  <si>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</si>
  <si>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</si>
  <si>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</si>
  <si>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</si>
  <si>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</si>
  <si>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</si>
  <si>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</si>
  <si>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</si>
  <si>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</si>
  <si>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</si>
  <si>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</si>
  <si>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</si>
  <si>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</si>
  <si>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</si>
  <si>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</si>
  <si>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</si>
  <si>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</si>
  <si>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</si>
  <si>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</si>
  <si>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</si>
  <si>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</si>
  <si>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</si>
  <si>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</si>
  <si>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</si>
  <si>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</si>
  <si>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</si>
  <si>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</si>
  <si>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</si>
  <si>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</si>
  <si>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</si>
  <si>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</si>
  <si>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</si>
  <si>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</si>
  <si>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</si>
  <si>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</si>
  <si>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</si>
  <si>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</si>
  <si>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</si>
  <si>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</si>
  <si>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</si>
  <si>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</si>
  <si>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</si>
  <si>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</si>
  <si>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</si>
  <si>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</si>
  <si>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</si>
  <si>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</si>
  <si>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</si>
  <si>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</si>
  <si>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</si>
  <si>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</si>
  <si>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</si>
  <si>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</si>
  <si>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</si>
  <si>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</si>
  <si>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</si>
  <si>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</si>
  <si>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</si>
  <si>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</si>
  <si>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</si>
  <si>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</si>
  <si>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</si>
  <si>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</si>
  <si>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</si>
  <si>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</si>
  <si>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</si>
  <si>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</si>
  <si>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</si>
  <si>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</si>
  <si>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</si>
  <si>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</si>
  <si>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</si>
  <si>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</si>
  <si>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</si>
  <si>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</si>
  <si>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</si>
  <si>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</si>
  <si>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</si>
  <si>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</si>
  <si>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</si>
  <si>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</si>
  <si>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</si>
  <si>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</si>
  <si>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</si>
  <si>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</si>
  <si>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</si>
  <si>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</si>
  <si>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</si>
  <si>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</si>
  <si>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</si>
  <si>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</si>
  <si>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</si>
  <si>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</si>
  <si>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</si>
  <si>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</si>
  <si>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</si>
  <si>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</si>
  <si>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</si>
  <si>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</si>
  <si>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</si>
  <si>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</si>
  <si>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</si>
  <si>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</si>
  <si>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</si>
  <si>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</si>
  <si>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</si>
  <si>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</si>
  <si>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</si>
  <si>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</si>
  <si>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</si>
  <si>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</si>
  <si>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</si>
  <si>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</si>
  <si>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</si>
  <si>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</si>
  <si>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</si>
  <si>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</si>
  <si>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</si>
  <si>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</si>
  <si>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</si>
  <si>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</si>
  <si>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</si>
  <si>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</si>
  <si>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</si>
  <si>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</si>
  <si>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</si>
  <si>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</si>
  <si>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</si>
  <si>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</si>
  <si>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</si>
  <si>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</si>
  <si>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</si>
  <si>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</si>
  <si>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</si>
  <si>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</si>
  <si>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</si>
  <si>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</si>
  <si>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</si>
  <si>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</si>
  <si>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</si>
  <si>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</si>
  <si>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</si>
  <si>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</si>
  <si>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</si>
  <si>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</si>
  <si>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</si>
  <si>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</si>
  <si>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</si>
  <si>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</si>
  <si>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</si>
  <si>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</si>
  <si>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</si>
  <si>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</si>
  <si>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</si>
  <si>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</si>
  <si>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</si>
  <si>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</si>
  <si>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</si>
  <si>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</si>
  <si>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</si>
  <si>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</si>
  <si>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</si>
  <si>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</si>
  <si>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</si>
  <si>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</si>
  <si>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</si>
  <si>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</si>
  <si>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</si>
  <si>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</si>
  <si>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</si>
  <si>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</si>
  <si>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</si>
  <si>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</si>
  <si>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</si>
  <si>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</si>
  <si>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</si>
  <si>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</si>
  <si>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</si>
  <si>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</si>
  <si>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</si>
  <si>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</si>
  <si>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</si>
  <si>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</si>
  <si>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</si>
  <si>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</si>
  <si>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</si>
  <si>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</si>
  <si>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</si>
  <si>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</si>
  <si>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</si>
  <si>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</si>
  <si>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</si>
  <si>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</si>
  <si>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</si>
  <si>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</si>
  <si>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</si>
  <si>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</si>
  <si>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</si>
  <si>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</si>
  <si>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</si>
  <si>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</si>
  <si>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</si>
  <si>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</si>
  <si>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</si>
  <si>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</si>
  <si>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</si>
  <si>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</si>
  <si>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</si>
  <si>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</si>
  <si>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</si>
  <si>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</si>
  <si>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</si>
  <si>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</si>
  <si>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</si>
  <si>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</si>
  <si>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</si>
  <si>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</si>
  <si>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</si>
  <si>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</si>
  <si>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</si>
  <si>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</si>
  <si>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</si>
  <si>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</si>
  <si>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</si>
  <si>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</si>
  <si>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</si>
  <si>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</si>
  <si>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</si>
  <si>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</si>
  <si>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</si>
  <si>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</si>
  <si>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</si>
  <si>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</si>
  <si>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</si>
  <si>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</si>
  <si>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</si>
  <si>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</si>
  <si>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</si>
  <si>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</si>
  <si>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</si>
  <si>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</si>
  <si>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</si>
  <si>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</si>
  <si>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</si>
  <si>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</si>
  <si>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</si>
  <si>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</si>
  <si>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</si>
  <si>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</si>
  <si>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</si>
  <si>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</si>
  <si>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</si>
  <si>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</si>
  <si>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</si>
  <si>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</si>
  <si>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</si>
  <si>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</si>
  <si>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</si>
  <si>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</si>
  <si>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</si>
  <si>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</si>
  <si>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</si>
  <si>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</si>
  <si>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</si>
  <si>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</si>
  <si>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</si>
  <si>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</si>
  <si>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</si>
  <si>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</si>
  <si>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</si>
  <si>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</si>
  <si>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</si>
  <si>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</si>
  <si>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</si>
  <si>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</si>
  <si>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</si>
  <si>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</si>
  <si>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</si>
  <si>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</si>
  <si>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</si>
  <si>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</si>
  <si>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</si>
  <si>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</si>
  <si>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</si>
  <si>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</si>
  <si>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</si>
  <si>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</si>
  <si>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</si>
  <si>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</si>
  <si>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</si>
  <si>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</si>
  <si>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</si>
  <si>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</si>
  <si>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</si>
  <si>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</si>
  <si>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</si>
  <si>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</si>
  <si>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</si>
  <si>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</si>
  <si>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</si>
  <si>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</si>
  <si>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</si>
  <si>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</si>
  <si>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</si>
  <si>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</si>
  <si>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</si>
  <si>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</si>
  <si>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</si>
  <si>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</si>
  <si>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</si>
  <si>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</si>
  <si>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</si>
  <si>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</si>
  <si>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</si>
  <si>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</si>
  <si>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</si>
  <si>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</si>
  <si>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</si>
  <si>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</si>
  <si>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</si>
  <si>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</si>
  <si>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</si>
  <si>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</si>
  <si>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</si>
  <si>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</si>
  <si>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</si>
  <si>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</si>
  <si>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</si>
  <si>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</si>
  <si>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</si>
  <si>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</si>
  <si>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</si>
  <si>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</si>
  <si>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</si>
  <si>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</si>
  <si>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</si>
  <si>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</si>
  <si>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</si>
  <si>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</si>
  <si>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</si>
  <si>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</si>
  <si>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</si>
  <si>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</si>
  <si>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</si>
  <si>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</si>
  <si>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</si>
  <si>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</si>
  <si>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</si>
  <si>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</si>
  <si>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</si>
  <si>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</si>
  <si>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</si>
  <si>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</si>
  <si>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</si>
  <si>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</si>
  <si>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</si>
  <si>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</si>
  <si>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</si>
  <si>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</si>
  <si>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</si>
  <si>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</si>
  <si>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</si>
  <si>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</si>
  <si>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</si>
  <si>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</si>
  <si>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</si>
  <si>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</si>
  <si>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</si>
  <si>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</si>
  <si>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</si>
  <si>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</si>
  <si>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</si>
  <si>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</si>
  <si>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</si>
  <si>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</si>
  <si>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</si>
  <si>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</si>
  <si>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</si>
  <si>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</si>
  <si>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</si>
  <si>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</si>
  <si>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</si>
  <si>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</si>
  <si>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</si>
  <si>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</si>
  <si>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</si>
  <si>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</si>
  <si>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</si>
  <si>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</si>
  <si>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</si>
  <si>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</si>
  <si>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</si>
  <si>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</si>
  <si>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</si>
  <si>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</si>
  <si>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</si>
  <si>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</si>
  <si>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</si>
  <si>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</si>
  <si>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</si>
  <si>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</si>
  <si>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</si>
  <si>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</si>
  <si>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</si>
  <si>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</si>
  <si>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</si>
  <si>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</si>
  <si>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</si>
  <si>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</si>
  <si>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</si>
  <si>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</si>
  <si>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</si>
  <si>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</si>
  <si>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</si>
  <si>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</si>
  <si>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</si>
  <si>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</si>
  <si>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</si>
  <si>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</si>
  <si>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</si>
  <si>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</si>
  <si>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</si>
  <si>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</si>
  <si>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</si>
  <si>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</si>
  <si>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</si>
  <si>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</si>
  <si>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</si>
  <si>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</si>
  <si>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</si>
  <si>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</si>
  <si>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</si>
  <si>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</si>
  <si>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</si>
  <si>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</si>
  <si>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</si>
  <si>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</si>
  <si>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</si>
  <si>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</si>
  <si>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</si>
  <si>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</si>
  <si>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</si>
  <si>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</si>
  <si>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</si>
  <si>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</si>
  <si>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</si>
  <si>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</si>
  <si>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</si>
  <si>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</si>
  <si>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</si>
  <si>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</si>
  <si>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</si>
  <si>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</si>
  <si>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</si>
  <si>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</si>
  <si>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</si>
  <si>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</si>
  <si>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</si>
  <si>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</si>
  <si>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</si>
  <si>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</si>
  <si>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</si>
  <si>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</si>
  <si>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</si>
  <si>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</si>
  <si>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</si>
  <si>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</si>
  <si>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</si>
  <si>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</si>
  <si>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</si>
  <si>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</si>
  <si>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</si>
  <si>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</si>
  <si>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</si>
  <si>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</si>
  <si>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</si>
  <si>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</si>
  <si>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</si>
  <si>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</si>
  <si>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</si>
  <si>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</si>
  <si>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</si>
  <si>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</si>
  <si>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</si>
  <si>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</si>
  <si>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</si>
  <si>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</si>
  <si>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</si>
  <si>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</si>
  <si>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</si>
  <si>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</si>
  <si>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</si>
  <si>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</si>
  <si>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</si>
  <si>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</si>
  <si>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</si>
  <si>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</si>
  <si>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</si>
  <si>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</si>
  <si>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</si>
  <si>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</si>
  <si>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</si>
  <si>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</si>
  <si>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</si>
  <si>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</si>
  <si>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</si>
  <si>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</si>
  <si>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</si>
  <si>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</si>
  <si>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</si>
  <si>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</si>
  <si>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</si>
  <si>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</si>
  <si>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</si>
  <si>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</si>
  <si>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</si>
  <si>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</si>
  <si>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</si>
  <si>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</si>
  <si>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</si>
  <si>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</si>
  <si>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</si>
  <si>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</si>
  <si>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</si>
  <si>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</si>
  <si>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</si>
  <si>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</si>
  <si>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</si>
  <si>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</si>
  <si>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</si>
  <si>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</si>
  <si>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</si>
  <si>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</si>
  <si>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</si>
  <si>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</si>
  <si>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</si>
  <si>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</si>
  <si>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</si>
  <si>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</si>
  <si>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</si>
  <si>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</si>
  <si>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</si>
  <si>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</si>
  <si>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</si>
  <si>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</si>
  <si>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</si>
  <si>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</si>
  <si>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</si>
  <si>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</si>
  <si>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</si>
  <si>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</si>
  <si>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</si>
  <si>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</si>
  <si>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</si>
  <si>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</si>
  <si>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</si>
  <si>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</si>
  <si>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</si>
  <si>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</si>
  <si>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</si>
  <si>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</si>
  <si>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</si>
  <si>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</si>
  <si>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</si>
  <si>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</si>
  <si>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</si>
  <si>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</si>
  <si>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</si>
  <si>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</si>
  <si>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</si>
  <si>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</si>
  <si>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</si>
  <si>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</si>
  <si>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</si>
  <si>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</si>
  <si>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</si>
  <si>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</si>
  <si>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</si>
  <si>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</si>
  <si>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</si>
  <si>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</si>
  <si>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</si>
  <si>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</si>
  <si>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</si>
  <si>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</si>
  <si>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</si>
  <si>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</si>
  <si>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</si>
  <si>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</si>
  <si>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</si>
  <si>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</si>
  <si>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</si>
  <si>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</si>
  <si>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</si>
  <si>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</si>
  <si>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</si>
  <si>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</si>
  <si>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</si>
  <si>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</si>
  <si>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</si>
  <si>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</si>
  <si>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</si>
  <si>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</si>
  <si>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</si>
  <si>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</si>
  <si>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</si>
  <si>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</si>
  <si>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</si>
  <si>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</si>
  <si>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</si>
  <si>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</si>
  <si>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</si>
  <si>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</si>
  <si>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</si>
  <si>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</si>
  <si>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</si>
  <si>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</si>
  <si>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</si>
  <si>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</si>
  <si>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</si>
  <si>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</si>
  <si>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</si>
  <si>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</si>
  <si>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</si>
  <si>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</si>
  <si>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</si>
  <si>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</si>
  <si>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</si>
  <si>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</si>
  <si>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</si>
  <si>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</si>
  <si>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</si>
  <si>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</si>
  <si>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</si>
  <si>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</si>
  <si>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</si>
  <si>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</si>
  <si>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</si>
  <si>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</si>
  <si>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</si>
  <si>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</si>
  <si>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</si>
  <si>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</si>
  <si>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</si>
  <si>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</si>
  <si>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</si>
  <si>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</si>
  <si>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</si>
  <si>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</si>
  <si>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</si>
  <si>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</si>
  <si>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</si>
  <si>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</si>
  <si>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</si>
  <si>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</si>
  <si>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</si>
  <si>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</si>
  <si>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</si>
  <si>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</si>
  <si>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</si>
  <si>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</si>
  <si>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</si>
  <si>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</si>
  <si>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</si>
  <si>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</si>
  <si>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</si>
  <si>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</si>
  <si>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</si>
  <si>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</si>
  <si>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</si>
  <si>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</si>
  <si>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</si>
  <si>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</si>
  <si>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</si>
  <si>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</si>
  <si>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</si>
  <si>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</si>
  <si>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</si>
  <si>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</si>
  <si>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</si>
  <si>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</si>
  <si>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</si>
  <si>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</si>
  <si>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</si>
  <si>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</si>
  <si>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</si>
  <si>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</si>
  <si>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</si>
  <si>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</si>
  <si>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</si>
  <si>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</si>
  <si>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</si>
  <si>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</si>
  <si>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</si>
  <si>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</si>
  <si>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</si>
  <si>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</si>
  <si>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</si>
  <si>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</si>
  <si>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</si>
  <si>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</si>
  <si>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</si>
  <si>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</si>
  <si>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</si>
  <si>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</si>
  <si>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</si>
  <si>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</si>
  <si>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</si>
  <si>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</si>
  <si>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</si>
  <si>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</si>
  <si>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</si>
  <si>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</si>
  <si>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</si>
  <si>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</si>
  <si>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</si>
  <si>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</si>
  <si>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</si>
  <si>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</si>
  <si>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</si>
  <si>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</si>
  <si>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</si>
  <si>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</si>
  <si>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</si>
  <si>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</si>
  <si>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</si>
  <si>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</si>
  <si>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</si>
  <si>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</si>
  <si>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</si>
  <si>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</si>
  <si>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</si>
  <si>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</si>
  <si>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</si>
  <si>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</si>
  <si>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</si>
  <si>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</si>
  <si>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</si>
  <si>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</si>
  <si>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</si>
  <si>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</si>
  <si>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</si>
  <si>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</si>
  <si>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</si>
  <si>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</si>
  <si>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</si>
  <si>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</si>
  <si>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</si>
  <si>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</si>
  <si>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</si>
  <si>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</si>
  <si>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</si>
  <si>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</si>
  <si>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</si>
  <si>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</si>
  <si>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</si>
  <si>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</si>
  <si>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</si>
  <si>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</si>
  <si>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</si>
  <si>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</si>
  <si>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</si>
  <si>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</si>
  <si>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</si>
  <si>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</si>
  <si>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</si>
  <si>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</si>
  <si>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</si>
  <si>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</si>
  <si>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</si>
  <si>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</si>
  <si>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</si>
  <si>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</si>
  <si>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</si>
  <si>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</si>
  <si>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</si>
  <si>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</si>
  <si>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</si>
  <si>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</si>
  <si>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</si>
  <si>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</si>
  <si>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</si>
  <si>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</si>
  <si>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</si>
  <si>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</si>
  <si>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</si>
  <si>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</si>
  <si>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</si>
  <si>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</si>
  <si>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</si>
  <si>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</si>
  <si>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</si>
  <si>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</si>
  <si>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</si>
  <si>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</si>
  <si>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</si>
  <si>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</si>
  <si>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</si>
  <si>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</si>
  <si>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</si>
  <si>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</si>
  <si>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</si>
  <si>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</si>
  <si>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</si>
  <si>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</si>
  <si>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</si>
  <si>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</si>
  <si>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</si>
  <si>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</si>
  <si>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</si>
  <si>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</si>
  <si>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</si>
  <si>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</si>
  <si>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</si>
  <si>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</si>
  <si>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</si>
  <si>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</si>
  <si>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</si>
  <si>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</si>
  <si>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</si>
  <si>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</si>
  <si>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</si>
  <si>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</si>
  <si>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</si>
  <si>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</si>
  <si>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</si>
  <si>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</si>
  <si>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</si>
  <si>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</si>
  <si>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</si>
  <si>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</si>
  <si>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</si>
  <si>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</si>
  <si>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</si>
  <si>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</si>
  <si>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</si>
  <si>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</si>
  <si>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</si>
  <si>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</si>
  <si>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</si>
  <si>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</si>
  <si>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</si>
  <si>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</si>
  <si>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</si>
  <si>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</si>
  <si>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</si>
  <si>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</si>
  <si>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</si>
  <si>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</si>
  <si>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</si>
  <si>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</si>
  <si>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</si>
  <si>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</si>
  <si>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</si>
  <si>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</si>
  <si>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</si>
  <si>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</si>
  <si>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</si>
  <si>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</si>
  <si>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</si>
  <si>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</si>
  <si>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</si>
  <si>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</si>
  <si>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</si>
  <si>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</si>
  <si>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</si>
  <si>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</si>
  <si>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</si>
  <si>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</si>
  <si>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</si>
  <si>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</si>
  <si>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</si>
  <si>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</si>
  <si>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</si>
  <si>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</si>
  <si>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</si>
  <si>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</si>
  <si>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</si>
  <si>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</si>
  <si>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</si>
  <si>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</si>
  <si>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</si>
  <si>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</si>
  <si>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</si>
  <si>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</si>
  <si>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</si>
  <si>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</si>
  <si>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</si>
  <si>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</si>
  <si>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</si>
  <si>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</si>
  <si>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</si>
  <si>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</si>
  <si>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</si>
  <si>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</si>
  <si>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</si>
  <si>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</si>
  <si>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</si>
  <si>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</si>
  <si>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</si>
  <si>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</si>
  <si>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</si>
  <si>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</si>
  <si>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</si>
  <si>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</si>
  <si>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</si>
  <si>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</si>
  <si>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</si>
  <si>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</si>
  <si>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</si>
  <si>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</si>
  <si>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</si>
  <si>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</si>
  <si>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</si>
  <si>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</si>
  <si>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</si>
  <si>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</si>
  <si>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</si>
  <si>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</si>
  <si>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</si>
  <si>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</si>
  <si>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</si>
  <si>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</si>
  <si>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</si>
  <si>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</si>
  <si>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</si>
  <si>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</si>
  <si>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</si>
  <si>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</si>
  <si>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</si>
  <si>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</si>
  <si>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</si>
  <si>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</si>
  <si>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</si>
  <si>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</si>
  <si>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</si>
  <si>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</si>
  <si>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</si>
  <si>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</si>
  <si>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</si>
  <si>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</si>
  <si>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</si>
  <si>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</si>
  <si>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</si>
  <si>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</si>
  <si>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</si>
  <si>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</si>
  <si>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</si>
  <si>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</si>
  <si>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</si>
  <si>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</si>
  <si>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</si>
  <si>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</si>
  <si>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</si>
  <si>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</si>
  <si>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</si>
  <si>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</si>
  <si>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</si>
  <si>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</si>
  <si>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</si>
  <si>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</si>
  <si>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</si>
  <si>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</si>
  <si>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</si>
  <si>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</si>
  <si>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</si>
  <si>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</si>
  <si>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</si>
  <si>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</si>
  <si>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</si>
  <si>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</si>
  <si>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</si>
  <si>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</si>
  <si>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</si>
  <si>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</si>
  <si>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</si>
  <si>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</si>
  <si>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</si>
  <si>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</si>
  <si>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</si>
  <si>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</si>
  <si>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</si>
  <si>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</si>
  <si>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</si>
  <si>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</si>
  <si>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</si>
  <si>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</si>
  <si>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</si>
  <si>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</si>
  <si>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</si>
  <si>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</si>
  <si>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</si>
  <si>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</si>
  <si>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</si>
  <si>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</si>
  <si>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</si>
  <si>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</si>
  <si>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</si>
  <si>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</si>
  <si>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</si>
  <si>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</si>
  <si>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</si>
  <si>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</si>
  <si>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</si>
  <si>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</si>
  <si>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</si>
  <si>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</si>
  <si>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</si>
  <si>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</si>
  <si>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</si>
  <si>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</si>
  <si>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</si>
  <si>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</si>
  <si>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</si>
  <si>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</si>
  <si>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</si>
  <si>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</si>
  <si>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</si>
  <si>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</si>
  <si>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</si>
  <si>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</si>
  <si>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</si>
  <si>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</si>
  <si>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</si>
  <si>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</si>
  <si>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</si>
  <si>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</si>
  <si>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</si>
  <si>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</si>
  <si>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</si>
  <si>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</si>
  <si>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</si>
  <si>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</si>
  <si>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</si>
  <si>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</si>
  <si>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</si>
  <si>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</si>
  <si>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</si>
  <si>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</si>
  <si>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</si>
  <si>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</si>
  <si>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</si>
  <si>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</si>
  <si>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</si>
  <si>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</si>
  <si>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</si>
  <si>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</si>
  <si>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</si>
  <si>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</si>
  <si>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</si>
  <si>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</si>
  <si>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</si>
  <si>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</si>
  <si>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</si>
  <si>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</si>
  <si>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</si>
  <si>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</si>
  <si>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</si>
  <si>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</si>
  <si>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</si>
  <si>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</si>
  <si>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</si>
  <si>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</si>
  <si>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</si>
  <si>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</si>
  <si>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</si>
  <si>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</si>
  <si>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</si>
  <si>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</si>
  <si>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</si>
  <si>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</si>
  <si>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</si>
  <si>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</si>
  <si>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</si>
  <si>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</si>
  <si>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</si>
  <si>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</si>
  <si>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</si>
  <si>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</si>
  <si>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</si>
  <si>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</si>
  <si>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</si>
  <si>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</si>
  <si>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</si>
  <si>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</si>
  <si>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</si>
  <si>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</si>
  <si>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</si>
  <si>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</si>
  <si>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</si>
  <si>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</si>
  <si>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</si>
  <si>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</si>
  <si>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</si>
  <si>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</si>
  <si>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</si>
  <si>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</si>
  <si>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</si>
  <si>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</si>
  <si>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</si>
  <si>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</si>
  <si>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</si>
  <si>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</si>
  <si>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</si>
  <si>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</si>
  <si>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</si>
  <si>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</si>
  <si>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</si>
  <si>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</si>
  <si>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</si>
  <si>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</si>
  <si>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</si>
  <si>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</si>
  <si>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</si>
  <si>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</si>
  <si>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</si>
  <si>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</si>
  <si>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</si>
  <si>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</si>
  <si>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</si>
  <si>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</si>
  <si>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</si>
  <si>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</si>
  <si>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</si>
  <si>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</si>
  <si>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</si>
  <si>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</si>
  <si>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</si>
  <si>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</si>
  <si>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</si>
  <si>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</si>
  <si>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</si>
  <si>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</si>
  <si>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</si>
  <si>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</si>
  <si>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</si>
  <si>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</si>
  <si>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</si>
  <si>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</si>
  <si>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</si>
  <si>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</si>
  <si>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</si>
  <si>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</si>
  <si>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</si>
  <si>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</si>
  <si>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</si>
  <si>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</si>
  <si>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</si>
  <si>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</si>
  <si>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</si>
  <si>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</si>
  <si>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</si>
  <si>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</si>
  <si>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</si>
  <si>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</si>
  <si>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</si>
  <si>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</si>
  <si>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</si>
  <si>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</si>
  <si>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</si>
  <si>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</si>
  <si>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</si>
  <si>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</si>
  <si>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</si>
  <si>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</si>
  <si>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</si>
  <si>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</si>
  <si>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</si>
  <si>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</si>
  <si>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</si>
  <si>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</si>
  <si>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</si>
  <si>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</si>
  <si>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</si>
  <si>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</si>
  <si>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</si>
  <si>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</si>
  <si>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</si>
  <si>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</si>
  <si>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</si>
  <si>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</si>
  <si>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</si>
  <si>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</si>
  <si>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</si>
  <si>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</si>
  <si>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</si>
  <si>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</si>
  <si>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</si>
  <si>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</si>
  <si>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</si>
  <si>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</si>
  <si>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</si>
  <si>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</si>
  <si>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</si>
  <si>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</si>
  <si>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</si>
  <si>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</si>
  <si>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</si>
  <si>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</si>
  <si>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</si>
  <si>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</si>
  <si>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</si>
  <si>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</si>
  <si>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</si>
  <si>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</si>
  <si>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</si>
  <si>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</si>
  <si>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</si>
  <si>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</si>
  <si>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</si>
  <si>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</si>
  <si>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</si>
  <si>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</si>
  <si>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</si>
  <si>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</si>
  <si>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</si>
  <si>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</si>
  <si>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</si>
  <si>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</si>
  <si>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</si>
  <si>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</si>
  <si>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</si>
  <si>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</si>
  <si>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</si>
  <si>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</si>
  <si>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</si>
  <si>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</si>
  <si>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</si>
  <si>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</si>
  <si>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</si>
  <si>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</si>
  <si>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</si>
  <si>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</si>
  <si>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</si>
  <si>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</si>
  <si>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</si>
  <si>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</si>
  <si>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</si>
  <si>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</si>
  <si>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</si>
  <si>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</si>
  <si>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</si>
  <si>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</si>
  <si>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</si>
  <si>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</si>
  <si>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</si>
  <si>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</si>
  <si>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</si>
  <si>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</si>
  <si>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</si>
  <si>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</si>
  <si>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</si>
  <si>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</si>
  <si>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</si>
  <si>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</si>
  <si>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</si>
  <si>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</si>
  <si>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</si>
  <si>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</si>
  <si>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</si>
  <si>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</si>
  <si>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</si>
  <si>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</si>
  <si>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</si>
  <si>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</si>
  <si>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</si>
  <si>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</si>
  <si>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</si>
  <si>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</si>
  <si>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</si>
  <si>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</si>
  <si>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</si>
  <si>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</si>
  <si>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</si>
  <si>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</si>
  <si>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</si>
  <si>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</si>
  <si>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</si>
  <si>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</si>
  <si>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</si>
  <si>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</si>
  <si>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</si>
  <si>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</si>
  <si>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</si>
  <si>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</si>
  <si>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</si>
  <si>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</si>
  <si>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</si>
  <si>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</si>
  <si>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</si>
  <si>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</si>
  <si>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</si>
  <si>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</si>
  <si>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</si>
  <si>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</si>
  <si>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</si>
  <si>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</si>
  <si>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</si>
  <si>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</si>
  <si>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</si>
  <si>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</si>
  <si>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</si>
  <si>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</si>
  <si>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</si>
  <si>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</si>
  <si>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</si>
  <si>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</si>
  <si>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</si>
  <si>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</si>
  <si>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</si>
  <si>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</si>
  <si>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</si>
  <si>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</si>
  <si>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</si>
  <si>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</si>
  <si>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</si>
  <si>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</si>
  <si>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</si>
  <si>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</si>
  <si>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</si>
  <si>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</si>
  <si>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</si>
  <si>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</si>
  <si>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</si>
  <si>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</si>
  <si>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</si>
  <si>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</si>
  <si>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</si>
  <si>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</si>
  <si>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</si>
  <si>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</si>
  <si>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</si>
  <si>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</si>
  <si>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</si>
  <si>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</si>
  <si>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</si>
  <si>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</si>
  <si>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</si>
  <si>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</si>
  <si>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</si>
  <si>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</si>
  <si>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</si>
  <si>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</si>
  <si>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</si>
  <si>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</si>
  <si>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</si>
  <si>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</si>
  <si>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</si>
  <si>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</si>
  <si>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</si>
  <si>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</si>
  <si>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</si>
  <si>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</si>
  <si>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</si>
  <si>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</si>
  <si>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</si>
  <si>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</si>
  <si>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</si>
  <si>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</si>
  <si>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</si>
  <si>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</si>
  <si>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</si>
  <si>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</si>
  <si>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</si>
  <si>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</si>
  <si>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</si>
  <si>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</si>
  <si>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</si>
  <si>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</si>
  <si>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</si>
  <si>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</si>
  <si>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</si>
  <si>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</si>
  <si>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</si>
  <si>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</si>
  <si>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</si>
  <si>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</si>
  <si>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</si>
  <si>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</si>
  <si>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</si>
  <si>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</si>
  <si>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</si>
  <si>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</si>
  <si>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</si>
  <si>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</si>
  <si>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</si>
  <si>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</si>
  <si>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</si>
  <si>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</si>
  <si>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</si>
  <si>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</si>
  <si>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</si>
  <si>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</si>
  <si>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</si>
  <si>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</si>
  <si>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</si>
  <si>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</si>
  <si>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</si>
  <si>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</si>
  <si>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</si>
  <si>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</si>
  <si>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</si>
  <si>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</si>
  <si>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</si>
  <si>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</si>
  <si>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</si>
  <si>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</si>
  <si>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</si>
  <si>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</si>
  <si>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</si>
  <si>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</si>
  <si>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</si>
  <si>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</si>
  <si>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</si>
  <si>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</si>
  <si>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</si>
  <si>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</si>
  <si>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</si>
  <si>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</si>
  <si>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</si>
  <si>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</si>
  <si>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</si>
  <si>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</si>
  <si>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</si>
  <si>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</si>
  <si>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</si>
  <si>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</si>
  <si>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</si>
  <si>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</si>
  <si>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</si>
  <si>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</si>
  <si>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</si>
  <si>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</si>
  <si>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</si>
  <si>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</si>
  <si>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</si>
  <si>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</si>
  <si>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</si>
  <si>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</si>
  <si>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</si>
  <si>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</si>
  <si>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</si>
  <si>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</si>
  <si>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</si>
  <si>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</si>
  <si>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</si>
  <si>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</si>
  <si>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</si>
  <si>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</si>
  <si>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</si>
  <si>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</si>
  <si>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</si>
  <si>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</si>
  <si>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</si>
  <si>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</si>
  <si>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</si>
  <si>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</si>
  <si>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</si>
  <si>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</si>
  <si>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</si>
  <si>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</si>
  <si>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</si>
  <si>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</si>
  <si>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</si>
  <si>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</si>
  <si>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</si>
  <si>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</si>
  <si>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</si>
  <si>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</si>
  <si>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</si>
  <si>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</si>
  <si>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</si>
  <si>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</si>
  <si>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</si>
  <si>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</si>
  <si>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</si>
  <si>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</si>
  <si>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</si>
  <si>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</si>
  <si>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</si>
  <si>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</si>
  <si>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</si>
  <si>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</si>
  <si>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</si>
  <si>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</si>
  <si>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</si>
  <si>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</si>
  <si>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</si>
  <si>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</si>
  <si>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</si>
  <si>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</si>
  <si>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</si>
  <si>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</si>
  <si>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</si>
  <si>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</si>
  <si>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</si>
  <si>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</si>
  <si>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</si>
  <si>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</si>
  <si>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</si>
  <si>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</si>
  <si>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</si>
  <si>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</si>
  <si>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</si>
  <si>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</si>
  <si>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</si>
  <si>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</si>
  <si>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</si>
  <si>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</si>
  <si>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</si>
  <si>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</si>
  <si>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</si>
  <si>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</si>
  <si>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</si>
  <si>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</si>
  <si>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</si>
  <si>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</si>
  <si>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</si>
  <si>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</si>
  <si>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</si>
  <si>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</si>
  <si>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</si>
  <si>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</si>
  <si>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</si>
  <si>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</si>
  <si>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</si>
  <si>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</si>
  <si>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</si>
  <si>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</si>
  <si>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</si>
  <si>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</si>
  <si>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</si>
  <si>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</si>
  <si>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</si>
  <si>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</si>
  <si>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</si>
  <si>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</si>
  <si>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</si>
  <si>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</si>
  <si>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</si>
  <si>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</si>
  <si>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</si>
  <si>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</si>
  <si>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</si>
  <si>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</si>
  <si>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</si>
  <si>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</si>
  <si>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</si>
  <si>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</si>
  <si>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</si>
  <si>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</si>
  <si>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</si>
  <si>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</si>
  <si>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</si>
  <si>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</si>
  <si>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</si>
  <si>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</si>
  <si>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</si>
  <si>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</si>
  <si>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</si>
  <si>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</si>
  <si>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</si>
  <si>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</si>
  <si>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</si>
  <si>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</si>
  <si>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</si>
  <si>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</si>
  <si>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</si>
  <si>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</si>
  <si>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</si>
  <si>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</si>
  <si>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</si>
  <si>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</si>
  <si>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</si>
  <si>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</si>
  <si>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</si>
  <si>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</si>
  <si>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</si>
  <si>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</si>
  <si>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</si>
  <si>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</si>
  <si>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</si>
  <si>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</si>
  <si>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</si>
  <si>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</si>
  <si>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</si>
  <si>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WBE-510D NebulaFlex Pro Wireless AP WiFi7 Dual Radio (Band Flex 6 GHz) 2x2 802.11a/b/g/n/ac/ax/be 6.5Gbps</t>
  </si>
  <si>
    <t>ZYXEL - WBE-630S NebulaFlex Pro Wireless AP WiFi7 Dual Radio (Band Flex 6 GHz) 4x4 802.11a/b/g/n/ac/ax/be 12,3Gbps, An</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</si>
  <si>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</si>
  <si>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</si>
  <si>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</si>
  <si>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</si>
  <si>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</si>
  <si>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</si>
  <si>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</si>
  <si>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</si>
  <si>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</si>
  <si>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</si>
  <si>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</si>
  <si>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</si>
  <si>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</si>
  <si>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</si>
  <si>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</si>
  <si>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</si>
  <si>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</si>
  <si>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</si>
  <si>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</si>
  <si>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</si>
  <si>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</si>
  <si>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</si>
  <si>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</si>
  <si>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</si>
  <si>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</si>
  <si>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</si>
  <si>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</si>
  <si>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</si>
  <si>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</si>
  <si>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</si>
  <si>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</si>
  <si>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</si>
  <si>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</si>
  <si>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</si>
  <si>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</si>
  <si>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</si>
  <si>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</si>
  <si>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</si>
  <si>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</si>
  <si>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</si>
  <si>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</si>
  <si>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</si>
  <si>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</si>
  <si>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</si>
  <si>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</si>
  <si>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</si>
  <si>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</si>
  <si>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</si>
  <si>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</si>
  <si>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</si>
  <si>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</si>
  <si>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</si>
  <si>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</si>
  <si>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</si>
  <si>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</si>
  <si>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</si>
  <si>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</si>
  <si>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</si>
  <si>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</si>
  <si>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</si>
  <si>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</si>
  <si>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</si>
  <si>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</si>
  <si>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</si>
  <si>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</si>
  <si>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</si>
  <si>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</si>
  <si>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</si>
  <si>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</si>
  <si>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</si>
  <si>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</si>
  <si>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</si>
  <si>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</si>
  <si>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</si>
  <si>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</si>
  <si>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</si>
  <si>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</si>
  <si>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</si>
  <si>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</si>
  <si>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</si>
  <si>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</si>
  <si>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</si>
  <si>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</si>
  <si>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</si>
  <si>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</si>
  <si>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</si>
  <si>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</si>
  <si>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</si>
  <si>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</si>
  <si>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</si>
  <si>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</si>
  <si>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</si>
  <si>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</si>
  <si>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</si>
  <si>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</si>
  <si>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</si>
  <si>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</si>
  <si>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</si>
  <si>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</si>
  <si>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</si>
  <si>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</si>
  <si>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</si>
  <si>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</si>
  <si>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</si>
  <si>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</si>
  <si>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</si>
  <si>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</si>
  <si>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</si>
  <si>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</si>
  <si>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ORCA - Verificatore ottico portatile per ferula con interfacce ottiche intercambiabili, USB</t>
  </si>
  <si>
    <t>OC-FTL-FIP-T</t>
  </si>
  <si>
    <t>ORCA - Verificatore ottico portatile per ferula con interfacce ottiche intercambiabili, WiFi-USB</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</si>
  <si>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</si>
  <si>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</si>
  <si>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</si>
  <si>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</si>
  <si>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</si>
  <si>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</si>
  <si>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</si>
  <si>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</si>
  <si>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</si>
  <si>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</si>
  <si>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</si>
  <si>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</si>
  <si>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</si>
  <si>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</si>
  <si>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</si>
  <si>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</si>
  <si>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</si>
  <si>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</si>
  <si>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</si>
  <si>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</si>
  <si>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</si>
  <si>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</si>
  <si>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</si>
  <si>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</si>
  <si>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</si>
  <si>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</si>
  <si>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</si>
  <si>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</si>
  <si>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</si>
  <si>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</si>
  <si>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</si>
  <si>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</si>
  <si>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</si>
  <si>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</si>
  <si>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</si>
  <si>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1000VA/900W, 4 IEC, USB, RS232 + SLOT SC.RETE ( Versione A3) - CSEP1K0AA3</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</si>
  <si>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</si>
  <si>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</si>
  <si>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</si>
  <si>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</si>
  <si>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</si>
  <si>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</si>
  <si>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</si>
  <si>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</si>
  <si>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</si>
  <si>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</si>
  <si>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</si>
  <si>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</si>
  <si>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</si>
  <si>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</si>
  <si>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</si>
  <si>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</si>
  <si>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</si>
  <si>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</si>
  <si>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</si>
  <si>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</si>
  <si>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</si>
  <si>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</si>
  <si>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</si>
  <si>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</si>
  <si>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</si>
  <si>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</si>
  <si>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</si>
  <si>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</si>
  <si>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</si>
  <si>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</si>
  <si>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</si>
  <si>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</si>
  <si>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</si>
  <si>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</si>
  <si>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</si>
  <si>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</si>
  <si>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</si>
  <si>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</si>
  <si>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</si>
  <si>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</si>
  <si>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</si>
  <si>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</si>
  <si>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</si>
  <si>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</si>
  <si>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</si>
  <si>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</si>
  <si>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</si>
  <si>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</si>
  <si>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</si>
  <si>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</si>
  <si>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</si>
  <si>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</si>
  <si>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</si>
  <si>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</si>
  <si>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</si>
  <si>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</si>
  <si>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</si>
  <si>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</si>
  <si>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</si>
  <si>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</si>
  <si>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</si>
  <si>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</si>
  <si>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</si>
  <si>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</si>
  <si>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</si>
  <si>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</si>
  <si>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</si>
  <si>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</si>
  <si>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</si>
  <si>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</si>
  <si>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</si>
  <si>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</si>
  <si>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</si>
  <si>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</si>
  <si>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</si>
  <si>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</si>
  <si>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</si>
  <si>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</si>
  <si>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</si>
  <si>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</si>
  <si>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</si>
  <si>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</si>
  <si>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</si>
  <si>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</si>
  <si>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PN-SWT-FNSW-2400PS</t>
  </si>
  <si>
    <t>FNSW-2400PS</t>
  </si>
  <si>
    <t>PLANET - 24x10/100 Web/Smart Ethernet POE Switch (125W)</t>
  </si>
  <si>
    <t>PN-LTE-ICG-2420-LTE</t>
  </si>
  <si>
    <t>ICG-2420-LTE-EU</t>
  </si>
  <si>
    <t>PLANET - Industrial 4G LTE Cellular Gateway with 4x10/100TX (2-SIM Card Slot, 1 RS232, 1 RS485, DI/DO, -20/70C, VPN)</t>
  </si>
  <si>
    <t>CAVI OTTCI ALTA ROTAZIONE</t>
  </si>
  <si>
    <t>OC-PP6-273121-24</t>
  </si>
  <si>
    <t>ORCA - Pannello precaricato Cat.6 UTP 24 porte, IDC dual 180°, porta etichette, supp. cavo posteriore rimovibile</t>
  </si>
  <si>
    <t>ORCA - Cavo Non schermato UTP Categoria 6A, AWG 23, 4cp, guaina LSZH - CPR Class B2ca-s1a,d1,a1 - Col Magenta (reel. 500m)</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</si>
  <si>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</si>
  <si>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</si>
  <si>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</si>
  <si>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</si>
  <si>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</si>
  <si>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</si>
  <si>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</si>
  <si>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- 12 prese Multistandard con int.magnetotermico BIP 16A - installazione verticale</t>
  </si>
  <si>
    <t>ORCA - 13 prese Multistandard con interruttore luminoso protetto 16A - installazione verticale</t>
  </si>
  <si>
    <t>BATTERY BOX per VISION Dual - BB SDH</t>
  </si>
  <si>
    <t>RIELLO - Battery Box Rack completo x VSD-SDH 2200-3000, 482,6 (19")x625x87(2U) 42kg - JSDH072PM4</t>
  </si>
  <si>
    <t> Serie Sentinel Pro2</t>
  </si>
  <si>
    <t> Sentinel Pro2- SP2</t>
  </si>
  <si>
    <t>RL-SP2 700 A3</t>
  </si>
  <si>
    <t>CSP2700AA300RUA</t>
  </si>
  <si>
    <t>RIELLO - Sentinel Pro2 700VA, 4 P.IEC, USB, RS232 + SLOT SC.RETE - CSP2700AA300RUA</t>
  </si>
  <si>
    <t>RL-SP2 1000 A3</t>
  </si>
  <si>
    <t>CSP21K0AA300RUA</t>
  </si>
  <si>
    <t>RIELLO - Sentinel Pro2 1000VA, 4 IEC, USB, RS232 + SLOT SC.RETE ( Versione A3) - CSP21K0AA300RUA</t>
  </si>
  <si>
    <t>RL-SP2 1500 A5</t>
  </si>
  <si>
    <t>CSP21K5AA500RUA</t>
  </si>
  <si>
    <t>RIELLO - Sentinel Pro2 1500VA, 4 IEC, USB, RS232 + SLOT SC.RETE - CSP21K5AA500RUA</t>
  </si>
  <si>
    <t>RL-SP2 2200 A3</t>
  </si>
  <si>
    <t>CSP22K2AA300RUA</t>
  </si>
  <si>
    <t>RIELLO - Sentinel Pro2- SP2 - 2200VA, Aut tipica 11 min, SW, RS232 (VFI online) - CSP22K2AA300RUA</t>
  </si>
  <si>
    <t>RL-SP2 3000 A5</t>
  </si>
  <si>
    <t>CSP23K0AA500RUA</t>
  </si>
  <si>
    <t>RIELLO - Sentinel Pro2- SP2 - 3000VA, Aut tipica 11 min, SW, RS232 (VFI online) - CSP23K0AA500RUA</t>
  </si>
  <si>
    <t>RL-SP2 1000 ER</t>
  </si>
  <si>
    <t>CSP21K0ANBERRUA</t>
  </si>
  <si>
    <t>RIELLO - Sentinel Pro2- SP2 - 1000VA, Aut tipica 11 min, SW, RS232 (VFI online) - CSP21K0ANBERRUA</t>
  </si>
  <si>
    <t>RL-SP2 2200 ER</t>
  </si>
  <si>
    <t>CSP22K2ANBERRUA</t>
  </si>
  <si>
    <t>RIELLO - Sentinel Pro2- SP2 - 2200VA, Aut tipica 11 min, SW, RS232 (VFI online) - CSP22K2ANBERRUA</t>
  </si>
  <si>
    <t>RL-SP2 3000 ER</t>
  </si>
  <si>
    <t>CSP23K0ANBERRUA</t>
  </si>
  <si>
    <t>RIELLO - Sentinel Pro2- SP2 - 3000VA, Aut tipica 11 min, SW, RS232 (VFI online) - CSP23K0ANBERRUA</t>
  </si>
  <si>
    <t>RL-SP2 3000 A5 DV</t>
  </si>
  <si>
    <t>CSP23K0AA5DVRUA</t>
  </si>
  <si>
    <t>RIELLO - Sentinel Pro2- SP2 - 3000VA, Aut tipica 11 min, SW, RS232 (VFI online) - CSP23K0AA5DVRUA</t>
  </si>
  <si>
    <t> Sentinel Dual2 - SD2</t>
  </si>
  <si>
    <t>RL- SD2 1000 A3</t>
  </si>
  <si>
    <t>CSD21K0AA300RUA</t>
  </si>
  <si>
    <t>RIELLO -  Sentinel Dual2 1000VA 12min, SW, RS232 (VFI) - CSD21K0AA300RUA</t>
  </si>
  <si>
    <t>RL- SD2 1500 A5</t>
  </si>
  <si>
    <t>CSD21K5AA500RUA</t>
  </si>
  <si>
    <t>RIELLO -  Sentinel Dual2 1500VA 11min, SW, RS232 (VFI) - CSD21K5AA500RUA</t>
  </si>
  <si>
    <t>RL- SD2 2200 A3</t>
  </si>
  <si>
    <t>CSD22K2AA300RUA</t>
  </si>
  <si>
    <t>RIELLO -  Sentinel Dual2 2200VA 13 min, SW, RS232 (VFI) - CSD22K2AA300RUA</t>
  </si>
  <si>
    <t>RL- SD2 3000 A5</t>
  </si>
  <si>
    <t>CSD23K0AA500RUA</t>
  </si>
  <si>
    <t>RIELLO -  Sentinel Dual2 3000VA 11 min, SW, RS232 (VFI) - CSD23K0AA500RUA</t>
  </si>
  <si>
    <t>RL- SD2 2200 ER</t>
  </si>
  <si>
    <t>CSD22K2ANBERRUA</t>
  </si>
  <si>
    <t>RIELLO -  Sentinel Dual2 2200VA - NO BATT. CSD22K2ANBERRUA</t>
  </si>
  <si>
    <t>RL- SD2 3000 ER</t>
  </si>
  <si>
    <t>CSD23K0ANBERRUA</t>
  </si>
  <si>
    <t>RIELLO -  Sentinel Dual2 3000VA - NO BATT. CSD23K0ANBERRUA</t>
  </si>
  <si>
    <t>RL-BB SDU 96V M4</t>
  </si>
  <si>
    <t xml:space="preserve">KSDU096PM400NPA </t>
  </si>
  <si>
    <t xml:space="preserve">RIELLO - Battery Box Rack completo x SDU 4000 - KSDU096PM400NPA </t>
  </si>
  <si>
    <t>RL-BB SDU 180V A3</t>
  </si>
  <si>
    <t xml:space="preserve">KSDU180PA300NPA </t>
  </si>
  <si>
    <t>RIELLO - Battery Box Rack completo x SDU 5000-6000, 482,6 (19")x640x131 (3U) - KSDU180PA300NPA</t>
  </si>
  <si>
    <t>RL-BB SDU 180V A5</t>
  </si>
  <si>
    <t>KSDU180PA500NPA</t>
  </si>
  <si>
    <t>RIELLO - Battery Box Rack completo x SDU 5000-6000, dim. 482,6 (19")x640x131 (3U)</t>
  </si>
  <si>
    <t>RL-BB SDU 240V A5</t>
  </si>
  <si>
    <t>KSDU240PA500NPA</t>
  </si>
  <si>
    <t>RL-SDU MBB 4-6K</t>
  </si>
  <si>
    <t>YSDUE02B</t>
  </si>
  <si>
    <t>RIELLO - By-pass  man. ext. Con commutatore per SDU 4000 ÷6000 installazione da muro o rack 19'' (2U)</t>
  </si>
  <si>
    <t>Serie Sentinel TOWER</t>
  </si>
  <si>
    <t>Sentinel Tower - STW </t>
  </si>
  <si>
    <t>RL-STW 5000 A3</t>
  </si>
  <si>
    <t>CSTW5K0AA300RUA</t>
  </si>
  <si>
    <t>RIELLO - Sentinel Tower STW 5000 A3 - STW 5000VA, dim. 250x698x500 - CSTW5K0AA300RUA</t>
  </si>
  <si>
    <t>RL-STW 6000 A3</t>
  </si>
  <si>
    <t>CSTW6K0AA300RUA</t>
  </si>
  <si>
    <t>RIELLO - Sentinel Tower - STW 6000VA, dim. 250x698x500</t>
  </si>
  <si>
    <t>RL-STW 8000 A3</t>
  </si>
  <si>
    <t>CSTW8K0AA300RUA</t>
  </si>
  <si>
    <t>RIELLO - Sentinel Tower - STW 8000VA, dim. 250x698x500</t>
  </si>
  <si>
    <t>RL-STW 10000 A5</t>
  </si>
  <si>
    <t>CSTWK10AA500RUA</t>
  </si>
  <si>
    <t>RIELLO - UPS STW 10000 A5</t>
  </si>
  <si>
    <t>RL-STW 6000 ER</t>
  </si>
  <si>
    <t>CSTW6K0ANBERRUA</t>
  </si>
  <si>
    <t>RIELLO - UPS Sentinel Tower 6000va - Ingresso Monofase Uscita Monofase</t>
  </si>
  <si>
    <t> BATTERY BOX per Sentinel Tower - BB STW </t>
  </si>
  <si>
    <t>RL-BB STW 180V A3</t>
  </si>
  <si>
    <t>KSTW180PA300NPA</t>
  </si>
  <si>
    <t>RIELLO - Battery Box completo x STW 5000-6000</t>
  </si>
  <si>
    <t>RL-BB STW 240-A3</t>
  </si>
  <si>
    <t>KSTW240PA300NPA</t>
  </si>
  <si>
    <t>RIELLO - Battery Box completo x STW 8000-10000, 250x698x500</t>
  </si>
  <si>
    <t>RL-BB STW 240V M1</t>
  </si>
  <si>
    <t>KSTW240PM100NPA</t>
  </si>
  <si>
    <t>RL-NETMAN 208C</t>
  </si>
  <si>
    <t>YSKCSA8CRU</t>
  </si>
  <si>
    <t xml:space="preserve">RIELLO - Scheda rete LAN 1Gbps cert. Cyber Security, proc. 32 bit ARM CORTEX dualcore, supporta IPv4/IPv6,TCP /IP ,HTTPS, SMPT, SNMP, Modbus/TCP e BACnet/IP </t>
  </si>
  <si>
    <t>RL-SLOT ADAPTER</t>
  </si>
  <si>
    <t>YSKCC09A</t>
  </si>
  <si>
    <t>RIELLO - Cassetto esterno adattore x NETMAN e MULTICOM 302 (tensione 10-30 Vdc con alimenattore e/o morsetti) - YSKCC09A</t>
  </si>
  <si>
    <t>RL-YSKCSE8A</t>
  </si>
  <si>
    <t>YSKCSE8A</t>
  </si>
  <si>
    <t>RIELLO - Sensore Temp. -20°C + 70°C, Umidità 0-100%, Digital I/O, abbinabili massimo 3 per NETMAN 208</t>
  </si>
  <si>
    <t>RL-MODEM GSM-B</t>
  </si>
  <si>
    <t>YMODGSMB</t>
  </si>
  <si>
    <t>RL-MULTICOM 016</t>
  </si>
  <si>
    <t>YSKCC03A</t>
  </si>
  <si>
    <t>RIELLO - Scheda CEI 0-16 per SEP - SDH - SDU4000 con FW in versione successiva a novembre 2019 (matr. da MN48..)</t>
  </si>
  <si>
    <t>TK-WRL-DAP142</t>
  </si>
  <si>
    <t>DAP142</t>
  </si>
  <si>
    <t>TELTONIKA - DAP142 - RS232 WIRELESS ACCESS POINT</t>
  </si>
  <si>
    <t>TK-RUO-OTD144</t>
  </si>
  <si>
    <t>OTD144</t>
  </si>
  <si>
    <t>TELTONIKA - OTD144 Outdoor LTE Cat 4 router with integrated Wi-Fi</t>
  </si>
  <si>
    <t>TK-RUO-OTD500</t>
  </si>
  <si>
    <t>OTD500</t>
  </si>
  <si>
    <t>TELTONIKA - OTD500 5G outdoor router IP55, Gigabit Ethernet ports with PoE-in and PoE-out</t>
  </si>
  <si>
    <t>TK-RUO-PR1KCO28</t>
  </si>
  <si>
    <t>PR1KCO28</t>
  </si>
  <si>
    <t>TELTONIKA - COMBO MIMO MOBILE/GNSS/WI-FI ROOF SMA ANTENNA</t>
  </si>
  <si>
    <t>TK-RUO-PR320EUA</t>
  </si>
  <si>
    <t>PR320EUA</t>
  </si>
  <si>
    <t>TELTONIKA - EU 2-pin power supply, 250 W</t>
  </si>
  <si>
    <t>TK-RUO-PR4DU22K</t>
  </si>
  <si>
    <t>PR4DU22K</t>
  </si>
  <si>
    <t>TELTONIKA - 1.25 Gb/s SR SFP TX Transceiver, Multi- mode fiber</t>
  </si>
  <si>
    <t>TK-RUO-PR4JR20K</t>
  </si>
  <si>
    <t>PR4JR20K</t>
  </si>
  <si>
    <t>TELTONIKA - 1.25 Gb/s Copper RJ45 SFP Transceiver</t>
  </si>
  <si>
    <t>TK-RUO-PR4LC21K</t>
  </si>
  <si>
    <t>PR4LC21K</t>
  </si>
  <si>
    <t>TELTONIKA - 1.25 Gb/s 20 km BiDi SFP Transceiver</t>
  </si>
  <si>
    <t>TK-RMSMP0300000</t>
  </si>
  <si>
    <t>RMSMP0300000</t>
  </si>
  <si>
    <t>TELTONIKA - RMS MANAGEMENT PACK 3y</t>
  </si>
  <si>
    <t>TK-RUO-RUT241E</t>
  </si>
  <si>
    <t>RUT241200000</t>
  </si>
  <si>
    <t>TELTONIKA - Industrial Router mobile 4G (LTE) con E- sim - Cat 4, 3G, 2G. 1 x WANx10/100 Mbps, 1 x LANx10/100 Mbps</t>
  </si>
  <si>
    <t>TK-RUO-RUTM50</t>
  </si>
  <si>
    <t>RUTM50</t>
  </si>
  <si>
    <t>TELTONIKA - CELLULAR 5G ROUTER, DUAL SIM, SA &amp; NSA, EU version</t>
  </si>
  <si>
    <t>TK-RUO-RUTX08</t>
  </si>
  <si>
    <t>RUTX08</t>
  </si>
  <si>
    <t>TELTONIKA - Industrial 4G LTE Router (Cat 6), 4xGb ports with multiple VPNs and numerous VLANs</t>
  </si>
  <si>
    <t>TK-RUO-RUTX14</t>
  </si>
  <si>
    <t>RUTX14</t>
  </si>
  <si>
    <t>TELTONIKA - Dual LTE cat 12 industrial cellular router, DualSim, Wi-fi &amp; BT, GIGABIT ETH</t>
  </si>
  <si>
    <t>TK-RUO-SWM280</t>
  </si>
  <si>
    <t>SWM280</t>
  </si>
  <si>
    <t>TELTONIKA - Man.24x1000Mbps+4SFP, Falf PoE Switch</t>
  </si>
  <si>
    <t>TK-SWT-SWM281</t>
  </si>
  <si>
    <t>SWM281</t>
  </si>
  <si>
    <t>TELTONIKA - Teltonika SWM281 Switch industriale gestito senza PoE, Man. 24x1000Mbps+4SFP</t>
  </si>
  <si>
    <t>TK-SWT-SWM282</t>
  </si>
  <si>
    <t>SWM282</t>
  </si>
  <si>
    <t>TELTONIKA - Teltonika SWM282 Man.24x1000Mbps+4SFP, PoE Switch</t>
  </si>
  <si>
    <t>TK-RUO-TRB142</t>
  </si>
  <si>
    <t>TRB142</t>
  </si>
  <si>
    <t>TELTONIKA - TRB142 gateway/controller 4G/LTE ( Cat 1), 3G, 2G , Equipped with RS232 for serial communication</t>
  </si>
  <si>
    <t>TK-RUO-TRB246</t>
  </si>
  <si>
    <t>TRB246</t>
  </si>
  <si>
    <t>TELTONIKA - TRB246 - ALL- IN-ONE industrial Gateway 4G LTE NB-IoT</t>
  </si>
  <si>
    <t>TK-RUO-TRB500</t>
  </si>
  <si>
    <t>TRB500</t>
  </si>
  <si>
    <t>TELTONIKA - TRB500 INDUSTRIAL 5G GATEWAY</t>
  </si>
  <si>
    <t>TK-SWT-TSW040</t>
  </si>
  <si>
    <t>TSW040</t>
  </si>
  <si>
    <t>TELTONIKA - TSW040 8 ports POE+, 240W Power budget, Din rail bracket</t>
  </si>
  <si>
    <t>TK-SWT-TSW100</t>
  </si>
  <si>
    <t>TSW100</t>
  </si>
  <si>
    <t>TELTONIKA - INDUSTRIAL POE+ ETHERNET SWITCH 4 x PoE+, 5 x Gigabit Ethernet with speeds up to 1000 Mbps</t>
  </si>
  <si>
    <t>AM-FPP-760258662</t>
  </si>
  <si>
    <t>COMMSCOPE - Pannello ottico 1U, 19" , include 6 adattatori LC DX SM, 12 pigtails LC SM, vassoio portagiunti e anelli passacavi</t>
  </si>
  <si>
    <t>AM-FPP-760258663</t>
  </si>
  <si>
    <t>COMMSCOPE - Pannello ottico 1U, 19" , include 12 adattatori LC DX SM, 24 pigtails LC SM, vassoio portagiunti e anelli passacavi</t>
  </si>
  <si>
    <t>AM-FPP-760258665</t>
  </si>
  <si>
    <t>COMMSCOPE - Pannello ottico 1U, 19" , include 6 adattatori LC DX MM , 12 pigtails LC MM OM4, vassoio portag. e anelli passacavi</t>
  </si>
  <si>
    <t>AM-FPP-760258666</t>
  </si>
  <si>
    <t>COMMSCOPE - Pannello ottico 1U, 19" , include 12 adattatori LC DX MM , 24 pigtails LC MM OM4, vassoio portag. e anelli passacavi</t>
  </si>
  <si>
    <t>AM-FPG-760246159</t>
  </si>
  <si>
    <t>COMMSCOPE - Pigtail SM  LC/UPC semitight 900æ G. 657A1, LSZH, 2 metri  conf 12 pz multicolor</t>
  </si>
  <si>
    <t>AM-FPG-760249511</t>
  </si>
  <si>
    <t>COMMSCOPE - Pigtail MM OM4 LC/PC semitight 900æ , LSZH, 2 metri  conf 12 pz multicolor</t>
  </si>
  <si>
    <t>DT-FAD-418516</t>
  </si>
  <si>
    <t>DATWYLER - Bussola adattatore LC duplex MM con flange, slitta ceramica, aqua</t>
  </si>
  <si>
    <t>FK-STR-GLD3-DSX602PRO</t>
  </si>
  <si>
    <t>GLD3-DSX-602-PRO</t>
  </si>
  <si>
    <t>FLUKE - 3 anni di servizi Gold per DSX-602 PRO (N-750)</t>
  </si>
  <si>
    <t>FK-ACC-MRC50EFCSCLCKM</t>
  </si>
  <si>
    <t>MRC-50EFC-SCLCKITM</t>
  </si>
  <si>
    <t>FLUKE - Kit cavi di riferimento per test (TRC) multimodale Encircled Flux (EF) per il test di fibre LC da 50 µm, metallo (N-240)</t>
  </si>
  <si>
    <t>FK-ACC-MRC50LCLC0.3MM</t>
  </si>
  <si>
    <t>MRC-50-LCLC-0.3M-M</t>
  </si>
  <si>
    <t>FLUKE - TEC multimodale 50 UM 0,3 M per porta OTDR (LC/LC), metallo (N-240)</t>
  </si>
  <si>
    <t>FK-ACC-MRC50SCSC-0.3M</t>
  </si>
  <si>
    <t>MRC-50-SCSC-0.3M</t>
  </si>
  <si>
    <t>FLUKE - Cavo di riferimento per test (TRC) multimodale per porta OTDR, 0,3 m, 50 µm, SC/SC</t>
  </si>
  <si>
    <t>FK-STR-DSX8000QI/GINT</t>
  </si>
  <si>
    <t>DSX2-8000QI/G INT</t>
  </si>
  <si>
    <t>FLUKE - DSX2-8000 Cat 8 CableAnaliz.+CertiFiber Pro Quad OLTS + tel. ispez.+ Wi-Fi+1 anno servizi Gold (NR-300)</t>
  </si>
  <si>
    <t>FK-ACC-VISIFAULT-FLRT</t>
  </si>
  <si>
    <t>VISIFAULT-FIBERLRT</t>
  </si>
  <si>
    <t>FLUKE - Visifault, localizzatore visivo di guasti con rilevatore di fibra attiva (N-210)</t>
  </si>
  <si>
    <t>ZYXEL - NWA90AXPRO, NebulaFlex Wireless Access Point Dual Radio 3x3 802.11a/b/g/n/ac/ax 1775Mbps, Porta LAN 2.5 Gigabit, support</t>
  </si>
  <si>
    <t>Router xDSL</t>
  </si>
  <si>
    <t>ZY-WRL-DX3301-T0-1V1F</t>
  </si>
  <si>
    <t>DX3301-T0-EU01V1F</t>
  </si>
  <si>
    <t>ZYXEL - DX3301, Wireless IAD Router ADSL/VDSL, DL fino a 1Gbps, 1 porta WAN Gigabit, 4 porte LAN Gigabit, 2 porte FXS, Wireless</t>
  </si>
  <si>
    <t>ZY-WRL-FWA70-EU0102F</t>
  </si>
  <si>
    <t>FWA70-EU0102F</t>
  </si>
  <si>
    <t>ZYXEL - FWA70 - NebulaFlex 5G Outdoor Router, DL fino a 7Gbps. SIM Card Slot. 1 Porta LAN 2.5Gb. Ant. integrate, IP55, PoE (16W)</t>
  </si>
  <si>
    <t>ZY-WRL-USGFLEX200HP02</t>
  </si>
  <si>
    <t>ZYXEL - USGFlex Security 200H-POE30W -Porte WAN/LAN: 1x2.5GbE, 1x2.5GbE, 6xGbE. 5 Gbps, 1YEAR</t>
  </si>
  <si>
    <t>ZY-SEC-NPRO-ZZ7Y00F</t>
  </si>
  <si>
    <t>LIC-NPRO-ZZ7Y00F</t>
  </si>
  <si>
    <t>ZYXEL - LIC-NPRO-ZZ7Y00F - Nebula Professional Pack License (Per Device) - 7 anni</t>
  </si>
  <si>
    <t>Servizi Nebula Education</t>
  </si>
  <si>
    <t>ZY-LIC-NPRO-ZZ5Y01F</t>
  </si>
  <si>
    <t>LIC-NPRO-ZZ5Y01F</t>
  </si>
  <si>
    <t>ZYXEL - LIC-NPRO-ZZ5Y01F - Education Nebula Professional Pack License (Per Device) - 5 anni</t>
  </si>
  <si>
    <t>ZY-LIC-NPRO-ZZ4Y01F</t>
  </si>
  <si>
    <t>LIC-NPRO-ZZ4Y01F</t>
  </si>
  <si>
    <t>ZYXEL - Education Nebula Professional Pack License (Per Device) - 4 anni - LIC-NPRO-ZZ4Y01F</t>
  </si>
  <si>
    <t>Servizi Security Trade Up</t>
  </si>
  <si>
    <t>ZY-LIC-GOLD-EU2Y06F</t>
  </si>
  <si>
    <t>LIC-GOLD-EU2Y06F</t>
  </si>
  <si>
    <t>ZYXEL - Trade Up Gold Security Pack per USGFLEX50H/50HP - 2 anni - LIC-GOLD-EU2Y06F</t>
  </si>
  <si>
    <t>ZY-LIC-GOLD-EU2Y07F</t>
  </si>
  <si>
    <t>LIC-GOLD-EU2Y07F</t>
  </si>
  <si>
    <t>ZYXEL - Trade Up Gold Security Pack per USGFLEX100H/100HP - 2 anni - LIC-GOLD-EU2Y07F</t>
  </si>
  <si>
    <t>LIC-GOLD-EU2Y08F</t>
  </si>
  <si>
    <t>ZYXEL - Trade Up Gold Security Pack per USGFLEX200H/200HP - 2 anni - LIC-GOLD-EU2Y08F</t>
  </si>
  <si>
    <t>ZY-LIC-GOLD-EU2Y09F</t>
  </si>
  <si>
    <t>LIC-GOLD-EU2Y09F</t>
  </si>
  <si>
    <t>ZYXEL - Trade Up Gold Security Pack per USGFLEX500H - 2 anni - LIC-GOLD-EU2Y09F</t>
  </si>
  <si>
    <t>ZY-LIC-GOLD-EU2Y10F</t>
  </si>
  <si>
    <t>LIC-GOLD-EU2Y10F</t>
  </si>
  <si>
    <t>ZYXEL - Trade Up Gold Security Pack per USGFLEX700H - 2 anni-  LIC-GOLD-EU2Y10F</t>
  </si>
  <si>
    <t>Belden</t>
  </si>
  <si>
    <t>BD-CVR-7965GLV.B1305</t>
  </si>
  <si>
    <t>7965GLV.B1305</t>
  </si>
  <si>
    <t>BELDEN - Cavo non schermato UTP cat. 6 24AWG, LSZH, B2ca, Grigio, box 305m</t>
  </si>
  <si>
    <t>BD-MJ6-CU-JU6BK</t>
  </si>
  <si>
    <t>CU-JU6BK</t>
  </si>
  <si>
    <t>BELDEN - Inserto RJ45 non schermato cat. 6, Nero, conf. 24pz</t>
  </si>
  <si>
    <t>BD-MJ6-CU-JU6EW</t>
  </si>
  <si>
    <t>CU-JU6EW</t>
  </si>
  <si>
    <t xml:space="preserve">BELDEN - Inserto RJ45 non schermato cat. 6, Bianco, conf. 24pz, </t>
  </si>
  <si>
    <t>Sistema Cat.6 non schermato: Pannelli scarichi non schermati</t>
  </si>
  <si>
    <t>BD-PP-RA56CPP24</t>
  </si>
  <si>
    <t>RA56CPP24</t>
  </si>
  <si>
    <t>BELDEN - Patch panel 24 porte non schermato 1U scarico, nero</t>
  </si>
  <si>
    <t>BD-PC6-CU-LPU6GY0D5M</t>
  </si>
  <si>
    <t>CU-LPU6GY0D5M</t>
  </si>
  <si>
    <t>BELDEN - Bretella di permutazione cat. 6 UTP, 26AWG LSZH, Grigia, L. 0,5mt</t>
  </si>
  <si>
    <t>BD-PC6-CU-LPU6GY001M</t>
  </si>
  <si>
    <t>CU-LPU6GY001M</t>
  </si>
  <si>
    <t>BELDEN - Bretella di permutazione cat. 6 UTP, 26AWG LSZH, Grigia, L. 1mt</t>
  </si>
  <si>
    <t>BD-PC6-CU-LPU6GY002M</t>
  </si>
  <si>
    <t>CU-LPU6GY002M</t>
  </si>
  <si>
    <t>BELDEN - Bretella di permutazione cat. 6 UTP, 26AWG LSZH, Grigia, L. 2mt</t>
  </si>
  <si>
    <t>BD-PC6-CU-LPU6GY003M</t>
  </si>
  <si>
    <t>CU-LPU6GY003M</t>
  </si>
  <si>
    <t>BELDEN - Bretella di permutazione cat. 6 UTP, 26AWG LSZH, Grigia, L. 3mt</t>
  </si>
  <si>
    <t>BD-PC6-CU-LPU6GY005M</t>
  </si>
  <si>
    <t>CU-LPU6GY005M</t>
  </si>
  <si>
    <t>BELDEN - Bretella di permutazione cat. 6 UTP, 26AWG LSZH, Grigia, L. 5mt</t>
  </si>
  <si>
    <t>BD-PC6-CU-LPU6GY010M</t>
  </si>
  <si>
    <t>CU-LPU6GY010M</t>
  </si>
  <si>
    <t>BELDEN - Bretella di permutazione cat. 6 UTP, 26AWG LSZH, Grigia, L. 10mt</t>
  </si>
  <si>
    <t>BD-CVR-10GB24C.B8500</t>
  </si>
  <si>
    <t>10GB24C.B8500</t>
  </si>
  <si>
    <t>BELDEN - Cavo non schermato UTP cat. 6A 10GX 625Mhz, 23AWG, LSZH, Cca, Grigio, reel 500m</t>
  </si>
  <si>
    <t>BD-CVR-10GB24B.B8500</t>
  </si>
  <si>
    <t>10GB24B.B8500</t>
  </si>
  <si>
    <t>BELDEN - Cavo non schermato UTP cat. 6A 10GX 625Mhz, 23AWG, LSZH, B2ca, Grigio, reel 500m</t>
  </si>
  <si>
    <t>BD-MJ6A-RVAMJKUBK-B24</t>
  </si>
  <si>
    <t>RVAMJKUBK-B24</t>
  </si>
  <si>
    <t>BELDEN - Inserto RJ45 UTP cat. 6A 10GX, 625Mhz Nero, conf. 24pz</t>
  </si>
  <si>
    <t>BD-MJ6A-RVAMJKUEW-B24</t>
  </si>
  <si>
    <t>RVAMJKUEW-B24</t>
  </si>
  <si>
    <t>BELDEN - Inserto RJ45 UTP cat. 6A 10GX, 625Mhz Bianco, conf. 24pz</t>
  </si>
  <si>
    <t>BD-PC6A-CA241080D5M</t>
  </si>
  <si>
    <t>CA241080D5M</t>
  </si>
  <si>
    <t>BELDEN - Bretella di permutazione cat. 6A UTP 10GX 625Mhz, 26AWG, LSZH, Grigia, L. 0,5mt</t>
  </si>
  <si>
    <t>BD-PC6A-CA24108001M</t>
  </si>
  <si>
    <t>CA24108001M</t>
  </si>
  <si>
    <t>BELDEN - Bretella di permutazione cat. 6A UTP 10GX 625Mhz, 26AWG, LSZH, Grigia, L. 1mt</t>
  </si>
  <si>
    <t>BD-PC6A-CA24108002M</t>
  </si>
  <si>
    <t>CA24108002M</t>
  </si>
  <si>
    <t>BELDEN - Bretella di permutazione cat. 6A UTP 10GX 625Mhz, 26AWG, LSZH, Grigia, L. 2mt</t>
  </si>
  <si>
    <t>BD-PC6A-CA24108003M</t>
  </si>
  <si>
    <t>CA24108003M</t>
  </si>
  <si>
    <t>BELDEN - Bretella di permutazione cat. 6A UTP 10GX 625Mhz, 26AWG,LSZH, Grigia, L. 3mt</t>
  </si>
  <si>
    <t>BD-PC6A-CA24108005M</t>
  </si>
  <si>
    <t>CA24108005M</t>
  </si>
  <si>
    <t>BELDEN - Bretella di permutazione cat. 6A UTP 10GX 625Mhz, 26AWG, LSZH, Grigia, L. 5mt</t>
  </si>
  <si>
    <t>BD-PC6A-CA24108010M</t>
  </si>
  <si>
    <t>CA24108010M</t>
  </si>
  <si>
    <t>BELDEN - Bretella di permutazione cat. 6A UTP 10GX 625Mhz, 26AWG, LSZH, Grigia, L. 10mt</t>
  </si>
  <si>
    <t>BD-CVR-10GXE02C.06500</t>
  </si>
  <si>
    <t>10GXE02C.06500</t>
  </si>
  <si>
    <t>BELDEN - Cavo schermato S/FTP cat. 6A 10GX 625Mhz, 23AWG, LSZH, Cca, Blu, reel 500m</t>
  </si>
  <si>
    <t>BD-CVR-10GXE02B.06500</t>
  </si>
  <si>
    <t>10GXE02B.06500</t>
  </si>
  <si>
    <t>BELDEN - Cavo schermato S/FTP cat. 6A 10GX 625Mhz, 23AWG, LSZH, B2ca, Blu, reel 500m</t>
  </si>
  <si>
    <t>BD-MJ6A-RVAEJKSME-B24</t>
  </si>
  <si>
    <t>RVAEJKSME-B24</t>
  </si>
  <si>
    <t>BELDEN - Inserto RJ45 STP cat. 6A 10GX, 625Mhz conf. 24pz</t>
  </si>
  <si>
    <t>BD-PP-AX106902</t>
  </si>
  <si>
    <t>AX106902</t>
  </si>
  <si>
    <t>BELDEN - Patch panel 24 porte schermato 1U scarico, nero</t>
  </si>
  <si>
    <t>BD-PC6A-CAE4108001M</t>
  </si>
  <si>
    <t>CAE4108001M</t>
  </si>
  <si>
    <t>BELDEN - Bretella di permutazione cat. 6A S/FTP 10GX 625Mhz, 26AWG, LSZH, Grigia, L. 1mt</t>
  </si>
  <si>
    <t>BD-PC6A-CAE4108002M</t>
  </si>
  <si>
    <t>CAE4108002M</t>
  </si>
  <si>
    <t>BELDEN - Bretella di permutazione cat. 6A S/FTP 10GX 625Mhz, 26AWG, LSZH, Grigia, L. 2mt</t>
  </si>
  <si>
    <t>BD-PC6A-CAE4108003M</t>
  </si>
  <si>
    <t>CAE4108003M</t>
  </si>
  <si>
    <t>BELDEN - Bretella di permutazione cat. 6A S/FTP 10GX 625Mhz, 26AWG, LSZH, Grigia, L. 3mt</t>
  </si>
  <si>
    <t>BD-TL-RVUTT01</t>
  </si>
  <si>
    <t>RVUTT01</t>
  </si>
  <si>
    <t>BELDEN - Pinza per la connsessione dei jack</t>
  </si>
  <si>
    <t>Sistema Fibra ottica monomodale</t>
  </si>
  <si>
    <t>Cavi Fibra ottica Armati  - Dielettrico Antiroditore Int/Ext Loose, guaina in Lszh Cca</t>
  </si>
  <si>
    <t>BD-CVF-GURNC812.YL</t>
  </si>
  <si>
    <t>GURNC812.YL</t>
  </si>
  <si>
    <t>BELDEN - Cavo ottico int/ext Universal Loose tube, 12fo 9/125 G.652.D/G.657.A1, arm diel, Cca s1 d1 a1, guaina gialla</t>
  </si>
  <si>
    <t>BD-CVF-GURNC824.YL</t>
  </si>
  <si>
    <t>GURNC824.YL</t>
  </si>
  <si>
    <t>BELDEN - Cavo ottico int/ext Universal Loose tube, 24fo 9/125 G.652.D/G.657.A1, arm diel, Cca s1 d1 a1, guaina gialla</t>
  </si>
  <si>
    <t>Cavi Fibra ottica Armati - Dielettrico Antiroditore Ext Loose, guaina in PE</t>
  </si>
  <si>
    <t>BD-CVF-GORN812</t>
  </si>
  <si>
    <t>GORN812</t>
  </si>
  <si>
    <t>BELDEN - Cavo ottico ext Universal Loose tube, 12fo 9/125 G.652.D/G.657.A1, arm diel, PE, guaina Nera</t>
  </si>
  <si>
    <t>BD-CVF-GORN824</t>
  </si>
  <si>
    <t>GORN824</t>
  </si>
  <si>
    <t>BELDEN - Cavo ottico ext Universal Loose tube, 24fo 9/125 G.652.D/G.657.A1, arm diel, PE, guaina Nera</t>
  </si>
  <si>
    <t>Cavi Fibra ottica Armati - Acciaio Antiroditore Ext Loose, guaina in PE</t>
  </si>
  <si>
    <t>BD-CVF-GOCN812</t>
  </si>
  <si>
    <t>GOCN812</t>
  </si>
  <si>
    <t>BELDEN - Cavo ottico ext Universal Loose tube, 12fo 9/125 G.652.D/G.657.A1, arm metallica, PE, guaina Nera</t>
  </si>
  <si>
    <t>BD-CVF-GOCN824</t>
  </si>
  <si>
    <t>GOCN824</t>
  </si>
  <si>
    <t>BELDEN - Cavo ottico ext Universal Loose tube, 24fo 9/125 G.652.D/G.657.A1, arm metallica, PE, guaina Nera</t>
  </si>
  <si>
    <t>BD-FPP-NN01408.SM12</t>
  </si>
  <si>
    <t>NN01408.SM12</t>
  </si>
  <si>
    <t>BELDEN - Cassetto ottico 24 porte 1U 19" con 12 bussole LC SM Blu (24fo), vassoi portagiunti, nero</t>
  </si>
  <si>
    <t>BD-FPP-NN01408.SM24</t>
  </si>
  <si>
    <t>NN01408.SM24</t>
  </si>
  <si>
    <t>BELDEN - Cassetto ottico 24 porte 1U 19" con 24 bussole LC SM Blu (48fo), vassoi portagiunti, nero</t>
  </si>
  <si>
    <t>Pigtail monomodali</t>
  </si>
  <si>
    <t>BD-FPG-GT-S9LC001MS01</t>
  </si>
  <si>
    <t>GT-S9LC001MS01</t>
  </si>
  <si>
    <t>BELDEN - Pigtail LC 9/125 OS2 L. 1mt, Blu</t>
  </si>
  <si>
    <t>BD-FPG-GT-S9LC001MR12</t>
  </si>
  <si>
    <t>GT-S9LC001MR12</t>
  </si>
  <si>
    <t>BELDEN - Pigtail LC 9/125 OS2 L. 1mt, conf. 12pz colorati</t>
  </si>
  <si>
    <t>BD-FPL-GP-S2LDLD001MX</t>
  </si>
  <si>
    <t>GP-S2LDLD001MX</t>
  </si>
  <si>
    <t xml:space="preserve">BELDEN - Bretella ottica duplex LC-LC 9/125 OS2, 2mm, L. 1mt, </t>
  </si>
  <si>
    <t>BD-FPL-GP-S2LDLD002MX</t>
  </si>
  <si>
    <t>GP-S2LDLD002MX</t>
  </si>
  <si>
    <t xml:space="preserve">BELDEN - Bretella ottica duplex LC-LC 9/125 OS2, 2mm, L. 2mt, </t>
  </si>
  <si>
    <t>BD-FPL-GP-S2LDLD003MX</t>
  </si>
  <si>
    <t>GP-S2LDLD003MX</t>
  </si>
  <si>
    <t xml:space="preserve">BELDEN - Bretella ottica duplex LC-LC 9/125 OS2, 2mm, L. 3mt, </t>
  </si>
  <si>
    <t>BD-CVF-GURNCE12.EV</t>
  </si>
  <si>
    <t>GURNCE12.EV</t>
  </si>
  <si>
    <t>BELDEN - Cavo ottico int/ext Universal Loose tube, 12fo 50/125 OM4, arm diel, Cca s1 d1 a1, guaina erika violet</t>
  </si>
  <si>
    <t>BD-CVF-GURNCE24.EV</t>
  </si>
  <si>
    <t>GURNCE24.EV</t>
  </si>
  <si>
    <t>BELDEN - Cavo ottico int/ext Universal Loose tube, 24fo 50/125 OM4, arm diel, Cca s1 d1 a1, guaina erika violet</t>
  </si>
  <si>
    <t>BD-FPP-NN01408.4M12</t>
  </si>
  <si>
    <t>NN01408.4M12</t>
  </si>
  <si>
    <t>BELDEN - Cassetto ottico 24 porte 1U 19" con 12 bussole LC MM OM4 Viola (24fo),  vassoi portagiunti, nero</t>
  </si>
  <si>
    <t>BD-FPP-NN01408.4M24</t>
  </si>
  <si>
    <t>NN01408.4M24</t>
  </si>
  <si>
    <t>BELDEN - Cassetto ottico 24 porte 1U 19" con 24 bussole LC MM OM4 Viola (48fo),  vassoi portagiunti, nero</t>
  </si>
  <si>
    <t>Pigtail multimodali</t>
  </si>
  <si>
    <t>BD-FPG-GT-49LC001MS01</t>
  </si>
  <si>
    <t>GT-49LC001MS01</t>
  </si>
  <si>
    <t>BELDEN - Pigtail LC 50/125 OM4 L. 1mt, erika violet</t>
  </si>
  <si>
    <t>BD-FPG-GT-49LC001MR12</t>
  </si>
  <si>
    <t>GT-49LC001MR12</t>
  </si>
  <si>
    <t>BELDEN - Pigtail LC 50/125 OM4 L. 1mt, conf. 12pz colorati</t>
  </si>
  <si>
    <t>BD-FPL-GP-42LDLD001MX</t>
  </si>
  <si>
    <t>GP-42LDLD001MX</t>
  </si>
  <si>
    <t>BELDEN - Bretella ottica duplex LC-LC 50/125 OM4, 2mm, L. 1mt, erika violet</t>
  </si>
  <si>
    <t>BD-FPL-GP-42LDLD002MX</t>
  </si>
  <si>
    <t>GP-42LDLD002MX</t>
  </si>
  <si>
    <t>BELDEN - Bretella ottica duplex LC-LC 50/125 OM4, 2mm, L. 2mt, erika violet</t>
  </si>
  <si>
    <t>BD-FPL-GP-42LDLD003MX</t>
  </si>
  <si>
    <t>GP-42LDLD003MX</t>
  </si>
  <si>
    <t>BELDEN - Bretella ottica duplex LC-LC 50/125 OM4, 2mm, L. 3mt, erika violet</t>
  </si>
  <si>
    <t>PN-SWT-XGS-6350-24X2C</t>
  </si>
  <si>
    <t>XGS-6350-24X2C</t>
  </si>
  <si>
    <t>PLANET - Layer 3 24-Port 10G SFP+, + 2-Port 40G/100G QSFP28 + 1 x RJ45 Type Consol + 1 x RJ45 10/100/1000Base-T</t>
  </si>
  <si>
    <t>PN-SWT-SGS631016S8C4X</t>
  </si>
  <si>
    <t>SGS-6310-16S8C4XR</t>
  </si>
  <si>
    <t>PLANET - L3 Stackable Managed Switch 16x100/1000X SFP + 8xGb TP/SFP combo + 4x10G SFP+ with DualAC Redundant Power</t>
  </si>
  <si>
    <t>PN-SWT-SGS-6310-24P4X</t>
  </si>
  <si>
    <t>SGS-6310-24P4X</t>
  </si>
  <si>
    <t>PLANET - Layer 3 24-Port 10/100/1000T 802.3at PoE + 4-Port 10G SFP+ Stackable Managed Switch 370W PoE budget,</t>
  </si>
  <si>
    <t>PN-SWT-SGS-6310-24T4X</t>
  </si>
  <si>
    <t>SGS-6310-24T4X</t>
  </si>
  <si>
    <t>PLANET - L3 Stackable Managed Switch 24x10/100/1000T, 4x10G SFP+ (Hardware stacking up to 8 units, hardware-base IPv4/IPv6 Routi</t>
  </si>
  <si>
    <t>PN-SWT-SGS-631048P6XR</t>
  </si>
  <si>
    <t>SGS-6310-48P6XR</t>
  </si>
  <si>
    <t>PLANET - L3 48x10/100/1000T 802.3at PoE + 6-Port 10G SFP+ Stackable Managed Switch ( AC 370W, AC+DC 740 PoE budget, Har</t>
  </si>
  <si>
    <t>PN-SWT-SGS-6310-48T6X</t>
  </si>
  <si>
    <t>SGS-6310-48T6X</t>
  </si>
  <si>
    <t>PLANET - L3 48x10/100/1000T, 6x10G SFP+ Stackable Managed Switch (Hardware stacking up to 8 units, hardware-based Layer 3 IPv4/I</t>
  </si>
  <si>
    <t>PN-SWT-GS-6320-8P2X</t>
  </si>
  <si>
    <t>GS-6320-8P2X</t>
  </si>
  <si>
    <t>PLANET - L3 8-Port 10/100/1000T 802.3at PoE + 2-Port 10G SFP+ Managed Switch (120W PoE Budget, 200m Extend mode, ERPS Ring, ONVI</t>
  </si>
  <si>
    <t>PN-SWT-GS-6322-24P4X</t>
  </si>
  <si>
    <t>GS-6322-24P4X</t>
  </si>
  <si>
    <t>PLANET - L3 Managed Switch 24x10/100/1000T 95W 802.3bt PoE, 2x10GBASE-T, 2x10G SFP+, PSU not incl</t>
  </si>
  <si>
    <t>PN-SWT-FGSD-1008HPS</t>
  </si>
  <si>
    <t>FGSD-1008HPS</t>
  </si>
  <si>
    <t>PLANET - 8x10/100TX 802.3at PoE +  2xGb TP/SFP Combo Managed Ethernet Switch (120W, 250m Extend mode, IPv4/IPv6 Mgmt, SNMPv3</t>
  </si>
  <si>
    <t>PN-SWT-FGSW-1816HPS</t>
  </si>
  <si>
    <t>FGSW-1816HPS</t>
  </si>
  <si>
    <t>PLANET - 16-Port 10/100TX 802.3at  POE +  2-Port Gigabit TP/SFP Combo Managed Ethernet Switch ( 220W)</t>
  </si>
  <si>
    <t>PN-SWT-GSW-1820HP</t>
  </si>
  <si>
    <t>GSW-1820HP</t>
  </si>
  <si>
    <t>PLANET - 19"16-Port 10/100/1000 unmanaged Gigabit Ethernet 802.3at POE+ 2-Port 1000x SFP+ Switch (240W PoE Budget Standard)</t>
  </si>
  <si>
    <t>PN-SWT-IGS-1600T</t>
  </si>
  <si>
    <t>IGS-1600T</t>
  </si>
  <si>
    <t>PLANET - IP30 Industrial 16- Port 10/100/1000T Gigabit Ethernet Switch (-40~75 degrees C, dual 12~48V DC/24V AC)</t>
  </si>
  <si>
    <t>PN-SWT-IGS-1820TF</t>
  </si>
  <si>
    <t>IGS-1820TF</t>
  </si>
  <si>
    <t>PLANET - IP30 Industrial 16- Port 10/100/1000T + 2-Port 1000X SFP Gigabit Ethernet Switch (-40~75 degrees C, dual 12~48V DC/24V A</t>
  </si>
  <si>
    <t>PN-SWT-IGS-510TF</t>
  </si>
  <si>
    <t>IGS-510TF</t>
  </si>
  <si>
    <t>PLANET - IP30 Industrial 4- Port 10/100/1000T + 1-Port 100/1000X SFP Gigabit Switch (-40 to 75 degree C, dual 9-48V DC/24V AC)</t>
  </si>
  <si>
    <t>PN-SWT-ISW-1600T</t>
  </si>
  <si>
    <t>ISW-1600T</t>
  </si>
  <si>
    <t>PLANET - IP30 Industrial 16- Port 10/100TX Ethernet Switch (-40~75 C,dual redundant power in on12-48VDC/24VAC terminal block)</t>
  </si>
  <si>
    <t>PLANET - IP30 Industrial L2+ /L4 4-Port 1000T, 60W Ultra PoE 802.3bt+ 1-Port 1000T + 2-port 100/1000X SFP Full Managed Switch</t>
  </si>
  <si>
    <t>PN-SWT-IGS52258P2T2S</t>
  </si>
  <si>
    <t>IGS-5225-8P2T2S</t>
  </si>
  <si>
    <t>PLANET - IP30 Industrial L2+ /L4 8-Port 1000T 802.3at PoE + 2-Port 10/100/1000T + 2- Port 100/1000X SFP Full Managed Switch (-40 t</t>
  </si>
  <si>
    <t>PN-SWT-IGS632520S4C4X</t>
  </si>
  <si>
    <t>IGS-6325-20S4C4X</t>
  </si>
  <si>
    <t>PLANET - IP30 19" Rack Mountable Industrial L3 Managed Core Ethernet Switch, 24*100/1000X SFP with 4 shared 10/100/1000T + 4*10G</t>
  </si>
  <si>
    <t>PN-SWT-IGS-6325-24P4S</t>
  </si>
  <si>
    <t>IGS-6325-24P4S</t>
  </si>
  <si>
    <t>PLANET - IP30 Rack Mount Industrial L3 24-Port 10/100/1000T 802.3at PoE + 4-port 100/1000X SFP Full Managed Switch (-40 to 75 C)</t>
  </si>
  <si>
    <t>PN-SWT-IGS-6325-24P4X</t>
  </si>
  <si>
    <t>IGS-6325-24P4X</t>
  </si>
  <si>
    <t>PLANET - IP30 19" Rack Mountable Industrial L3 Managed PoE Switch, 24x10/100/1000T 802.3at PoE + 4x10G SFP+  (-40/75C, dual redu</t>
  </si>
  <si>
    <t>PN-SWT-IGS-6325-4UP2X</t>
  </si>
  <si>
    <t>IGS-6325-4UP2X</t>
  </si>
  <si>
    <t>PLANET - IP30 DIN-rail Industrial L3 Full Managed Switch, 4x2.5GBASE-T 802.3bt PoE, 2x10G SFP+ (- 40/75C),PoE 360w (4x95w poe++)</t>
  </si>
  <si>
    <t>PN-SWT-IGS-63258T8S4X</t>
  </si>
  <si>
    <t>IGS-6325-8T8S4X</t>
  </si>
  <si>
    <t>PLANET - IP30 Industrial L3 8- Port 10/100/1000T + 8-port 1G/2.5G SFP + 4-Port 10G SFP+ Full Managed Switch</t>
  </si>
  <si>
    <t>PN-SWT-IGS63258UP2S2X</t>
  </si>
  <si>
    <t>IGS-6325-8UP2S2X</t>
  </si>
  <si>
    <t>PLANET - IP30 DIN-rail Industrial L3 8-Port 10/100/1000T 802.3bt PoE + 2-port 100/1000X SFP + 2- Port 10G SFP+ Full Managed Switc</t>
  </si>
  <si>
    <t>PN-SWT-IGS-63298UP2S4</t>
  </si>
  <si>
    <t>IGS-6329-8UP2S4X</t>
  </si>
  <si>
    <t>PLANET - IP30 DIN-rail Industrial L3 8x10/100/1000T 802.3bt PoE+,2x1G/2.5G SFP, 4x10G SFP+(-40/75C), 8x95W PoE++</t>
  </si>
  <si>
    <t>PN-SWT-IGS-R421524P4X</t>
  </si>
  <si>
    <t>IGS-R4215-24P4X</t>
  </si>
  <si>
    <t>PLANET - Industrial L2+ 24- Port 10/100/1000T 802.3at PoE + 4-Port 10G SFP+ Managed Ethernet Switch</t>
  </si>
  <si>
    <t>PN-SWT-IGS-504PT</t>
  </si>
  <si>
    <t>IGS-504PT</t>
  </si>
  <si>
    <t>PLANET - IP30 Compact size 4-Port 10/100/1000T 802.3at PoE + 1-Port 10/100/1000T Gigabit Ethernet Switch (-40~ 75 degrees C, dual</t>
  </si>
  <si>
    <t>PN-SWT-IGS-614HPT</t>
  </si>
  <si>
    <t>IGS-614HPT</t>
  </si>
  <si>
    <t>PLANET - IP40, Unmanaged, 4-Port Gigabit Switch with 4- Port 802.3AT POE+1-Port 10/100/1000T+1-Port 100/1000sfp Gigabit Ethernet</t>
  </si>
  <si>
    <t>PN-SWT-IFGS-1822TF</t>
  </si>
  <si>
    <t>IFGS-1822TF</t>
  </si>
  <si>
    <t>PLANET - IP30 Industrial 16- Port 10/100TX + 2-Port Gigabit TP/SFP Combo Ethernet Switch (-40~75C, dual redundant power input on</t>
  </si>
  <si>
    <t>PN-ACC-IPOE-173S</t>
  </si>
  <si>
    <t>IPOE-173S</t>
  </si>
  <si>
    <t>PLANET - IP30, Industrial Single-Port 10/100/1000T 802.3bt PoE++ Splitter - 12V &amp; 24V ( -40~75 degrees C, 802.3bt type 4 PD, PoH</t>
  </si>
  <si>
    <t>PN-ACC-IPOE-175</t>
  </si>
  <si>
    <t>IPOE-175</t>
  </si>
  <si>
    <t>PLANET - IP67,rated 1-Port 60W 802.3bt PoE++ Injector ( 24-56v power boost,IK10 impact protection, -40 to 75 C ),3Xwaterproof cab</t>
  </si>
  <si>
    <t>PN-ACC-IPOE-270-12V</t>
  </si>
  <si>
    <t>IPOE-270-12V</t>
  </si>
  <si>
    <t>PLANET - IP30 Industrial 2- Port Multi-gigabit 802.3bt PoE++ Injector (180 Watts budget, PoE Usage LED, 10M/100M/1G/2.5G/5G speed</t>
  </si>
  <si>
    <t>PN-ACC-IPOE-E302</t>
  </si>
  <si>
    <t>IPOE-E302</t>
  </si>
  <si>
    <t>PLANET - IP67-rated Industrial 1-Port 802.3bt PoE+ + to 2-Port 802.3at PoE+ Extender (-40~75 deg C, IK10)</t>
  </si>
  <si>
    <t>PN-ACC-IPOE-470</t>
  </si>
  <si>
    <t>IPOE-470</t>
  </si>
  <si>
    <t>PLANET - IP30 Industrial 4- port 10/100/1000T 95W 802.3bt PoE++ Injector Hub ( 240 Watts PoE budget, PoE Usage LED, BT&amp;PoH/Force D</t>
  </si>
  <si>
    <t>PN-SWT-WGS-818HP</t>
  </si>
  <si>
    <t>WGS-818HP</t>
  </si>
  <si>
    <t>PLANET - IP30 Industrial 8- Port 10/100/1000T 802.3at PoE+ Wall-mount Gigabit Switch, 54V 130W  AC power adapter included</t>
  </si>
  <si>
    <t>PN-SWT-WGS-4215-8HP2S</t>
  </si>
  <si>
    <t>WGS-4215-8HP2S</t>
  </si>
  <si>
    <t>PLANET - Managed SwitchIP30, IPv6/IPv4, 4x10/100/1000T 802.3bt 95W PoE + 4x10/100/1000T 802.3at PoE + 2x100/1000X SFP Wall-mount</t>
  </si>
  <si>
    <t>PN-CNV-IGTP-815AT</t>
  </si>
  <si>
    <t>IGTP-815AT</t>
  </si>
  <si>
    <t>PLANET - IP30 Compact size Industrial 100/1000BASE-X SFP to 10/100/1000BASE-T 802.3at PoE +  Media Converter   (-40 to 75 C)</t>
  </si>
  <si>
    <t>PN-SWT-MGB-2GSR</t>
  </si>
  <si>
    <t>MGB-2GSR</t>
  </si>
  <si>
    <t>PLANET - 2.5G SFP Transceiver (Multi-mode, 850nm, DDM) - 300m</t>
  </si>
  <si>
    <t>PN-SWT-MGB-2GTSR</t>
  </si>
  <si>
    <t>MGB-2GTSR</t>
  </si>
  <si>
    <t>PLANET - 2.5G SFP Transceiver (Multi-mode, 850nm, DDM, -40~75°C) - 300m</t>
  </si>
  <si>
    <t>PN-ACC-MTB-LB10</t>
  </si>
  <si>
    <t>MTB-LB10</t>
  </si>
  <si>
    <t>PLANET - 10G SFP+ Fiber Transceiver (WDM, TX:1330nm, RX:1270nm, DDM Supported) - 10KM, Single Fiber</t>
  </si>
  <si>
    <t>PN-CNV-XST-705A</t>
  </si>
  <si>
    <t>XST-705A</t>
  </si>
  <si>
    <t>PLANET - 10G/5G/2.5G/1G/100M Copper to 10GBASE-X SFP+ Smart Media Converter</t>
  </si>
  <si>
    <t>PN-CNV-XT-715A</t>
  </si>
  <si>
    <t>XT-715A</t>
  </si>
  <si>
    <t>PLANET - 10GBASE-T to 10GBASE-X SFP+ Media Converter (Copper port supports 2.5G/5G/10Gbps data rate)</t>
  </si>
  <si>
    <t>PN-CNV-GT-805A-PD</t>
  </si>
  <si>
    <t>GT-805A-PD</t>
  </si>
  <si>
    <t>PLANET - 802.3at PoE+ PD 10/100/1000BASE-T to 100/1000BASE-X SFP Media Converter (PoE PD, LFP supported)</t>
  </si>
  <si>
    <t>PN-CNV-GUP-805A-60W</t>
  </si>
  <si>
    <t>GUP-805A-60W</t>
  </si>
  <si>
    <t>PLANET - 1-Port 100/1000X SFP to 1-Port 10/100/1000T 802.3bt PoE++ Media Converter (60W 802.3bt Type-3/UPoE/Legacy mode</t>
  </si>
  <si>
    <t>ALIMENTATORI MEANWELL</t>
  </si>
  <si>
    <t>VR-VAC-DDR-120C-12</t>
  </si>
  <si>
    <t>DDR-120C-12</t>
  </si>
  <si>
    <t>MEANWELL - DDR-120C-12 - Convertitore c.c.-c.c. 120W, Vin 33,6 ? 67,2 VCC, Vout 12V cc</t>
  </si>
  <si>
    <t>VR-VAC-DDR-30L-12</t>
  </si>
  <si>
    <t>DDR-30L-12</t>
  </si>
  <si>
    <t>MEANWELL - DDR-30L-12 - DC/DC CONVERTER 12V 30W</t>
  </si>
  <si>
    <t>VR-VAC-DDR-60L-12</t>
  </si>
  <si>
    <t>DDR-60L-12</t>
  </si>
  <si>
    <t>MEANWELL - DDR-60L-12 - DC/DC CONVERTER 12V 60W</t>
  </si>
  <si>
    <t>VR-VAC-DRS240-48</t>
  </si>
  <si>
    <t>DRS-240-48</t>
  </si>
  <si>
    <t>MEANWELL - DRS240-48 - 240W All-In-One Intelligent Security Power</t>
  </si>
  <si>
    <t>VR-VAC-HDR-100-12</t>
  </si>
  <si>
    <t>HDR-100-12</t>
  </si>
  <si>
    <t xml:space="preserve">MEANWELL - AC/DC DIN Rail 85.2W 85-264Vac 12Vdc 7.1A 92W max Pass LPS Ultra slim design </t>
  </si>
  <si>
    <t>VR-VAC-HDR-100-15</t>
  </si>
  <si>
    <t>HDR-100-15</t>
  </si>
  <si>
    <t xml:space="preserve">MEANWELL - AC/DC DIN Rail 92W 85-264Vac 15Vdc 6.13A max Pass LPS Ultra slim design </t>
  </si>
  <si>
    <t>VR-VAC-HDR-100-24</t>
  </si>
  <si>
    <t>HDR-100-24</t>
  </si>
  <si>
    <t>MEANWELL - HDR-100-24 - Alimentatore su guida DIN 92W 24V 3.83A SlimStep DIN Rail PS</t>
  </si>
  <si>
    <t>VR-VAC-HDR-100-48</t>
  </si>
  <si>
    <t>HDR-100-48</t>
  </si>
  <si>
    <t>MEANWELL - AC/DC DIN Rail 92.2W 85-264Vac 48Vdc 1.92A 92W max Pass LPS Ultra slim design</t>
  </si>
  <si>
    <t>VR-VAC-HDR-150-48</t>
  </si>
  <si>
    <t>HDR-150-48</t>
  </si>
  <si>
    <t xml:space="preserve">MEANWELL - AC/DC, 150W Din-Rail Power Supply, Ultra Slim  85-264Vac ,48Vdc , 3,2A </t>
  </si>
  <si>
    <t>VR-VAC-HDR-15-12</t>
  </si>
  <si>
    <t>HDR-15-12</t>
  </si>
  <si>
    <t>MEANWELL - AC/DC Ultra Slim Step Shape DIN Rail 15W 85-264Vac 12Vdc 1.25A Ultra slim design</t>
  </si>
  <si>
    <t>VR-VAC-HDR-15-24</t>
  </si>
  <si>
    <t>HDR-15-24</t>
  </si>
  <si>
    <t xml:space="preserve">MEANWELL - AC/DC Ultra Slim Step Shape DIN Rail 15W 85-264Vac 24Vdc 0.63A Ultra slim design </t>
  </si>
  <si>
    <t>VR-VAC-HDR-30-12</t>
  </si>
  <si>
    <t>HDR-30-12</t>
  </si>
  <si>
    <t>MEANWELL - AC/DC DIN Rail 24W 85-264Vac 12Vdc 2A Ultra slim design with 35mm (2SU) width</t>
  </si>
  <si>
    <t>VR-VAC-HDR-60-12</t>
  </si>
  <si>
    <t>HDR-60-12</t>
  </si>
  <si>
    <t xml:space="preserve">MEANWELL - AC/DC, 60W Din-Rail Power Supply, Ultra Slim  85-264Vac ,12Vdc , 4,5A </t>
  </si>
  <si>
    <t>VR-VAC-LRS-100-12</t>
  </si>
  <si>
    <t>LRS-100-12</t>
  </si>
  <si>
    <t>MEANWELL - Alimentatore LRS-100-12</t>
  </si>
  <si>
    <t>VR-VAC-LRS-100-24</t>
  </si>
  <si>
    <t>LRS-100-24</t>
  </si>
  <si>
    <t>MEANWELL - 100W Single Output Switching Power Supply</t>
  </si>
  <si>
    <t>VR-VAC-LRS-100-5</t>
  </si>
  <si>
    <t>LRS-100-5</t>
  </si>
  <si>
    <t>MEANWELL - Alimentatore LRS-100-5</t>
  </si>
  <si>
    <t>VR-VAC-LRS-150-15</t>
  </si>
  <si>
    <t>LRS-150-15</t>
  </si>
  <si>
    <t>MEANWELL - AC/DC Enclosed 1U low profile 150W 15Vdc 10A no load cons &lt;0.5W 115/230Vac</t>
  </si>
  <si>
    <t>VR-VAC-LRS-50-12</t>
  </si>
  <si>
    <t>LRS-50-12</t>
  </si>
  <si>
    <t>MEANWELL - AC/DC Enclosed 1U low profile 50.4W 12Vdc 4.2A no load cons &lt;0.5W 115/230Vac</t>
  </si>
  <si>
    <t>VR-VAC-LRS-50-15</t>
  </si>
  <si>
    <t>LRS-50-15</t>
  </si>
  <si>
    <t>MEANWELL - AC/DC Enclosed 1U low profile no load cons 0.2W 85-264Vac 15Vdc 3.4A</t>
  </si>
  <si>
    <t>VR-VAC-LRS-50-24</t>
  </si>
  <si>
    <t>LRS-50-24</t>
  </si>
  <si>
    <t>MEANWELL - AC/DC Enclosed 1U low profile 50W 24Vdc 2.2A no load cons &lt;0.5W 115/230Vac</t>
  </si>
  <si>
    <t>VR-VAC-LRS-75-12</t>
  </si>
  <si>
    <t>LRS-75-12</t>
  </si>
  <si>
    <t>MEANWELL - Alimentatore LRS-75-12</t>
  </si>
  <si>
    <t>VR-VAC-LRS-75-15</t>
  </si>
  <si>
    <t>LRS-75-15</t>
  </si>
  <si>
    <t>MEANWELL - AC/DC Enclosed 1U low profile no load cons 0.3W 85-264Vac 15Vdc 5A</t>
  </si>
  <si>
    <t>VR-VAC-LRS-75-5</t>
  </si>
  <si>
    <t>LRS-75-5</t>
  </si>
  <si>
    <t>MEANWELL - Alimentatore LRS-75-5</t>
  </si>
  <si>
    <t>VR-VAC-MDR-20-12</t>
  </si>
  <si>
    <t>MDR-20-12</t>
  </si>
  <si>
    <t>MEANWELL - 12V, 20W Din-Rail Power Supply (MDR-20-12) - slim type,</t>
  </si>
  <si>
    <t>VR-VAC-MDR-40-24</t>
  </si>
  <si>
    <t>MDR-40-24</t>
  </si>
  <si>
    <t>MEANWELL - PSU 24v, Din Rail Mounted, 24VDC, 40W (MDR in/outdoor, standard)</t>
  </si>
  <si>
    <t>VR-VAC-MDR-60-12</t>
  </si>
  <si>
    <t>MDR-60-12</t>
  </si>
  <si>
    <t>MEANWELL - AC-DC PSU 12VDin Rail Mounted, Potenza di uscita:60W, Tens. ingresso:85 VAC to 264 VAC, 120 VDC to 370 VDC</t>
  </si>
  <si>
    <t>VR-VAC-MDR-60-24</t>
  </si>
  <si>
    <t>MDR-60-24</t>
  </si>
  <si>
    <t>MEANWELL - AC-DC PSU 24v Industrial DIN rail; Output 24Vdc at 2.5A; plastic case</t>
  </si>
  <si>
    <t>VR-VAC-NDR-120-12</t>
  </si>
  <si>
    <t>NDR-120-12</t>
  </si>
  <si>
    <t>MEANWELL - PSU, Din Rail Mounted, 12VDC, 120W (NDR in/outdoor, Slim and Economical)</t>
  </si>
  <si>
    <t>VR-VAC-NDR-120-24</t>
  </si>
  <si>
    <t>NDR-120-24</t>
  </si>
  <si>
    <t>MEANWELL - PSU, Din Rail Mounted, AC-DC 120W, Single output Industrial DIN rail power supply; Output 24Vdc at 5A; metal case</t>
  </si>
  <si>
    <t>VR-VAC-NDR-120-48</t>
  </si>
  <si>
    <t>NDR-120-48</t>
  </si>
  <si>
    <t>MEANWELL - AC-DC Single output Industrial DIN rail PSU; Output 48Vdc at 2.5A; metal case</t>
  </si>
  <si>
    <t>VR-VAC-NDR-240-24</t>
  </si>
  <si>
    <t>NDR-240-24</t>
  </si>
  <si>
    <t>MEANWELL - PSU, Din Rail Mounted, 24VDC, 240W 10A (NDR in/outdoor, Slim and Economical)</t>
  </si>
  <si>
    <t>VR-VAC-NDR-240-48</t>
  </si>
  <si>
    <t>NDR-240-48</t>
  </si>
  <si>
    <t>MEANWELL - PSU, Din Rail Mounted, AC-DC Single output Industrial DIN rail power supply; Output 48Vdc at 5A; metal case</t>
  </si>
  <si>
    <t>VR-VAC-NDR-480-24</t>
  </si>
  <si>
    <t>NDR-480-24</t>
  </si>
  <si>
    <t>MEANWELL - PSU, Din Rail Mounted, AC-DC 480W Single output Industrial DIN rail power supply; Output 24Vdc at 20A; metal case</t>
  </si>
  <si>
    <t>VR-VAC-NDR-480-48</t>
  </si>
  <si>
    <t>NDR-480-48</t>
  </si>
  <si>
    <t>MEANWELL - Alimentatore guida DIN 480W 48V 10A MW</t>
  </si>
  <si>
    <t>VR-VAC-NDR-75-24</t>
  </si>
  <si>
    <t>NDR-75-24</t>
  </si>
  <si>
    <t>MEANWELL - NDR-75-24 - AC-DC PSU DIN rail  , Output 24VDC, 75W, metal case</t>
  </si>
  <si>
    <t>VR-VAC-NDR-75-48</t>
  </si>
  <si>
    <t>NDR-75-48</t>
  </si>
  <si>
    <t>MEANWELL - NDR-75-48 - AC-DC PSU DIN rail, Output 48VDC, 75W, metal case</t>
  </si>
  <si>
    <t>VR-VAC-RS-15-12</t>
  </si>
  <si>
    <t>RS-15-12</t>
  </si>
  <si>
    <t>MEANWELL - Alimentatore RS- 15-12</t>
  </si>
  <si>
    <t>VR-VAC-SCP-75-24</t>
  </si>
  <si>
    <t>SCP-75-24</t>
  </si>
  <si>
    <t>MEANWELL - Alimentatore 24 VDC da 2.7 con caricabatterie, gabbia metallica e morsettiera</t>
  </si>
  <si>
    <t>VR-VAC-SDR-120-48</t>
  </si>
  <si>
    <t>SDR-120-48</t>
  </si>
  <si>
    <t>MEANWELL - SDR-120-48 - Alimentatore 120W AC-DC Industrial DIN rail; Output 48Vdc at 2.5A; Metal case; Ultra slim width 40mm</t>
  </si>
  <si>
    <t>VR-VAC-SDR-240-48</t>
  </si>
  <si>
    <t>SDR-240-48</t>
  </si>
  <si>
    <t>MEANWELL - SDR-240-48 - Alimentatore 240W Din-Rail Slim 48Vdc, 5A, Metal case; Ultra slim width 63mm</t>
  </si>
  <si>
    <t>VR-VAC-SDR-480-48</t>
  </si>
  <si>
    <t>SDR-480-48</t>
  </si>
  <si>
    <t>MEANWELL - SDR-480-48 - Alimentatore 480W AC-DC Industrial DIN rail; Output 48Vdc at 10A; Metal casing; Ultra slim width 85,5mm</t>
  </si>
  <si>
    <t>VR-VAC-SDR-75-48</t>
  </si>
  <si>
    <t>SDR-75-48</t>
  </si>
  <si>
    <t>MEANWELL - SDR-75-48 - Alimentatore 75W AC-DC Industrial DIN rail; Output 48Vdc at 1,6A; Metal casing; Ultra slim width 32mm</t>
  </si>
  <si>
    <t>VR-VAC-WDR-240-24</t>
  </si>
  <si>
    <t>WDR-240-24</t>
  </si>
  <si>
    <t>MEANWELL - WDR-240-24 - AC-DC Industrial DIN rail power supply; Output 24Vdc 10A; metal case; Ultra wide input 180-550VaC</t>
  </si>
  <si>
    <t>VR-VAC-WDR-240-48</t>
  </si>
  <si>
    <t>WDR-240-48</t>
  </si>
  <si>
    <t>MEANWELL - Alimentatore AC/DC, 240W Din-Rail Power Supply, Slim  48Vdc , 5A Wide input range 180-550Vac with PFC</t>
  </si>
  <si>
    <t>WDR-480-48</t>
  </si>
  <si>
    <t>ORCA - Inserto RJ45 Cat.5E UTP - tool 110 90° - (utente o pann.57012(2/3)-24) - nero</t>
  </si>
  <si>
    <t>ORCA - Inserto RJ45 Cat.5E UTP - tool 110 90° - (utente o pann.57012(2/3)-24) - bianco</t>
  </si>
  <si>
    <t>ORCA - Inserto RJ45 Cat.5E UTP - toolless - utente - colore nero</t>
  </si>
  <si>
    <t>ORCA - Inserto RJ45 Cat.5E FTP - tool 110 90° - utente - colore nero con rivestimento metallico</t>
  </si>
  <si>
    <t>ORCA - Inserto RJ45 Cat.5E FTP - toolless - utente - colore nero con rivestimento metallico</t>
  </si>
  <si>
    <t>ORCA - Inserto RJ45 Cat.6 UTP - tool 110 90° - (utente o pann.57012(2/3)-24) - nero</t>
  </si>
  <si>
    <t xml:space="preserve">ORCA - Inserto RJ45  Cat.6 UTP - tool 110 90° - (utente o pann.57012(2/3)-24) - bianco </t>
  </si>
  <si>
    <t>ORCA - Inserto RJ45 Cat.6 FTP - slim toolless - (utente o pann.570125-24) - metallico</t>
  </si>
  <si>
    <t>ORCA - Inserto RJ45 Cat.6 FTP - slim toolless - (utente o pann.570125-24) - KIT 12 Pz - metallico</t>
  </si>
  <si>
    <t xml:space="preserve">ORCA - Inserto RJ45 Cat.6A UTP Slim - Toolless - 180° -  (utente o pann.570125-24/570129-00) - KIT 12 Pz - nero </t>
  </si>
  <si>
    <t>ORCA - Inserto RJ45 Cat.6A UTP Slim - Toolless - 180° -  (utente o pann.570125-24/570129-00) - KIT 12 Pz - bianco</t>
  </si>
  <si>
    <t>ORCA - Inserto RJ45 Cat.6A FTP Slim - Toolless - (utente o pann.570125-24) - metallico</t>
  </si>
  <si>
    <t>ORCA - Inserto RJ45 Cat.6A FTP Slim - Toolless - (utente o pann.570125-24) - KIT 12 Pz - metallico</t>
  </si>
  <si>
    <t>ORCA - Inserto RJ45  Cat.6 UTP - OneTool/dual 180° - (utente o pann.570125-24/570129-00) - nero</t>
  </si>
  <si>
    <t>ORCA - Inserto RJ45  Cat.6 UTP - OneTool/dual 180° - (utente o pann.570125-24/570129-00) - bianco</t>
  </si>
  <si>
    <t>ORCA - Inserto RJ45  Cat.6 UTP - OneTool/dual 180° - (utente o pann.570125-24/570129-00) - KIT 12 Pz - nero</t>
  </si>
  <si>
    <t>ORCA - Inserto RJ45  Cat.6 UTP - OneTool/dual 180° - (utente o pann.570125-24/570129-00) - KIT 12 Pz - bianco</t>
  </si>
  <si>
    <t>ORCA - Inserto RJ45  Cat.6A UTP - OneTool/dual 180° - (utente o pann.570125-24/570129-00) - nero</t>
  </si>
  <si>
    <t>ORCA - Inserto RJ45  Cat.6A UTP - OneTool/dual 180° - (utente o pann.570125-24/570129-00) - bianco</t>
  </si>
  <si>
    <t>ORCA - Inserto RJ45  Cat.6A UTP - OneTool/dual 180° - (utente o pann.570125-24/570129-00) - KIT 12 Pz - nero</t>
  </si>
  <si>
    <t>ORCA - Inserto RJ45  Cat.6A UTP - OneTool/dual 180° - (utente o pann.570125-24/570129-00) - KIT 12 Pz - bianco</t>
  </si>
  <si>
    <t>OC-TL-267100-00</t>
  </si>
  <si>
    <t>ORCA - Network Tester per cavo LAN UTP &amp; FTP,  RJ45/11, con funzione ricerca tonale</t>
  </si>
  <si>
    <t>OC-CVR-312010-02</t>
  </si>
  <si>
    <t>ORCA - Cavo telefonico per interno TR 2 coppie + Terra - CPR Class alta (mat. 250m)</t>
  </si>
  <si>
    <t>OC-CVR-312010-03</t>
  </si>
  <si>
    <t>ORCA - Cavo telefonico per interno TR 3 coppie - CPR Class alta (mat. 250m)</t>
  </si>
  <si>
    <t>OC-CVR-312010-06</t>
  </si>
  <si>
    <t>ORCA - Cavo telefonico per interno TR 6 coppie - CPR Class Eca (mat. 250m)</t>
  </si>
  <si>
    <t>OC-CVR-312010-11</t>
  </si>
  <si>
    <t>ORCA - Cavo telefonico per interno TR 10 coppie guaina LSZH - CPR Class Eca</t>
  </si>
  <si>
    <t>OC-CVR-312010-16</t>
  </si>
  <si>
    <t>ORCA - Cavo telefonico per interno TR 15 coppie - CPR Class Eca</t>
  </si>
  <si>
    <t>OC-CVR-312010-21</t>
  </si>
  <si>
    <t>ORCA - Cavo telefonico per interno TR 20 coppie - CPR Class Eca</t>
  </si>
  <si>
    <t>OC-CVR-312010-26</t>
  </si>
  <si>
    <t>ORCA - Cavo telefonico per interno TR 25 coppie guaina LSZH - CPR Class Eca</t>
  </si>
  <si>
    <t>OC-CVR-312010-31</t>
  </si>
  <si>
    <t>ORCA - Cavo telefonico per interno TR 30 coppie - CPR Class Eca</t>
  </si>
  <si>
    <t>OC-CVR-312010-50</t>
  </si>
  <si>
    <t>ORCA - Cavo telefonico per interno TR 50 coppie guaina LSZH - CPR Class Eca</t>
  </si>
  <si>
    <t>OC-CVR-312010-E1</t>
  </si>
  <si>
    <t>ORCA - Cavo telefonico per interno TR 100 coppie guaina LSZH - CPR Class Eca</t>
  </si>
  <si>
    <t>ORCA - Adapter SC/APC Simplex per borchia e csoe plastici (senza flange) (Moq. 10 Pz)</t>
  </si>
  <si>
    <t>ORCA - Armadi a Parete - Flat Pack</t>
  </si>
  <si>
    <t>BELDEN</t>
  </si>
  <si>
    <t>CG-KAXKSM-00104C001BP</t>
  </si>
  <si>
    <t>KAXKSM-00104-C001-BP</t>
  </si>
  <si>
    <t>CORNING - Everon, presa RJ45 Cat.6A KS500 non schermata keystone con sportellino 22- 26 AWG cavo solido, conf. 24 pz, bianca</t>
  </si>
  <si>
    <t>CG-KAXESM-00101C001BP</t>
  </si>
  <si>
    <t>KAXESM-00101-C001-BP</t>
  </si>
  <si>
    <t>CORNING - Everon, presa RJ45 KS250S Cat.6 schermata keystone con sportellino bianco 22- 26 AWG cavo solido, conf. 24 pz</t>
  </si>
  <si>
    <t>CG-KAXBSM-00104C001BP</t>
  </si>
  <si>
    <t>KAXBSM-00104-C001-BP</t>
  </si>
  <si>
    <t>CORNING - Everon, presa RJ45 Cat.6A KS500 schermata keystone con sportellino blu 22- 26 AWG cavo solido, conf. 24 pz</t>
  </si>
  <si>
    <t>CG-VOL-PPCB-F16K</t>
  </si>
  <si>
    <t>UU001622875</t>
  </si>
  <si>
    <t>CORNING - Pannello di permutazione scarico 16 porte, VOL footprint con barra di supporto e messa a terra, 1U, nero</t>
  </si>
  <si>
    <t>FastShip Program: Cavi Fibra Ottica loose monotubo per interno/esterno, armatura dielettrica, 1000 N/10 cm, resistenti raggi UV, LSZH B2ca (disponibilità 12 ÷ 24 FO OS2 e OM4)</t>
  </si>
  <si>
    <t>CG-012ZEU-87120ACY</t>
  </si>
  <si>
    <t>012ZEU-87120ACY</t>
  </si>
  <si>
    <t>CORNING - Cavo 12 FO OS2 FREEDM G.652.D/G.657.A1 central loose tube, int/est arm. dielettrica, LSZH/FR B2ca, s1a, d0, a1, giallo</t>
  </si>
  <si>
    <t>CG-024ZEU-97120ACY</t>
  </si>
  <si>
    <t>024ZEU-97120ACY</t>
  </si>
  <si>
    <t>CORNING - Cavo 24 FO OS2 FREEDM G.652.D/G.657.A1 central loose tube, int/est arm. dielettrica, LSZH/FR B2ca, s1a, d0, a1, giallo</t>
  </si>
  <si>
    <t>CG-012TEU-87198ACA</t>
  </si>
  <si>
    <t>012TEU-87198ACA</t>
  </si>
  <si>
    <t>CORNING - Cavo 12 FO OM4 FREEDM central loose tube, int/est arm. dielettrica, LSZH/FR B2ca, s1a, d0, a1, aqua</t>
  </si>
  <si>
    <t>CG-024TEU-97198ACA</t>
  </si>
  <si>
    <t>024TEU-97198ACA</t>
  </si>
  <si>
    <t>CORNING - Cavo 24 FO OM4 FREEDM central loose tube, int/est arm. dielettrica, LSZH/FR B2ca, s1a, d0, a1, aqua</t>
  </si>
  <si>
    <t>Cavi Fibra Ottica MPC loose multitubo per interno/esterno, armatura dielettrica, 2000 N/10 cm, resistenti raggi UV, LSZH Eca (disponibilità 6 ÷ 144 FO OM1, OM2, OM3, OM4, OS2)</t>
  </si>
  <si>
    <t>CG-012ERU-T3N22A2G</t>
  </si>
  <si>
    <t>012ERU-T3N22A2G</t>
  </si>
  <si>
    <t>CORNING - Cavo 12 FO OS2 G.652.D loose tube (1x12) int/est armatura dielettrica, 2000 N/10 cm, UV resistant, LSZH/FR Eca, nero</t>
  </si>
  <si>
    <t>CG-024ERU-T3N22A2G</t>
  </si>
  <si>
    <t>024ERU-T3N22A2G</t>
  </si>
  <si>
    <t>CORNING - Cavo 24 FO OS2 G.652.D loose tube (2x12) int/est armatura dielettrica, 2000 N/10 cm, UV resistant, LSZH/FR Eca, nero</t>
  </si>
  <si>
    <t>CG-048ERU-T3N22A2G</t>
  </si>
  <si>
    <t>048ERU-T3N22A2G</t>
  </si>
  <si>
    <t>CORNING - Cavo 48 FO OS2 G.652.D loose tube (4x12) int/est armatura dielettrica, 2000 N/10 cm, UV resistant, LSZH/FR Eca, nero</t>
  </si>
  <si>
    <t>CG-012TRU-T3N98A2G</t>
  </si>
  <si>
    <t>012TRU-T3N98A2G</t>
  </si>
  <si>
    <t>CORNING - Cavo 12 FO OM4 loose tube (1x12) int/est armatura dielettrica, 2000 N/10 cm, UV resistant, LSZH/FR Eca, nero</t>
  </si>
  <si>
    <t>CG-024TRU-T3N98A2G</t>
  </si>
  <si>
    <t>024TRU-T3N98A2G</t>
  </si>
  <si>
    <t>CORNING - Cavo 24 FO OM4 loose tube (2x12) int/est armatura dielettrica, 2000 N/10 cm, UV resistant, LSZH/FR Eca, nero</t>
  </si>
  <si>
    <t>CG-048TRU-T3N98A2G</t>
  </si>
  <si>
    <t>048TRU-T3N98A2G</t>
  </si>
  <si>
    <t>CORNING - Cavo 48 FO OM4 loose tube (4x12) int/est armatura dielettrica, 2000 N/10 cm, UV resistant, LSZH/FR Eca, nero</t>
  </si>
  <si>
    <t>Cavi Fibra Ottica SST™ loose monotubo per esterno, armatura dielettrica, resistenti raggi UV, LDPE (disponibilità 4 ÷ 24 FO solo OS2)</t>
  </si>
  <si>
    <t>FastShip Program: Cavi Fibra Ottica G652.D loose monotubo per esterno, armatura dielettrica, LLDPE (disponibilità 4 ÷ 24 FO solo OS2)</t>
  </si>
  <si>
    <t>CG-012EEG-33622P20</t>
  </si>
  <si>
    <t>012EEG-33622P20</t>
  </si>
  <si>
    <t>CORNING - Cavo 12 FO OS2 G652.D loose tube (1x12) posa esterna, armatura dielettrica, 1500 N/10 cm, HDPE, UV resistant, nero</t>
  </si>
  <si>
    <t>CORNING - Cavo 24 FO OS2 G652.D loose tube (1x24) posa esterna, armatura dielettrica, 1500 N/10 cm, HDPE, UV resistant, nero</t>
  </si>
  <si>
    <t>FastShip Program: Cavi Fibra Ottica G652.D loose monotubo per esterno, armatura metallica CST, LLDPE (disponibilità 4 ÷ 24 FO solo OS2)</t>
  </si>
  <si>
    <t>CG-012EEC-33622A20</t>
  </si>
  <si>
    <t>012EEC-33622A20</t>
  </si>
  <si>
    <t>CORNING - Cavo 12 FO OS2 G652.D loose tube gel filled, posa esterna, armatura metallica CST, 2000 N/10 cm, LLDPE, UV res. nero</t>
  </si>
  <si>
    <t>CG-024EEC-33622A20</t>
  </si>
  <si>
    <t>024EEC-33622A20</t>
  </si>
  <si>
    <t>CORNING - Cavo 24 FO OS2 G652.D loose tube gel filled, posa esterna, armatura metallica CST, 2000 N/10 cm, LLDPE, UV res. nero</t>
  </si>
  <si>
    <t>BTICINO - Barre anti-ribaltamento per armadi server RAL 9005</t>
  </si>
  <si>
    <t>Bticino Legrand - UPS</t>
  </si>
  <si>
    <t>KEOR DK</t>
  </si>
  <si>
    <t>BT-UPS-LG-311352</t>
  </si>
  <si>
    <t>LG-311352</t>
  </si>
  <si>
    <t>BTICINO - LEGRAND UPS KEOR DK 10000VA NO BATT</t>
  </si>
  <si>
    <t>BT-UPS-LG-311364</t>
  </si>
  <si>
    <t>LG-311364</t>
  </si>
  <si>
    <t>BTICINO - LEGRAND UPS CABINET BATTERIA KEOR DK 10KVA</t>
  </si>
  <si>
    <t>AERI000365E</t>
  </si>
  <si>
    <t>ETA - Ripiano estraibile su 4 montanti P365 (per armadio P=600)</t>
  </si>
  <si>
    <t>AERI000665E</t>
  </si>
  <si>
    <t>ETA - Ripiano estraibile su 4 montanti P665 (per armadio P=800)</t>
  </si>
  <si>
    <t>AERI000765E</t>
  </si>
  <si>
    <t>ETA - Ripiano estraibile su 4 montanti P765 (per armadio P=1000/1200)</t>
  </si>
  <si>
    <t>AERI000500M</t>
  </si>
  <si>
    <t>ETA - Ripiano estraibile P=565 con guide</t>
  </si>
  <si>
    <t>AEP0140</t>
  </si>
  <si>
    <t>ETA - Fasce tamponamento h=1200 24he - con anelli</t>
  </si>
  <si>
    <t>AEP0141</t>
  </si>
  <si>
    <t>ETA - Fasce tamponamento h=1400 29he - con anelli</t>
  </si>
  <si>
    <t>AEP0142</t>
  </si>
  <si>
    <t>ETA - Fasce tamponamento h=1600 33he - con anelli</t>
  </si>
  <si>
    <t>AEP0143</t>
  </si>
  <si>
    <t>ETA - Fasce tamponamento h=1800 38he - con anelli</t>
  </si>
  <si>
    <t>AEP0144</t>
  </si>
  <si>
    <t>ETA - Fasce tamponamento h=2000 42he - con anelli</t>
  </si>
  <si>
    <t>AEP0145</t>
  </si>
  <si>
    <t>ETA - Fasce tamponamento h=2200 47he - con anelli</t>
  </si>
  <si>
    <t>AEP0110</t>
  </si>
  <si>
    <t>ETA - Kit conta unita' l=47he</t>
  </si>
  <si>
    <t>AEP0084</t>
  </si>
  <si>
    <t>ETA - Staffa di rinforzo centrale p=600</t>
  </si>
  <si>
    <t>AEP0085</t>
  </si>
  <si>
    <t>ETA - Staffa di rinforzo centrale p=800</t>
  </si>
  <si>
    <t>AEP0086</t>
  </si>
  <si>
    <t>ETA - Staffa di rinforzo centrale p=1000</t>
  </si>
  <si>
    <t>AEP0087</t>
  </si>
  <si>
    <t>ETA - Staffa di rinforzo centrale p=1200</t>
  </si>
  <si>
    <t>AEP0600S</t>
  </si>
  <si>
    <t>ETA - Energy box 3he - RAL 9011 - senza pannello frontale</t>
  </si>
  <si>
    <t>WTGS-001</t>
  </si>
  <si>
    <t>AEP0528</t>
  </si>
  <si>
    <t>ETA - Canalina alimentazione 8 prese</t>
  </si>
  <si>
    <t>AEP0529</t>
  </si>
  <si>
    <t>ETA - Canalina alimentazione 8 prese C13</t>
  </si>
  <si>
    <t>AEP0530</t>
  </si>
  <si>
    <t>ETA - Canalina alimentazione 8 prese C19</t>
  </si>
  <si>
    <t>AEP0531</t>
  </si>
  <si>
    <t>ETA - Canalina alimentazione 5 prese</t>
  </si>
  <si>
    <t>AEP0540</t>
  </si>
  <si>
    <t>ETA - 19" PDU verticale 16+6 porte monof.</t>
  </si>
  <si>
    <t>AEP0541</t>
  </si>
  <si>
    <t>AEP0542</t>
  </si>
  <si>
    <t>ETA - 19" PDU verticale 24+9 porte monof.</t>
  </si>
  <si>
    <t>AEP0543</t>
  </si>
  <si>
    <t>ETA - 19" PDU verticale 21+9 porte trif.</t>
  </si>
  <si>
    <t>Box Apro IP66</t>
  </si>
  <si>
    <t>Box Apro IP54</t>
  </si>
  <si>
    <t>APRO06140BC.W</t>
  </si>
  <si>
    <t>ETA - Box Abacus pro 22he 0600x1000x0400 p.cieca-indoor-7035b forato wtsg15 - grado ip54 - indoor</t>
  </si>
  <si>
    <t>APRO06150BC.W</t>
  </si>
  <si>
    <t>ETA - Box Abacus pro 22he 0600x1000x0500 p.cieca-indoor-7035b forato wtsg15 - grado ip54 - indoor</t>
  </si>
  <si>
    <t>APRO06160BC.W</t>
  </si>
  <si>
    <t>ETA - Box Abacus pro 22he 0600x1000x0600 p.cieca-indoor-7035b forato wtsg15 - grado ip54 - indoor</t>
  </si>
  <si>
    <t>APRO06540BC.W</t>
  </si>
  <si>
    <t>ETA - Box Abacus pro 10he 0600x0500x0400 p.cieca-indoor-7035b forato wtsg15 - grado ip54 - indoor</t>
  </si>
  <si>
    <t>APRO06550BC.W</t>
  </si>
  <si>
    <t>ETA - Box Abacus pro 10he 0600x0500x0500 p.cieca-indoor-7035b forato wtsg15 - grado ip54 - indoor</t>
  </si>
  <si>
    <t>APRO06560BC.W</t>
  </si>
  <si>
    <t>ETA - Box Abacus pro 10he 0600x0500x0600 p.cieca-indoor-7035b forato wtsg15 - grado ip54 - indoor</t>
  </si>
  <si>
    <t>APRO06640BC.W</t>
  </si>
  <si>
    <t>ETA - Box Abacus pro 13he 0600x0600x0400 p.cieca-indoor-7035b forato wtsg15 - grado ip54 - indoor</t>
  </si>
  <si>
    <t>APRO06650BC.W</t>
  </si>
  <si>
    <t>ETA - Box Abacus pro 13he 0600x0600x0500 p.cieca-indoor-7035b forato wtsg15 - grado ip54 - indoor</t>
  </si>
  <si>
    <t>APRO06660BC.W</t>
  </si>
  <si>
    <t>ETA - Box Abacus pro 13he 0600x0600x0600 p.cieca-indoor-7035b forato wtsg15 - grado ip54 - indoor</t>
  </si>
  <si>
    <t>APRO06840BC.W</t>
  </si>
  <si>
    <t>ETA - Box Abacus pro 17he 0600x0800x0400 p.cieca-indoor-7035b forato wtsg15 - grado ip54 - indoor</t>
  </si>
  <si>
    <t>APRO06850BC.W</t>
  </si>
  <si>
    <t>ETA - Box Abacus pro 17he 0600x0800x0500 p.cieca-indoor-7035b forato wtsg15 - grado ip54 - indoor</t>
  </si>
  <si>
    <t>APRO06860BC.W</t>
  </si>
  <si>
    <t>ETA - Box Abacus pro 17he 0600x0800x0600 p.cieca-indoor-7035b forato wtsg15 - grado ip54 - indoor</t>
  </si>
  <si>
    <t>APRO06140BVC.W</t>
  </si>
  <si>
    <t>ETA - Box Abacus pro 22he 0600x1000x0400 p.vetro-indoor-7035b forato wtsg15 - grado ip54 - indoor</t>
  </si>
  <si>
    <t>APRO06150BVC.W</t>
  </si>
  <si>
    <t>ETA - Box Abacus pro 22he 0600x1000x0500 p.vetro-indoor-7035b forato wtsg15 - grado ip54 - indoor</t>
  </si>
  <si>
    <t>APRO06160BVC.W</t>
  </si>
  <si>
    <t>ETA - Box Abacus pro 22he 0600x1000x0600 p.vetro-indoor-7035b forato wtsg15 - grado ip54 - indoor</t>
  </si>
  <si>
    <t>APRO06540BVC.W</t>
  </si>
  <si>
    <t>ETA - Box Abacus pro 10he 0600x0500x0400 p.vetro-indoor-7035b forato wtsg15 - grado ip54 - indoor</t>
  </si>
  <si>
    <t>APRO06550BVC.W</t>
  </si>
  <si>
    <t>ETA - Box Abacus pro 10he 0600x0500x0500 p.vetro-indoor-7035b forato wtsg15 - grado ip54 - indoor</t>
  </si>
  <si>
    <t>APRO06560BVC.W</t>
  </si>
  <si>
    <t>ETA - Box Abacus pro 10he 0600x0500x0600 p.vetro-indoor-7035b forato wtsg15 - grado ip54 - indoor</t>
  </si>
  <si>
    <t>APRO06640BVC.W</t>
  </si>
  <si>
    <t>ETA - Box Abacus pro 13he 0600x0600x0400 p.vetro-indoor-7035b forato wtsg15 - grado ip54 - indoor</t>
  </si>
  <si>
    <t>APRO06650BVC.W</t>
  </si>
  <si>
    <t>ETA - Box Abacus pro 13he 0600x0600x0500 p.vetro-indoor-7035b forato wtsg15 - grado ip54 - indoor</t>
  </si>
  <si>
    <t>APRO06660BVC.W</t>
  </si>
  <si>
    <t>ETA - Box Abacus pro 13he 0600x0600x0600 p.vetro-indoor-7035b forato wtsg15 - grado ip54 - indoor</t>
  </si>
  <si>
    <t>APRO06840BVC.W</t>
  </si>
  <si>
    <t>ETA - Box Abacus pro 17he 0600x0800x0400 p.vetro-indoor-7035b forato wtsg15 - grado ip54 - indoor</t>
  </si>
  <si>
    <t>APRO06850BVC.W</t>
  </si>
  <si>
    <t>ETA - Box Abacus pro 17he 0600x0800x0500 p.vetro-indoor-7035b forato wtsg15 - grado ip54 - indoor</t>
  </si>
  <si>
    <t>APRO06860BVC.W</t>
  </si>
  <si>
    <t>ETA - Box Abacus pro 17he 0600x0800x0600 p.vetro-indoor-7035b forato wtsg15 - grado ip54 - indoor</t>
  </si>
  <si>
    <t>APRO06140BOC.W</t>
  </si>
  <si>
    <t>ETA - Box Abacus pro 22he 0600x1000x0400 p.cieca-outdoor-7035b forato wtsg15 - tettuccio - grado ip54 - c3m - outdoor</t>
  </si>
  <si>
    <t>APRO06150BOC.W</t>
  </si>
  <si>
    <t>ETA - Box Abacus pro 22he 0600x1000x0500 p.cieca-outdoor-7035b forato wtsg15 - tettuccio - grado ip54 - c3m - outdoor</t>
  </si>
  <si>
    <t>APRO06160BOC.W</t>
  </si>
  <si>
    <t>ETA - Box Abacus pro 22he 0600x1000x0600 p.cieca-outdoor-7035b forato wtsg15 - tettuccio - grado ip54 - c3m - outdoor</t>
  </si>
  <si>
    <t>APRO06540BOC.W</t>
  </si>
  <si>
    <t>ETA - Box Abacus pro 10he 0600x0500x0400 p.cieca-outdoor-7035b forato wtsg15 - tettuccio - grado ip54 - c3m  - outdoor</t>
  </si>
  <si>
    <t>APRO06550BOC.W</t>
  </si>
  <si>
    <t>ETA - Box Abacus pro 10he 0600x0500x0500 p.cieca-outdoor-7035b forato wtsg15 - tettuccio  - grado ip54 - c3m - outdoor</t>
  </si>
  <si>
    <t>APRO06560BOC.W</t>
  </si>
  <si>
    <t>ETA - Box Abacus pro 10he 0600x0500x0600 p.cieca-outdoor-7035b forato wtsg15 - tettuccio - grado ip54 - c3m - outdoor</t>
  </si>
  <si>
    <t>APRO06640BOC.W</t>
  </si>
  <si>
    <t>ETA - Box Abacus pro 13he 0600x0600x0400 p.cieca-outdoor-7035b forato wtsg15 - tettuccio - grado ip54 - c3m - outdoor</t>
  </si>
  <si>
    <t>APRO06650BOC.W</t>
  </si>
  <si>
    <t>ETA - Box Abacus pro 13he 0600x0600x0500 p.cieca-outdoor-7035b forato wtsg15 - tettuccio - grado ip54 - c3m - outdoor</t>
  </si>
  <si>
    <t>APRO06660BOC.W</t>
  </si>
  <si>
    <t>ETA - Box Abacus pro 13he 0600x0600x0600 p.cieca-outdoor-7035b forato wtsg15 - tettuccio - grado ip54 - c3m - outdoor</t>
  </si>
  <si>
    <t>APRO06840BOC.W</t>
  </si>
  <si>
    <t>ETA - Box Abacus pro 17he 0600x0800x0400 p.cieca-outdoor-7035b forato wtsg15 - tettuccio - grado ip54 - c3m - outdoor</t>
  </si>
  <si>
    <t>APRO06850BOC.W</t>
  </si>
  <si>
    <t>ETA - Box Abacus pro 17he 0600x0800x0500 p.cieca-outdoor-7035b forato wtsg15 - tettuccio - grado ip54 - c3m - outdoor</t>
  </si>
  <si>
    <t>APRO06860BOC.W</t>
  </si>
  <si>
    <t>ETA - Box Abacus pro 17he 0600x0800x0600 p.cieca-outdoor-7035b forato wtsg15 - tettuccio - grado ip54 - c3m - outdoor</t>
  </si>
  <si>
    <t>ETA - Cassa Ecor 300X400X200 CIECA - IP66</t>
  </si>
  <si>
    <t>ETA - Cassa Ecor 300X400X200 forata per ventilazione (WTSG10 / WTSV1000220)</t>
  </si>
  <si>
    <t>ECTT030020</t>
  </si>
  <si>
    <t>ETA - Tetto protettivo E COR 0300X0200</t>
  </si>
  <si>
    <t>ECTT040025</t>
  </si>
  <si>
    <t>ETA - Tetto protettivo E COR 0400X0250</t>
  </si>
  <si>
    <t>ECTT060030</t>
  </si>
  <si>
    <t>ETA - Tetto protettivo E COR 0600X0300</t>
  </si>
  <si>
    <t>ECMR1000</t>
  </si>
  <si>
    <t>ETA - Montanti 19" posteriori a1000 22he box apro e ecor</t>
  </si>
  <si>
    <t>ECZP0600N</t>
  </si>
  <si>
    <t>ETA - Traverse front. zoccolo ecor l=0600 RAL 9011</t>
  </si>
  <si>
    <t>ECZP040010N</t>
  </si>
  <si>
    <t>ETA - Traverse lat. zoccolo e cor p=0400 - 2pcs - h=100 con angolari integrati - RAL 9011</t>
  </si>
  <si>
    <t>ECZP050010N</t>
  </si>
  <si>
    <t>ETA - Traverse lat. zoccolo e cor p=0500 - 2pcs - h=100 con angolari integrati - RAL 9011</t>
  </si>
  <si>
    <t>ECZP060010N</t>
  </si>
  <si>
    <t>ETA - Traverse lat. zoccolo e cor p=0600 - 2pcs - h=100 con angolari integrati - RAL 9011</t>
  </si>
  <si>
    <t>Su richiesta</t>
  </si>
  <si>
    <t>ET-RAC-AERI000365E</t>
  </si>
  <si>
    <t>ET-RAC-AERI000665E</t>
  </si>
  <si>
    <t>ET-RAC-AERI000765E</t>
  </si>
  <si>
    <t>ET-RAC-AERI000500M</t>
  </si>
  <si>
    <t>ET-RAC-AEP0140</t>
  </si>
  <si>
    <t>ET-RAC-AEP0141</t>
  </si>
  <si>
    <t>ET-RAC-AEP0142</t>
  </si>
  <si>
    <t>ET-RAC-AEP0143</t>
  </si>
  <si>
    <t>ET-RAC-AEP0144</t>
  </si>
  <si>
    <t>ET-RAC-AEP0145</t>
  </si>
  <si>
    <t>ET-RAC-AEP0110</t>
  </si>
  <si>
    <t>ET-RAC-AEP0084</t>
  </si>
  <si>
    <t>ET-RAC-AEP0085</t>
  </si>
  <si>
    <t>ET-RAC-AEP0086</t>
  </si>
  <si>
    <t>ET-RAC-AEP0087</t>
  </si>
  <si>
    <t>ET-RAC-AEP0600S</t>
  </si>
  <si>
    <t>ET-PWR-AEP0528</t>
  </si>
  <si>
    <t>ET-PWR-AEP0529</t>
  </si>
  <si>
    <t>ET-PWR-AEP0530</t>
  </si>
  <si>
    <t>ET-PWR-AEP0531</t>
  </si>
  <si>
    <t>ET-PWR-AEP0540</t>
  </si>
  <si>
    <t>ET-PWR-AEP0541</t>
  </si>
  <si>
    <t>ET-PWR-AEP0542</t>
  </si>
  <si>
    <t>ET-PWR-AEP0543</t>
  </si>
  <si>
    <t>ET-RAC-APRO06140BC.W</t>
  </si>
  <si>
    <t>ET-RAC-APRO06150BC.W</t>
  </si>
  <si>
    <t>ET-RAC-APRO06160BC.W</t>
  </si>
  <si>
    <t>ET-RAC-APRO06540BC.W</t>
  </si>
  <si>
    <t>ET-RAC-APRO06550BC.W</t>
  </si>
  <si>
    <t>ET-RAC-APRO06560BC.W</t>
  </si>
  <si>
    <t>ET-RAC-APRO06640BC.W</t>
  </si>
  <si>
    <t>ET-RAC-APRO06650BC.W</t>
  </si>
  <si>
    <t>ET-RAC-APRO06660BC.W</t>
  </si>
  <si>
    <t>ET-RAC-APRO06840BC.W</t>
  </si>
  <si>
    <t>ET-RAC-APRO06850BC.W</t>
  </si>
  <si>
    <t>ET-RAC-APRO06860BC.W</t>
  </si>
  <si>
    <t>ET-RAC-APRO06140BVC.W</t>
  </si>
  <si>
    <t>ET-RAC-APRO06150BVC.W</t>
  </si>
  <si>
    <t>ET-RAC-APRO06160BVC.W</t>
  </si>
  <si>
    <t>ET-RAC-APRO06540BVC.W</t>
  </si>
  <si>
    <t>ET-RAC-APRO06550BVC.W</t>
  </si>
  <si>
    <t>ET-RAC-APRO06560BVC.W</t>
  </si>
  <si>
    <t>ET-RAC-APRO06640BVC.W</t>
  </si>
  <si>
    <t>ET-RAC-APRO06650BVC.W</t>
  </si>
  <si>
    <t>ET-RAC-APRO06660BVC.W</t>
  </si>
  <si>
    <t>ET-RAC-APRO06840BVC.W</t>
  </si>
  <si>
    <t>ET-RAC-APRO06850BVC.W</t>
  </si>
  <si>
    <t>ET-RAC-APRO06860BVC.W</t>
  </si>
  <si>
    <t>ET-RAC-APRO06140BOC.W</t>
  </si>
  <si>
    <t>ET-RAC-APRO06150BOC.W</t>
  </si>
  <si>
    <t>ET-RAC-APRO06160BOC.W</t>
  </si>
  <si>
    <t>ET-RAC-APRO06540BOC.W</t>
  </si>
  <si>
    <t>ET-RAC-APRO06550BOC.W</t>
  </si>
  <si>
    <t>ET-RAC-APRO06560BOC.W</t>
  </si>
  <si>
    <t>ET-RAC-APRO06640BOC.W</t>
  </si>
  <si>
    <t>ET-RAC-APRO06650BOC.W</t>
  </si>
  <si>
    <t>ET-RAC-APRO06660BOC.W</t>
  </si>
  <si>
    <t>ET-RAC-APRO06840BOC.W</t>
  </si>
  <si>
    <t>ET-RAC-APRO06850BOC.W</t>
  </si>
  <si>
    <t>ET-RAC-APRO06860BOC.W</t>
  </si>
  <si>
    <t>ET-RAC-ECTT030020</t>
  </si>
  <si>
    <t>ET-RAC-ECTT040025</t>
  </si>
  <si>
    <t>ET-RAC-ECTT060030</t>
  </si>
  <si>
    <t>ET-RAC-ECMR1000</t>
  </si>
  <si>
    <t>ET-RAC-ECZP0600N</t>
  </si>
  <si>
    <t>ET-RAC-ECZP040010N</t>
  </si>
  <si>
    <t>ET-RAC-ECZP050010N</t>
  </si>
  <si>
    <t>ET-RAC-ECZP060010N</t>
  </si>
  <si>
    <t>ZYXEL - WBE-660S NebulaFlex Pro Wireless AP WiFi7 TriRadio 4x4 802.11a/b/g/n/ac/ax/be 22Gbps, Ant. Integr. 2xLAN  PoE41W</t>
  </si>
  <si>
    <t>NebulaFlex Switch Gigabit Ethernet Serie 1920</t>
  </si>
  <si>
    <t xml:space="preserve"> Switch 10Gigabit Ethernet Serie 1935</t>
  </si>
  <si>
    <t xml:space="preserve"> Switch 10Gigabit Ethernet Managed LL3 - Serie 2220</t>
  </si>
  <si>
    <t>ZYXEL - XS3800-28 - Manag L3 Lite Stack, 4x MultiGiga RJ45 +16x10GigaSFP+ + 8xMultiGiga(RJ45/SFP+), Alim ridond, Nebula 1Y</t>
  </si>
  <si>
    <t>ZYXEL - Switch Managed L3, 24xGb + 4xGb Dual + 4x10G SFP+ - Stack Fisico 10GbE, alimrido, Static/Dyn Rout,  DHCP - Rack</t>
  </si>
  <si>
    <t>ZYXEL - Switch Managed L3, 24xGb SFP + 4xGb Dual + 4x10Gb SFP+ - Stack Fisico 10GbE, alime rido, Static/DynRouting, DHCP - Rack</t>
  </si>
  <si>
    <t>ZYXEL - Switch Managed L3, 48xGb SFP + 4xGb Dual + 4x10G SFP+ Alim rid, Static/Dyn Rout Policy Rout, DHCP Rack</t>
  </si>
  <si>
    <t>ZY-WRL-FWA515-EU0102F</t>
  </si>
  <si>
    <t>FWA515-EU0102F</t>
  </si>
  <si>
    <t>ZYXEL - FWA515, NebulaFlex Router 5G, SLOT SIM CARD, DL fino a 7Gbps, 1 porta WAN/LAN 2.5GbE, 1 porta LAN 2.5GbE, Wifi 7 BE7200,</t>
  </si>
  <si>
    <t>CLOUD MANAGEMENT AND REPORT</t>
  </si>
  <si>
    <t>Nebula Control Center</t>
  </si>
  <si>
    <t>ZY-NBL-LICNPROZZ1M00F</t>
  </si>
  <si>
    <t>LIC-NPRO-ZZ1M00F</t>
  </si>
  <si>
    <t>ZYXEL - Nebula Professional Pack License (Per Device) - 1 mese - LIC-NPRO-ZZ1M00F</t>
  </si>
  <si>
    <t>ZY-NBL-LICNPROZZ7Y00F</t>
  </si>
  <si>
    <t>TK-RMSCREDIT000</t>
  </si>
  <si>
    <t>RMSCREDIT000</t>
  </si>
  <si>
    <t>TELTONIKA - RMS CREDIT PRICE - RMSCREDIT000 (1credito= 2 GB)</t>
  </si>
  <si>
    <t>TK-RUO-TRB501</t>
  </si>
  <si>
    <t>TRB501</t>
  </si>
  <si>
    <t>TELTONIKA - INDUSTRIAL 5G GATEWAY</t>
  </si>
  <si>
    <t>MGS-910X</t>
    <phoneticPr fontId="2" type="noConversion"/>
  </si>
  <si>
    <t>PN-SWT-AVS-4210-8HP2X</t>
  </si>
  <si>
    <t>AVS-4210-8HP2X</t>
  </si>
  <si>
    <t>PLANET - L2+ 4-Port 10/100/1000T 802.3bt PoE + 4-Port 10/100/1000T 802.3at PoE + 2-Port 10G SFP+ Managed AV Switch</t>
  </si>
  <si>
    <t>PN-SWT-GS-4210-24T4S</t>
  </si>
  <si>
    <t>GS-4210-24T4S</t>
    <phoneticPr fontId="0" type="noConversion"/>
  </si>
  <si>
    <t>PLANET - IPv4/IPv6, 24-Port 10/100/1000T + 4-Port 100/1000X SFP L2/L4 SNMP Manageable Gigabit Ethernet Switch</t>
  </si>
  <si>
    <t>PN-SWT-GS-4210-24T4SR</t>
  </si>
  <si>
    <t>GS-4210-24T4SR</t>
  </si>
  <si>
    <t>PLANET - IPv4/IPv6, 24x10/100/1000T, 4x100/1000X SFP, L2/L4 SNMP Manageable Gigabit Ethernet Switch 36-72V Redundant pwr</t>
  </si>
  <si>
    <t>PN-SWT-GS-4210-24UP4X</t>
  </si>
  <si>
    <t>GS-4210-24UP4X</t>
  </si>
  <si>
    <t>PLANET - IPv6/IPv4, 24-Port 10/100/1000T 95W 802.3bt PoE + 4-Port 10G SFP+ Managed Switch (720W PoE budget, PoE PD alive check</t>
  </si>
  <si>
    <t>PN-SWT-GS-4210-8P2C</t>
  </si>
  <si>
    <t>GS-4210-8P2C</t>
  </si>
  <si>
    <t>PLANET - IPv4/IPv6, 8-Port Managed 802.3at POE+ Gigabit Ethernet Switch  +  2-Port 10/100/1000Mbps RJ45 + 2-Port 100/1000X SFP (</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</si>
  <si>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</si>
  <si>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PN-ACC-IPOE-162</t>
  </si>
  <si>
    <t>IPOE-162</t>
  </si>
  <si>
    <t>PLANET - IP30, Industrial 802.3at (30W) High Power PoE Injector (-40/75C)</t>
  </si>
  <si>
    <t>PN-ACC-MC-15RPS200</t>
  </si>
  <si>
    <t>MC-15RPS200</t>
  </si>
  <si>
    <t>PLANET - 200W Redundant Power Supply, 100-240VAC for MC-1500R/48, UL certified</t>
  </si>
  <si>
    <t>Codici Vari</t>
  </si>
  <si>
    <t>PN-VAC-MG-120</t>
  </si>
  <si>
    <t>MG-120</t>
  </si>
  <si>
    <t>PLANET - MG-120 - 2-Port RS232/422/485 Modbus Gateway (1-Port 10/100BASE-TX, -10 to 60 C, Modbus RTU/ASCII, Master/Slave)</t>
  </si>
  <si>
    <t>ORCA - Cavo ottico Loose int/est antird 4 fibre 09/125um OS2 LSZH - CPR Class Eca colore giallo</t>
  </si>
  <si>
    <t>ORCA - Cavo ottico Loose int/est antird 6 fibre 09/125um OS2 LSZH - CPR Class Eca colore giallo</t>
  </si>
  <si>
    <t>ORCA - Cat. 6A per Esterno</t>
  </si>
  <si>
    <t>OC-CVR-212213-05</t>
  </si>
  <si>
    <t>ORCA - Cavo non schermato U-UTP Cat.6A da esterno, guaina PE AWG23 - CPR Class Fca - nero (bob 500)</t>
  </si>
  <si>
    <t>DT-ACC-41868800ZY</t>
  </si>
  <si>
    <t>41868800ZY</t>
  </si>
  <si>
    <t>DATWYLER - Supporto a 6 vie per max. 12 giunti termoretraibili -conf. 16pz-</t>
  </si>
  <si>
    <t>TELTONIKA</t>
  </si>
  <si>
    <t>Listino Generale Maggio 2026 - Networking</t>
  </si>
  <si>
    <t>Listino Maggio26</t>
  </si>
  <si>
    <t>BATTERY BOX per  Sentinel Pro2- SP2</t>
  </si>
  <si>
    <t>RL-BB SP2 36-A3</t>
  </si>
  <si>
    <t>KSP2036PA300NPA</t>
  </si>
  <si>
    <t>RIELLO - Battery Cabinet Tower 36v completo x SP2 1000</t>
  </si>
  <si>
    <t>RL-BB SP2 36-M1</t>
  </si>
  <si>
    <t>KSP2036PM100NPA</t>
  </si>
  <si>
    <t>RL-BB SP2 36-B1</t>
  </si>
  <si>
    <t>K043036PB100NPA</t>
  </si>
  <si>
    <t>RIELLO - Battery Cabinet Tower 36v completo x SP2 1000 ER</t>
  </si>
  <si>
    <t>RL-BB SP2 72-A3</t>
  </si>
  <si>
    <t>KSP2072PA300NPA</t>
  </si>
  <si>
    <t>RIELLO - Battery Cabinet Tower 72V completo x SP2 2200-3000</t>
  </si>
  <si>
    <t>RL-BB SP2 72-M1</t>
  </si>
  <si>
    <t>KSP2072PM100NPA</t>
  </si>
  <si>
    <t>RL-BB SP2 72-B1</t>
  </si>
  <si>
    <t>K043072PB100NPA</t>
  </si>
  <si>
    <t>RIELLO - Battery Cabinet Tower 72V completo x SP2 2200-3000 ER</t>
  </si>
  <si>
    <t>BATTERY BOX per  Sentinel Rack - SER</t>
  </si>
  <si>
    <t>RL-BB SER 72 A5</t>
  </si>
  <si>
    <t>JSER072PA5</t>
  </si>
  <si>
    <t>RIELLO - Battery Box completo x SER 3000 ER - BTC SER 72V BB A5 - JSER072PA5</t>
  </si>
  <si>
    <t>RL-BB SD2 36-A3</t>
  </si>
  <si>
    <t>KSD2036PA300NPA</t>
  </si>
  <si>
    <t>RIELLO - Battery Cabinet Tower/Rack 36V completo x SD2 1000</t>
  </si>
  <si>
    <t>RL-BB SD2 36-M1</t>
  </si>
  <si>
    <t>KSD2036PM100NPA</t>
  </si>
  <si>
    <t>RL-BB SD2 72-A3</t>
  </si>
  <si>
    <t>KSD2072PA300NPA</t>
  </si>
  <si>
    <t>RIELLO - Battery Cabinet Tower/Rack 72V completo x SD2 2200-3000</t>
  </si>
  <si>
    <t>RL-BB SD2 72-M1</t>
  </si>
  <si>
    <t>KSD2072PM100NPA</t>
  </si>
  <si>
    <t>Serie Sentryum</t>
  </si>
  <si>
    <t>Sentryum Active S3M ACT 10KVA</t>
  </si>
  <si>
    <t>RL-S3M 10 CPT S2</t>
  </si>
  <si>
    <t>DS3MK10CS200RUA</t>
  </si>
  <si>
    <t>RIELLO - Sentryum Compatto S3M CPT 10KVA 280x840x700 DS3MK10CS200RUA</t>
  </si>
  <si>
    <t>Sentryum Xtend S3M XTD 10KVA</t>
  </si>
  <si>
    <t>RL-S3M 10 XTD S2</t>
  </si>
  <si>
    <t>DS3MK10JS200RUA</t>
  </si>
  <si>
    <t>RIELLO - S3M 10 XTD S2, UPS 10KVA, dim. 440x840x1320MM, DS3MK10JS200RUA</t>
  </si>
  <si>
    <t xml:space="preserve">BATTERY BOX </t>
  </si>
  <si>
    <t>RL-BB 1320 480-T5</t>
  </si>
  <si>
    <t>K132480PT53FNPA</t>
  </si>
  <si>
    <t>RIELLO - Battery Box Tower esp aut. MSM/MST 3x40 Batt 12VOLT 9AH, K132480PT53FNPA</t>
  </si>
  <si>
    <t>RL-BB 1600 480V V5</t>
  </si>
  <si>
    <t>K160480PV53TNPA</t>
  </si>
  <si>
    <t>RIELLO - BTC 1600 480V BB V5, Armadio batterie completo x S3M-S3T-MST fino a 80 Kva L5 = Eurobat (20?)  10/12 YEARS LONG LIFE</t>
  </si>
  <si>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</si>
  <si>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</si>
  <si>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</si>
  <si>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</si>
  <si>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</si>
  <si>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</si>
  <si>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</si>
  <si>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</si>
  <si>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</si>
  <si>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</si>
  <si>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</si>
  <si>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</si>
  <si>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</si>
  <si>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</si>
  <si>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 xml:space="preserve">Software e Accessori </t>
  </si>
  <si>
    <t>RL-S3T SENS TEMP</t>
  </si>
  <si>
    <t>YS3TE09A</t>
  </si>
  <si>
    <t>RIELLO - S3T Sensore temperatura x BB esterno - YS3TE09A</t>
  </si>
  <si>
    <t>BATTERIE</t>
  </si>
  <si>
    <t>RL-0604030113</t>
  </si>
  <si>
    <t>0604030113</t>
  </si>
  <si>
    <t>RIELLO - RCB5 Batteria terminale faston 6.3x0.8, Mod.CSB HR1221WF2 &gt; Batteria sciolta sostitutiva per SDU5/6000 (0604030113)</t>
  </si>
  <si>
    <t>RL-0604030014</t>
  </si>
  <si>
    <t>0604030014</t>
  </si>
  <si>
    <t>RIELLO - RCB7 Batteria terminale 12V- 7 Ah faston 6.3x0,8  modello CSB UPS123607 - 0604030014</t>
  </si>
  <si>
    <t>RL-0604030049</t>
  </si>
  <si>
    <t>0604030049</t>
  </si>
  <si>
    <t>RIELLO - Batteria sciolta sostitutiva per SDL5000 (CSDL5K0BA4)</t>
  </si>
  <si>
    <t>RL-0604030058</t>
  </si>
  <si>
    <t>0604030058</t>
  </si>
  <si>
    <t>RIELLO - RCB9 Batteria terminale faston 6.3x8 modello CSB HR1234WF2</t>
  </si>
  <si>
    <t>RL-ACC-0604030089</t>
  </si>
  <si>
    <t>0604030089</t>
  </si>
  <si>
    <t>RIELLO - Batteria RCB9L 10 anni di vita attesa</t>
  </si>
  <si>
    <t>RL-12V-12AH</t>
  </si>
  <si>
    <t>0604030003</t>
  </si>
  <si>
    <t>RIELLO - Batteria 12V 12Ah - 0604030003</t>
  </si>
  <si>
    <t>RL-12V-38AH</t>
  </si>
  <si>
    <t>02524522</t>
  </si>
  <si>
    <t>RIELLO - Batteria 12V 38Ah - 02524522</t>
  </si>
  <si>
    <t>RL-12V-40AH10Y</t>
  </si>
  <si>
    <t>060403A039</t>
  </si>
  <si>
    <t>RIELLO - Batteria 12V 40Ah 10Y - 060403A039</t>
  </si>
  <si>
    <t>RL-RCB65L</t>
  </si>
  <si>
    <t>0604030132</t>
  </si>
  <si>
    <t>RIELLO - Batteria 10 anni di vita terminale M6 modello CSB GPL12650 - 0604030132</t>
  </si>
  <si>
    <t>RL-RCB96V</t>
  </si>
  <si>
    <t>0604030070</t>
  </si>
  <si>
    <t>RIELLO - Batterie sciolte modello CSB (Part n° 604030070)</t>
  </si>
  <si>
    <t>RL-6MIS0-80</t>
  </si>
  <si>
    <t>6MIS0-80</t>
  </si>
  <si>
    <t>RIELLO - Servizio supervisione allacciamenti e prima accensione per ups da 8 a 80 Kva (8x5) - 6MIS0-80</t>
  </si>
  <si>
    <t>RL-6MIS100-200</t>
  </si>
  <si>
    <t>6MIS100-200</t>
  </si>
  <si>
    <t>RIELLO - Servizio supervisione allacciamenti e prima accensione per ups da 100 a 200 Kva (8x5) - 6MIS100-200</t>
  </si>
  <si>
    <t>RL-CA12MOSS3M10C</t>
  </si>
  <si>
    <t>WAREXTUPS02A</t>
  </si>
  <si>
    <t>RIELLO - WAREXTUPS02A contratto assicurativo per protezione aggiuntiva s3m-s3t10 + 12 on-site (escluse batterie)  totale 24 mesi</t>
  </si>
  <si>
    <t>RL-CA12MSWSDH3000</t>
  </si>
  <si>
    <t>WAREXTUPS03A</t>
  </si>
  <si>
    <t>RIELLO - Contratto assicurativo per protezione aggiuntiva sdh3000 + 12 swap a mezzo corriere ( totale 36 mesi) - WAREXTUPS03A</t>
  </si>
  <si>
    <t>RL-CA12MSWSDU2</t>
  </si>
  <si>
    <t>RIELLO - Contratto assicurativo per protezione aggiuntiva sdu5000_6000 + 12 swap a mezzo corriere ( totale 36 mesi)- WAREXTUPS03A</t>
  </si>
  <si>
    <t>RL-CA12MSWVSD2200</t>
  </si>
  <si>
    <t>RIELLO - Contratto assicurativo per protezione aggiuntiva VSD2200 + 12 swap a mezzo corriere ( totale 36 mesi) - WAREXTUPS03A</t>
  </si>
  <si>
    <t>RL-CA36MSWVSD3000</t>
  </si>
  <si>
    <t xml:space="preserve">WAREXTUPS05A </t>
  </si>
  <si>
    <t>RIELLO - Contratto assicurativo per protezione aggiuntiva  VSD3000 + 36 SWAP A MEZZO CORRIERE (TOTALE 60 MESI) - WAREXTUPS05A</t>
  </si>
  <si>
    <t>RL-CA24MSWVST1</t>
  </si>
  <si>
    <t xml:space="preserve">WAREXTUPS04A </t>
  </si>
  <si>
    <t>RIELLO - Contratto assicurativo per protezione aggiuntiva VST800_1000  + 24 SWAP a mezzo corriere</t>
  </si>
  <si>
    <t>RL-CA12MSWSEP1</t>
  </si>
  <si>
    <t xml:space="preserve">WAREXTUPS03A </t>
  </si>
  <si>
    <t>RIELLO - Contratto assicurativo per portezione aggiuntiva SEP800_1000 + 12 SWAP a mezzo corriere</t>
  </si>
  <si>
    <t>RL-CA48MSWMTA16</t>
  </si>
  <si>
    <t>CA48MSWMTA16</t>
  </si>
  <si>
    <t>RIELLO - CA48MSWMTA16 - contratto assicurativo per protezione aggiuntiva mta16 + 48 swap a mezzo corriere (totale 60 mesi)</t>
  </si>
  <si>
    <t>In esaurimento</t>
  </si>
  <si>
    <t>ZYXEL  WAX-300H AP Dual Radio, Ant integrate, 3 Porte LAN Gigabit,  PoE (19W), inst a parete. Alim non incl Nebula Pro 1 anno</t>
  </si>
  <si>
    <t>ZYXEL - WAX-655E Pro Outdoor AP DualRadio 4x4 802.11  2 PorteLAN(1xGb,1x 2.5Gb), kit parete/palo. Incl.NebulaPro 1yr</t>
  </si>
  <si>
    <t>ZY-WRL-WBE665S</t>
  </si>
  <si>
    <t>WBE665S-EU0102F</t>
  </si>
  <si>
    <t xml:space="preserve">WAX-655S NebulaFlex Pro Outdoor AP WiFi7 , Porte LAN (1x 10GbE, 1x SFP+) PoE (40W), AnT Smart int  IP67.kit parete/palo. </t>
  </si>
  <si>
    <t>DATWYLER - Cavo ZwbKWT BL da esterno 1x12 OS2 G652.D, loose tube, armato CST 8,2mm, HDPE Fca -nero/arancio-</t>
  </si>
  <si>
    <t>DATWYLER - Cassetto ottico 19'' 1U scarico per 24 bussole SC slx, o 24 bussole LC dpx, nero</t>
  </si>
  <si>
    <t>DT-ACC-418025</t>
  </si>
  <si>
    <t>DATWYLER - Telaio adattatore in acciaio inox per barra DIN, 1 porta con attacco Keystone, scarico</t>
  </si>
  <si>
    <t>TELTONIKA - Industrial 4G LTE Router (Cat 4), 3G, 2G; 1xWAN 10/100 Mbps, 3xLAN 10/100 Mbps; Dual-Sim, Wi-fi Hotspot</t>
  </si>
  <si>
    <t>TELTONIKA - Industrial 4G LTE Router (Cat 4), 3G, 2G; RS232 &amp; RS485, MQTT, BACnet, OPC UA, I/Os, Ethernet; GNSS</t>
  </si>
  <si>
    <t>TK-ACC-PR3PUAU3</t>
  </si>
  <si>
    <t>PR3PUAU3</t>
  </si>
  <si>
    <t>TELTONIKA - AU power supply, 9 W</t>
  </si>
  <si>
    <t>TK-ACC-PR315EUA</t>
  </si>
  <si>
    <t>PR315EUA</t>
  </si>
  <si>
    <t>TELTONIKA - EU 2-pin power supply, 18 W</t>
  </si>
  <si>
    <t>PN-SWT-XGS-6311-12X</t>
  </si>
  <si>
    <t>XGS-6311-12X</t>
  </si>
  <si>
    <t>PLANET - Layer 3 12-Port 10GBASE-X SFP+ Managed Ethernet Switch (Hardware-based Layer 3 RIPv1/v2, OSPFv2 dynamic routing, suppor</t>
  </si>
  <si>
    <t>PN-SWT-GS-6311-16S8C4</t>
  </si>
  <si>
    <t>GS-6311-16S8C4XR</t>
  </si>
  <si>
    <t>PLANET GS-6311-16S8C4XR L 3 16-Port 100/1000X SFP + 8-Port Gigabit TP/SFP combo + 4-Port 10G SFP+</t>
  </si>
  <si>
    <t>PN-SWT-GS-6311-24HP4X</t>
  </si>
  <si>
    <t>GS-6311-24HP4X</t>
  </si>
  <si>
    <t>PLANET - Layer 3 8-Port 10/100/1000T 90W 802.3bt PoE + 16-Port 10/100/1000T 802.3at PoE + 4-Port 10G SFP+ Managed Ethernet</t>
  </si>
  <si>
    <t>PN-SWT-IGS-514PT</t>
  </si>
  <si>
    <t>IGS-514PT</t>
  </si>
  <si>
    <t>PLANET - IP30 Compact size 4-Port 10/100/1000T 802.3at PoE + 1-Port 100/1000X SFP Gigabit Ethernet Switch (-40~75 degrees C, dua</t>
  </si>
  <si>
    <t>PN-SWT-IGS-632524PAX</t>
  </si>
  <si>
    <t>PLANET- Industrial L3 24-Port 10/100/1000T 802.3at PoE + 4-Port 10G SFP+ Managed Ethernet Switch (-40~75 degrees C )</t>
  </si>
  <si>
    <t>VR-VAC-SDR-120-12</t>
  </si>
  <si>
    <t>SDR-120-12</t>
  </si>
  <si>
    <t>MEANWELL - SDR-120-12 - Alimentatore DIN rail 120W, 12V 10A, alta efficienza, ingresso AC universale</t>
  </si>
  <si>
    <t>PN-LTE-VCG-1500WG-LTE</t>
  </si>
  <si>
    <t>VCG-1500WG-LTE-EU</t>
  </si>
  <si>
    <t>PLANET - VCG-1500WG-LTE-EU - Vehicle 4G LTE Cellular Wireless Gateway with 5-Port 10/100TX (1-SIM Card Slot, 802.11n, GPS, -25~6</t>
  </si>
  <si>
    <t>OC-FTH-2S0090-04-100</t>
  </si>
  <si>
    <t>ORCA - Tratta Fibra Ottica 4 FO G.657.A2 conn. SC/APC su STOA - DIN KIT - CPR Dca - 100m</t>
  </si>
  <si>
    <t>ORCA - Inserto RJ45 Cat.6 UTP - toolless - slim - (utente o pann. 570125-24/570129-00) - KIT 12 Pz - nero</t>
  </si>
  <si>
    <t>ORCA - Inserto RJ45 Cat.6 UTP - toolless - slim - (utente o pann. 570125-24/570129-00) - KIT 12 Pz - bianco</t>
  </si>
  <si>
    <t>OC-VAC-701000-37</t>
  </si>
  <si>
    <t>ORCA - Alimentatore da interno 220VAC - 24VAC - 105Va + cavo 1mt con plug 3,5</t>
  </si>
  <si>
    <t>DISABLE</t>
  </si>
  <si>
    <t>ORCA - Maniglia (1P) per rack pavimento serie MARLIN 20-27U, apertura a combinazione numerica meccanica</t>
  </si>
  <si>
    <t>OC-RAC-550505-11M</t>
  </si>
  <si>
    <t>ORCA - Maniglia (3P) per rack pavimento serie MARLIN 32-47U, apertura a combinazione numerica meccanica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</si>
</sst>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 numFmtId="195" formatCode="#,##0.00_ ;\-#,##0.00\ "/>
  </numFmts>
  <fonts count="3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sz val="11"/>
      <name val="Calibri"/>
      <family val="2"/>
      <scheme val="minor"/>
    </font>
    <font>
      <sz val="11"/>
      <name val="Wingdings"/>
      <charset val="2"/>
    </font>
    <font>
      <b/>
      <sz val="8"/>
      <color rgb="FF00B050"/>
      <name val="Arial"/>
      <family val="2"/>
    </font>
    <font>
      <b/>
      <sz val="11"/>
      <color indexed="9"/>
      <name val="Arial"/>
      <family val="2"/>
    </font>
    <font>
      <b/>
      <sz val="15"/>
      <name val="Aptos Narrow"/>
      <family val="2"/>
    </font>
    <font>
      <sz val="8"/>
      <color rgb="FF7030A0"/>
      <name val="Arial"/>
      <family val="2"/>
    </font>
    <font>
      <b/>
      <sz val="8"/>
      <color theme="8" tint="-0.249977111117893"/>
      <name val="Arial"/>
      <family val="2"/>
    </font>
    <font>
      <b/>
      <sz val="10"/>
      <color theme="8" tint="0.39997558519241921"/>
      <name val="Arial"/>
      <family val="2"/>
    </font>
    <font>
      <b/>
      <sz val="6"/>
      <color theme="8" tint="0.39997558519241921"/>
      <name val="Arial"/>
      <family val="2"/>
    </font>
    <font>
      <sz val="6"/>
      <color rgb="FF00B050"/>
      <name val="Arial"/>
      <family val="2"/>
    </font>
    <font>
      <sz val="10"/>
      <name val="Aptos Narrow"/>
      <family val="2"/>
    </font>
    <font>
      <b/>
      <sz val="12"/>
      <color indexed="9"/>
      <name val="Arial"/>
      <family val="2"/>
    </font>
    <font>
      <sz val="10"/>
      <color rgb="FF7030A0"/>
      <name val="Wingdings"/>
      <charset val="2"/>
    </font>
    <font>
      <sz val="10"/>
      <color rgb="FFFF0000"/>
      <name val="Wingdings"/>
      <charset val="2"/>
    </font>
    <font>
      <sz val="9"/>
      <color rgb="FF262422"/>
      <name val="Arial"/>
      <family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92D05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7" applyNumberFormat="0" applyAlignment="0" applyProtection="0"/>
    <xf numFmtId="0" fontId="122" fillId="11" borderId="47" applyNumberFormat="0" applyAlignment="0" applyProtection="0"/>
    <xf numFmtId="0" fontId="96" fillId="38" borderId="2" applyNumberFormat="0" applyAlignment="0" applyProtection="0"/>
    <xf numFmtId="0" fontId="122" fillId="11" borderId="47" applyNumberFormat="0" applyAlignment="0" applyProtection="0"/>
    <xf numFmtId="0" fontId="122" fillId="11" borderId="47" applyNumberFormat="0" applyAlignment="0" applyProtection="0"/>
    <xf numFmtId="0" fontId="121" fillId="84" borderId="47" applyNumberFormat="0" applyAlignment="0" applyProtection="0"/>
    <xf numFmtId="0" fontId="96" fillId="38" borderId="2" applyNumberFormat="0" applyAlignment="0" applyProtection="0"/>
    <xf numFmtId="0" fontId="123" fillId="0" borderId="48" applyNumberFormat="0" applyFill="0" applyAlignment="0" applyProtection="0"/>
    <xf numFmtId="0" fontId="124" fillId="85" borderId="49" applyNumberFormat="0" applyAlignment="0" applyProtection="0"/>
    <xf numFmtId="0" fontId="98" fillId="39" borderId="4" applyNumberFormat="0" applyAlignment="0" applyProtection="0"/>
    <xf numFmtId="0" fontId="124" fillId="85" borderId="49"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0"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1"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2"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7"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7" applyNumberFormat="0" applyAlignment="0" applyProtection="0"/>
    <xf numFmtId="0" fontId="135" fillId="87"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7" applyNumberFormat="0" applyAlignment="0" applyProtection="0"/>
    <xf numFmtId="0" fontId="135" fillId="87" borderId="47"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8"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3" applyNumberFormat="0" applyFont="0" applyAlignment="0" applyProtection="0"/>
    <xf numFmtId="0" fontId="75" fillId="89" borderId="53" applyNumberFormat="0" applyFont="0" applyAlignment="0" applyProtection="0"/>
    <xf numFmtId="0" fontId="27" fillId="41" borderId="12" applyNumberFormat="0" applyAlignment="0" applyProtection="0"/>
    <xf numFmtId="0" fontId="118" fillId="89" borderId="53" applyNumberFormat="0" applyFont="0" applyAlignment="0" applyProtection="0"/>
    <xf numFmtId="0" fontId="75" fillId="89" borderId="53" applyNumberFormat="0" applyFont="0" applyAlignment="0" applyProtection="0"/>
    <xf numFmtId="0" fontId="75" fillId="89" borderId="53" applyNumberFormat="0" applyFont="0" applyAlignment="0" applyProtection="0"/>
    <xf numFmtId="0" fontId="118" fillId="89" borderId="53" applyNumberFormat="0" applyFont="0" applyAlignment="0" applyProtection="0"/>
    <xf numFmtId="0" fontId="118" fillId="89" borderId="53" applyNumberFormat="0" applyFont="0" applyAlignment="0" applyProtection="0"/>
    <xf numFmtId="0" fontId="118" fillId="89" borderId="53" applyNumberFormat="0" applyFont="0" applyAlignment="0" applyProtection="0"/>
    <xf numFmtId="0" fontId="27" fillId="41" borderId="12" applyNumberFormat="0" applyAlignment="0" applyProtection="0"/>
    <xf numFmtId="0" fontId="140" fillId="84" borderId="54" applyNumberFormat="0" applyAlignment="0" applyProtection="0"/>
    <xf numFmtId="0" fontId="140" fillId="11" borderId="54" applyNumberFormat="0" applyAlignment="0" applyProtection="0"/>
    <xf numFmtId="0" fontId="101" fillId="38" borderId="13" applyNumberFormat="0" applyAlignment="0" applyProtection="0"/>
    <xf numFmtId="0" fontId="140" fillId="11" borderId="54" applyNumberFormat="0" applyAlignment="0" applyProtection="0"/>
    <xf numFmtId="0" fontId="140" fillId="11" borderId="54" applyNumberFormat="0" applyAlignment="0" applyProtection="0"/>
    <xf numFmtId="0" fontId="140" fillId="84" borderId="54"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0" applyNumberFormat="0" applyFill="0" applyAlignment="0" applyProtection="0"/>
    <xf numFmtId="0" fontId="130" fillId="0" borderId="51" applyNumberFormat="0" applyFill="0" applyAlignment="0" applyProtection="0"/>
    <xf numFmtId="0" fontId="131" fillId="0" borderId="52"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5" applyNumberFormat="0" applyFill="0" applyAlignment="0" applyProtection="0"/>
    <xf numFmtId="0" fontId="108" fillId="0" borderId="14" applyNumberFormat="0" applyFill="0" applyAlignment="0" applyProtection="0"/>
    <xf numFmtId="0" fontId="144" fillId="0" borderId="55"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3"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2"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3"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3"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3" applyNumberFormat="0" applyFont="0" applyAlignment="0" applyProtection="0"/>
    <xf numFmtId="0" fontId="6" fillId="89" borderId="53" applyNumberFormat="0" applyFont="0" applyAlignment="0" applyProtection="0"/>
    <xf numFmtId="0" fontId="6" fillId="89" borderId="53" applyNumberFormat="0" applyFont="0" applyAlignment="0" applyProtection="0"/>
    <xf numFmtId="0" fontId="6" fillId="89" borderId="53"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2"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3"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0" fillId="0" borderId="0"/>
    <xf numFmtId="0" fontId="10" fillId="41" borderId="12" applyNumberFormat="0" applyAlignment="0" applyProtection="0"/>
    <xf numFmtId="0" fontId="5" fillId="89" borderId="53" applyNumberFormat="0" applyFont="0" applyAlignment="0" applyProtection="0"/>
    <xf numFmtId="0" fontId="5" fillId="89" borderId="53" applyNumberFormat="0" applyFont="0" applyAlignment="0" applyProtection="0"/>
    <xf numFmtId="0" fontId="5" fillId="89" borderId="53" applyNumberFormat="0" applyFont="0" applyAlignment="0" applyProtection="0"/>
    <xf numFmtId="0" fontId="5" fillId="89" borderId="53"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1"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9" fillId="106" borderId="85">
      <alignment horizontal="left" vertical="top"/>
      <protection hidden="1"/>
    </xf>
    <xf numFmtId="184" fontId="220" fillId="108" borderId="85">
      <alignment vertical="top"/>
      <protection hidden="1"/>
    </xf>
    <xf numFmtId="0" fontId="221" fillId="92" borderId="86">
      <alignment horizontal="left" vertical="top" shrinkToFit="1"/>
    </xf>
    <xf numFmtId="0" fontId="221" fillId="92" borderId="86">
      <alignment vertical="top" wrapText="1"/>
      <protection hidden="1"/>
    </xf>
    <xf numFmtId="0" fontId="222" fillId="106" borderId="85">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0"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0" fillId="92" borderId="86">
      <alignment horizontal="right" vertical="top"/>
      <protection hidden="1"/>
    </xf>
    <xf numFmtId="0" fontId="2" fillId="0" borderId="0"/>
    <xf numFmtId="0" fontId="2" fillId="89" borderId="53"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3"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3" applyNumberFormat="0" applyFont="0" applyAlignment="0" applyProtection="0"/>
    <xf numFmtId="0" fontId="2" fillId="89" borderId="53" applyNumberFormat="0" applyFont="0" applyAlignment="0" applyProtection="0"/>
    <xf numFmtId="0" fontId="2" fillId="89" borderId="53" applyNumberFormat="0" applyFont="0" applyAlignment="0" applyProtection="0"/>
    <xf numFmtId="0" fontId="2" fillId="89" borderId="53"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6">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6"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0" fillId="0" borderId="0"/>
    <xf numFmtId="9" fontId="260" fillId="0" borderId="0" applyFont="0" applyFill="0" applyBorder="0" applyAlignment="0" applyProtection="0"/>
    <xf numFmtId="43" fontId="260" fillId="0" borderId="0" applyFont="0" applyFill="0" applyBorder="0" applyAlignment="0" applyProtection="0"/>
    <xf numFmtId="165" fontId="260" fillId="0" borderId="0" applyFont="0" applyFill="0" applyBorder="0" applyAlignment="0" applyProtection="0"/>
    <xf numFmtId="0" fontId="261"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0"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5"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 fillId="0" borderId="0"/>
    <xf numFmtId="172" fontId="2" fillId="0" borderId="0"/>
    <xf numFmtId="172" fontId="266" fillId="0" borderId="0"/>
    <xf numFmtId="172" fontId="2" fillId="0" borderId="0"/>
    <xf numFmtId="172" fontId="266" fillId="0" borderId="0"/>
    <xf numFmtId="172" fontId="266" fillId="0" borderId="0"/>
    <xf numFmtId="172" fontId="2" fillId="0" borderId="0"/>
    <xf numFmtId="172" fontId="2" fillId="0" borderId="0"/>
    <xf numFmtId="172" fontId="266" fillId="0" borderId="0"/>
    <xf numFmtId="172" fontId="266" fillId="0" borderId="0"/>
    <xf numFmtId="172" fontId="266" fillId="0" borderId="0"/>
    <xf numFmtId="172" fontId="2" fillId="0" borderId="0"/>
    <xf numFmtId="172" fontId="2" fillId="0" borderId="0"/>
    <xf numFmtId="172" fontId="2" fillId="0" borderId="0"/>
    <xf numFmtId="172" fontId="2" fillId="0" borderId="0"/>
    <xf numFmtId="172" fontId="266" fillId="0" borderId="0"/>
    <xf numFmtId="172" fontId="266" fillId="0" borderId="0"/>
    <xf numFmtId="172" fontId="2" fillId="0" borderId="0"/>
    <xf numFmtId="172" fontId="266"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7" fillId="0" borderId="0" applyNumberFormat="0" applyFill="0" applyBorder="0" applyProtection="0"/>
    <xf numFmtId="172" fontId="267" fillId="0" borderId="0" applyNumberFormat="0" applyFill="0" applyBorder="0" applyProtection="0"/>
    <xf numFmtId="172" fontId="267" fillId="0" borderId="0" applyNumberFormat="0" applyFill="0" applyBorder="0" applyProtection="0"/>
    <xf numFmtId="172" fontId="265" fillId="0" borderId="0">
      <alignment vertical="center"/>
    </xf>
    <xf numFmtId="172" fontId="265" fillId="0" borderId="0">
      <alignment vertical="center"/>
    </xf>
    <xf numFmtId="172" fontId="265" fillId="0" borderId="0">
      <alignment vertical="center"/>
    </xf>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 fillId="0" borderId="0"/>
    <xf numFmtId="172" fontId="2"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0"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5" fillId="0" borderId="0" applyFont="0" applyFill="0" applyBorder="0" applyAlignment="0" applyProtection="0"/>
    <xf numFmtId="192" fontId="268"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5" fillId="88" borderId="0" applyNumberFormat="0" applyBorder="0" applyAlignment="0" applyProtection="0"/>
    <xf numFmtId="0" fontId="1" fillId="89" borderId="53"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9" fillId="119" borderId="97">
      <alignment horizontal="center" vertical="center" wrapText="1"/>
    </xf>
    <xf numFmtId="172" fontId="10" fillId="0" borderId="0"/>
  </cellStyleXfs>
  <cellXfs count="1576">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6" xfId="0" applyFont="1" applyBorder="1" applyAlignment="1">
      <alignment horizontal="left" vertical="center" wrapText="1"/>
    </xf>
    <xf numFmtId="0" fontId="28" fillId="0" borderId="56" xfId="0" applyFont="1" applyBorder="1" applyAlignment="1">
      <alignment horizontal="left" vertical="center"/>
    </xf>
    <xf numFmtId="0" fontId="28" fillId="0" borderId="56"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6"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6" xfId="0" applyNumberFormat="1" applyFont="1" applyFill="1" applyBorder="1" applyAlignment="1">
      <alignment horizontal="center" vertical="center"/>
    </xf>
    <xf numFmtId="0" fontId="46" fillId="0" borderId="56" xfId="0" applyFont="1" applyBorder="1" applyAlignment="1">
      <alignment vertical="center"/>
    </xf>
    <xf numFmtId="0" fontId="51" fillId="0" borderId="56" xfId="0" applyFont="1" applyBorder="1" applyAlignment="1">
      <alignment horizontal="center" vertical="center"/>
    </xf>
    <xf numFmtId="0" fontId="50" fillId="48" borderId="0" xfId="2" applyFont="1" applyFill="1" applyAlignment="1">
      <alignment horizontal="center" vertical="center" wrapText="1"/>
    </xf>
    <xf numFmtId="0" fontId="68" fillId="48" borderId="56"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6"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6" xfId="2" applyFont="1" applyFill="1" applyBorder="1" applyAlignment="1">
      <alignment vertical="center"/>
    </xf>
    <xf numFmtId="9" fontId="70" fillId="48" borderId="56"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6" xfId="343" applyNumberFormat="1" applyFont="1" applyBorder="1" applyAlignment="1">
      <alignment horizontal="center" vertical="center"/>
    </xf>
    <xf numFmtId="0" fontId="14" fillId="49" borderId="56" xfId="0" applyFont="1" applyFill="1" applyBorder="1" applyAlignment="1">
      <alignment horizontal="left" vertical="center"/>
    </xf>
    <xf numFmtId="0" fontId="29" fillId="49" borderId="56" xfId="0" applyFont="1" applyFill="1" applyBorder="1" applyAlignment="1">
      <alignment horizontal="left" vertical="center"/>
    </xf>
    <xf numFmtId="0" fontId="48" fillId="0" borderId="56"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22" fillId="48" borderId="56" xfId="3" applyFont="1" applyFill="1" applyBorder="1" applyAlignment="1">
      <alignment vertical="center"/>
    </xf>
    <xf numFmtId="0" fontId="22" fillId="48" borderId="56" xfId="3" applyFont="1" applyFill="1" applyBorder="1" applyAlignment="1">
      <alignment horizontal="center" vertical="center"/>
    </xf>
    <xf numFmtId="0" fontId="62" fillId="48" borderId="18" xfId="2" applyFont="1" applyFill="1" applyBorder="1" applyAlignment="1">
      <alignment horizontal="center" vertical="center"/>
    </xf>
    <xf numFmtId="0" fontId="0"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6" xfId="265" applyNumberFormat="1" applyFont="1" applyBorder="1" applyAlignment="1">
      <alignment vertical="center"/>
    </xf>
    <xf numFmtId="167" fontId="13" fillId="0" borderId="59"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59"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6"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6" xfId="0" applyNumberFormat="1" applyFont="1" applyFill="1" applyBorder="1" applyAlignment="1">
      <alignment horizontal="right" vertical="center"/>
    </xf>
    <xf numFmtId="0" fontId="46" fillId="0" borderId="56" xfId="0" applyFont="1" applyBorder="1" applyAlignment="1">
      <alignment horizontal="left" vertical="center"/>
    </xf>
    <xf numFmtId="0" fontId="15" fillId="92" borderId="60" xfId="3" applyFont="1" applyFill="1" applyBorder="1"/>
    <xf numFmtId="0" fontId="93" fillId="43" borderId="60" xfId="3" applyFont="1" applyFill="1" applyBorder="1" applyAlignment="1">
      <alignment horizontal="left"/>
    </xf>
    <xf numFmtId="0" fontId="93" fillId="43" borderId="60" xfId="3" applyFont="1" applyFill="1" applyBorder="1"/>
    <xf numFmtId="0" fontId="60" fillId="43" borderId="60" xfId="233" applyFont="1" applyFill="1" applyBorder="1" applyAlignment="1" applyProtection="1"/>
    <xf numFmtId="0" fontId="57" fillId="43" borderId="60" xfId="233" applyFont="1" applyFill="1" applyBorder="1" applyAlignment="1" applyProtection="1">
      <alignment horizontal="center"/>
    </xf>
    <xf numFmtId="0" fontId="77" fillId="43" borderId="60" xfId="3" applyFont="1" applyFill="1" applyBorder="1"/>
    <xf numFmtId="0" fontId="13" fillId="43" borderId="60" xfId="3" applyFont="1" applyFill="1" applyBorder="1" applyAlignment="1">
      <alignment horizontal="left"/>
    </xf>
    <xf numFmtId="0" fontId="15" fillId="43" borderId="60" xfId="3" applyFont="1" applyFill="1" applyBorder="1"/>
    <xf numFmtId="0" fontId="15" fillId="0" borderId="0" xfId="3" applyFont="1"/>
    <xf numFmtId="0" fontId="15" fillId="43" borderId="60" xfId="3" applyFont="1" applyFill="1" applyBorder="1" applyAlignment="1">
      <alignment horizontal="left"/>
    </xf>
    <xf numFmtId="0" fontId="17" fillId="43" borderId="60" xfId="233" applyFont="1" applyFill="1" applyBorder="1" applyAlignment="1" applyProtection="1">
      <alignment horizontal="left"/>
    </xf>
    <xf numFmtId="0" fontId="15" fillId="0" borderId="60" xfId="3" applyFont="1" applyBorder="1"/>
    <xf numFmtId="0" fontId="31" fillId="43" borderId="60" xfId="3" applyFont="1" applyFill="1" applyBorder="1" applyAlignment="1">
      <alignment horizontal="left"/>
    </xf>
    <xf numFmtId="0" fontId="91" fillId="92" borderId="60" xfId="3" applyFont="1" applyFill="1" applyBorder="1"/>
    <xf numFmtId="0" fontId="91" fillId="0" borderId="60" xfId="3" applyFont="1" applyBorder="1"/>
    <xf numFmtId="0" fontId="91" fillId="43" borderId="60" xfId="3" applyFont="1" applyFill="1" applyBorder="1"/>
    <xf numFmtId="0" fontId="91" fillId="43" borderId="60" xfId="3" applyFont="1" applyFill="1" applyBorder="1" applyAlignment="1">
      <alignment horizontal="left"/>
    </xf>
    <xf numFmtId="0" fontId="12" fillId="43" borderId="60" xfId="233" applyFill="1" applyBorder="1" applyAlignment="1" applyProtection="1">
      <alignment horizontal="left"/>
    </xf>
    <xf numFmtId="0" fontId="91" fillId="0" borderId="60" xfId="3" applyFont="1" applyBorder="1" applyAlignment="1">
      <alignment horizontal="left"/>
    </xf>
    <xf numFmtId="0" fontId="91" fillId="0" borderId="60" xfId="0" applyFont="1" applyBorder="1"/>
    <xf numFmtId="0" fontId="92" fillId="43" borderId="60" xfId="233" applyFont="1" applyFill="1" applyBorder="1" applyAlignment="1" applyProtection="1">
      <alignment horizontal="left"/>
    </xf>
    <xf numFmtId="0" fontId="91" fillId="92" borderId="60" xfId="3" applyFont="1" applyFill="1" applyBorder="1" applyAlignment="1">
      <alignment horizontal="left"/>
    </xf>
    <xf numFmtId="0" fontId="158" fillId="92" borderId="60" xfId="3" applyFont="1" applyFill="1" applyBorder="1"/>
    <xf numFmtId="0" fontId="91" fillId="0" borderId="60" xfId="0" applyFont="1" applyBorder="1" applyAlignment="1">
      <alignment horizontal="left"/>
    </xf>
    <xf numFmtId="0" fontId="0" fillId="0" borderId="60" xfId="0" applyBorder="1" applyAlignment="1">
      <alignment horizontal="left"/>
    </xf>
    <xf numFmtId="0" fontId="0" fillId="0" borderId="60" xfId="0" applyBorder="1"/>
    <xf numFmtId="0" fontId="153" fillId="92" borderId="60" xfId="0" applyFont="1" applyFill="1" applyBorder="1"/>
    <xf numFmtId="0" fontId="15" fillId="0" borderId="60" xfId="3" applyFont="1" applyBorder="1" applyAlignment="1">
      <alignment horizontal="left"/>
    </xf>
    <xf numFmtId="0" fontId="15" fillId="92" borderId="60" xfId="3" applyFont="1" applyFill="1" applyBorder="1" applyAlignment="1">
      <alignment horizontal="left"/>
    </xf>
    <xf numFmtId="0" fontId="77" fillId="92" borderId="60" xfId="3" applyFont="1" applyFill="1" applyBorder="1"/>
    <xf numFmtId="0" fontId="146" fillId="92" borderId="60" xfId="3" applyFont="1" applyFill="1" applyBorder="1" applyAlignment="1">
      <alignment horizontal="left"/>
    </xf>
    <xf numFmtId="0" fontId="159" fillId="43" borderId="60" xfId="3" applyFont="1" applyFill="1" applyBorder="1"/>
    <xf numFmtId="167" fontId="22" fillId="48" borderId="18" xfId="265" applyNumberFormat="1" applyFont="1" applyFill="1" applyBorder="1" applyAlignment="1">
      <alignment horizontal="right" vertical="center"/>
    </xf>
    <xf numFmtId="167" fontId="13" fillId="0" borderId="56"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6"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6" fillId="43" borderId="21" xfId="2" applyFont="1" applyFill="1" applyBorder="1"/>
    <xf numFmtId="0" fontId="177" fillId="43" borderId="22" xfId="2" applyFont="1" applyFill="1" applyBorder="1"/>
    <xf numFmtId="0" fontId="178" fillId="0" borderId="61" xfId="0" applyFont="1" applyBorder="1"/>
    <xf numFmtId="0" fontId="178" fillId="0" borderId="25" xfId="0" applyFont="1" applyBorder="1"/>
    <xf numFmtId="0" fontId="177" fillId="48" borderId="0" xfId="2" applyFont="1" applyFill="1"/>
    <xf numFmtId="0" fontId="177" fillId="43" borderId="23" xfId="2" applyFont="1" applyFill="1" applyBorder="1"/>
    <xf numFmtId="0" fontId="177" fillId="43" borderId="0" xfId="2" applyFont="1" applyFill="1"/>
    <xf numFmtId="0" fontId="180" fillId="43" borderId="0" xfId="2" applyFont="1" applyFill="1" applyAlignment="1">
      <alignment horizontal="center" vertical="center"/>
    </xf>
    <xf numFmtId="0" fontId="177" fillId="43" borderId="26" xfId="2" applyFont="1" applyFill="1" applyBorder="1"/>
    <xf numFmtId="0" fontId="181" fillId="48" borderId="0" xfId="2" applyFont="1" applyFill="1" applyAlignment="1">
      <alignment horizontal="left"/>
    </xf>
    <xf numFmtId="0" fontId="182" fillId="48" borderId="0" xfId="2" applyFont="1" applyFill="1"/>
    <xf numFmtId="0" fontId="183" fillId="0" borderId="16" xfId="0" applyFont="1" applyBorder="1" applyAlignment="1">
      <alignment vertical="top"/>
    </xf>
    <xf numFmtId="0" fontId="183" fillId="0" borderId="62" xfId="0" applyFont="1" applyBorder="1" applyAlignment="1">
      <alignment vertical="top"/>
    </xf>
    <xf numFmtId="0" fontId="183" fillId="0" borderId="63" xfId="0" applyFont="1" applyBorder="1" applyAlignment="1">
      <alignment vertical="top"/>
    </xf>
    <xf numFmtId="0" fontId="184" fillId="43" borderId="16" xfId="233" applyFont="1" applyFill="1" applyBorder="1" applyAlignment="1" applyProtection="1">
      <alignment horizontal="center"/>
    </xf>
    <xf numFmtId="0" fontId="184" fillId="43" borderId="16" xfId="233" applyFont="1" applyFill="1" applyBorder="1" applyAlignment="1" applyProtection="1">
      <alignment horizontal="left" vertical="top"/>
    </xf>
    <xf numFmtId="0" fontId="186" fillId="43" borderId="64" xfId="233" applyFont="1" applyFill="1" applyBorder="1" applyAlignment="1" applyProtection="1">
      <alignment vertical="center"/>
    </xf>
    <xf numFmtId="0" fontId="182" fillId="43" borderId="64" xfId="2" applyFont="1" applyFill="1" applyBorder="1"/>
    <xf numFmtId="0" fontId="177" fillId="43" borderId="0" xfId="2" applyFont="1" applyFill="1" applyAlignment="1">
      <alignment horizontal="center" vertical="center"/>
    </xf>
    <xf numFmtId="0" fontId="180" fillId="43" borderId="17" xfId="2" applyFont="1" applyFill="1" applyBorder="1" applyAlignment="1">
      <alignment horizontal="center" vertical="center"/>
    </xf>
    <xf numFmtId="0" fontId="177" fillId="43" borderId="17" xfId="2" applyFont="1" applyFill="1" applyBorder="1" applyAlignment="1">
      <alignment horizontal="center" vertical="center"/>
    </xf>
    <xf numFmtId="9" fontId="187" fillId="43" borderId="0" xfId="548" applyFont="1" applyFill="1" applyAlignment="1" applyProtection="1">
      <alignment horizontal="center"/>
      <protection locked="0"/>
    </xf>
    <xf numFmtId="0" fontId="188" fillId="43" borderId="0" xfId="2" applyFont="1" applyFill="1" applyAlignment="1">
      <alignment horizontal="left"/>
    </xf>
    <xf numFmtId="0" fontId="189" fillId="43" borderId="0" xfId="2" applyFont="1" applyFill="1"/>
    <xf numFmtId="9" fontId="191" fillId="43" borderId="0" xfId="548" applyFont="1" applyFill="1" applyAlignment="1">
      <alignment horizontal="right" vertical="center"/>
    </xf>
    <xf numFmtId="0" fontId="192" fillId="43" borderId="17" xfId="2" applyFont="1" applyFill="1" applyBorder="1" applyAlignment="1">
      <alignment horizontal="center" vertical="center"/>
    </xf>
    <xf numFmtId="0" fontId="179" fillId="43" borderId="0" xfId="2" applyFont="1" applyFill="1"/>
    <xf numFmtId="0" fontId="177" fillId="43" borderId="18" xfId="2" applyFont="1" applyFill="1" applyBorder="1" applyAlignment="1">
      <alignment horizontal="center" vertical="center"/>
    </xf>
    <xf numFmtId="0" fontId="180" fillId="43" borderId="18" xfId="2" applyFont="1" applyFill="1" applyBorder="1" applyAlignment="1">
      <alignment horizontal="center" vertical="center"/>
    </xf>
    <xf numFmtId="0" fontId="193" fillId="43" borderId="0" xfId="2" applyFont="1" applyFill="1"/>
    <xf numFmtId="0" fontId="194" fillId="43" borderId="0" xfId="2" applyFont="1" applyFill="1"/>
    <xf numFmtId="0" fontId="192" fillId="43" borderId="0" xfId="2" applyFont="1" applyFill="1" applyAlignment="1">
      <alignment horizontal="center" vertical="center"/>
    </xf>
    <xf numFmtId="0" fontId="191" fillId="43" borderId="0" xfId="2" applyFont="1" applyFill="1" applyAlignment="1">
      <alignment horizontal="right"/>
    </xf>
    <xf numFmtId="0" fontId="196" fillId="48" borderId="0" xfId="2" applyFont="1" applyFill="1"/>
    <xf numFmtId="0" fontId="182" fillId="92" borderId="0" xfId="2" applyFont="1" applyFill="1"/>
    <xf numFmtId="9" fontId="197" fillId="43" borderId="17" xfId="548" applyFont="1" applyFill="1" applyBorder="1" applyAlignment="1" applyProtection="1">
      <alignment wrapText="1"/>
      <protection locked="0"/>
    </xf>
    <xf numFmtId="9" fontId="188" fillId="43" borderId="0" xfId="548" applyFont="1" applyFill="1" applyAlignment="1">
      <alignment horizontal="left"/>
    </xf>
    <xf numFmtId="9" fontId="197" fillId="43" borderId="0" xfId="548" applyFont="1" applyFill="1" applyAlignment="1" applyProtection="1">
      <alignment wrapText="1"/>
      <protection locked="0"/>
    </xf>
    <xf numFmtId="0" fontId="180" fillId="43" borderId="0" xfId="2" applyFont="1" applyFill="1" applyAlignment="1">
      <alignment vertical="center"/>
    </xf>
    <xf numFmtId="0" fontId="179" fillId="43" borderId="18" xfId="2" applyFont="1" applyFill="1" applyBorder="1"/>
    <xf numFmtId="0" fontId="198" fillId="43" borderId="0" xfId="2" applyFont="1" applyFill="1" applyAlignment="1">
      <alignment horizontal="center" vertical="center"/>
    </xf>
    <xf numFmtId="0" fontId="199" fillId="43" borderId="0" xfId="2" applyFont="1" applyFill="1" applyAlignment="1">
      <alignment horizontal="left" vertical="center"/>
    </xf>
    <xf numFmtId="0" fontId="188" fillId="43" borderId="0" xfId="2" applyFont="1" applyFill="1"/>
    <xf numFmtId="0" fontId="200" fillId="43" borderId="0" xfId="2" applyFont="1" applyFill="1"/>
    <xf numFmtId="0" fontId="192" fillId="43" borderId="72" xfId="2" applyFont="1" applyFill="1" applyBorder="1" applyAlignment="1">
      <alignment horizontal="center" vertical="center"/>
    </xf>
    <xf numFmtId="0" fontId="199" fillId="43" borderId="0" xfId="2" applyFont="1" applyFill="1" applyAlignment="1">
      <alignment vertical="center"/>
    </xf>
    <xf numFmtId="0" fontId="199" fillId="43" borderId="26" xfId="2" applyFont="1" applyFill="1" applyBorder="1" applyAlignment="1">
      <alignment vertical="center"/>
    </xf>
    <xf numFmtId="0" fontId="180" fillId="43" borderId="73" xfId="2" applyFont="1" applyFill="1" applyBorder="1" applyAlignment="1">
      <alignment horizontal="center" vertical="center"/>
    </xf>
    <xf numFmtId="0" fontId="177" fillId="43" borderId="65" xfId="2" applyFont="1" applyFill="1" applyBorder="1" applyAlignment="1">
      <alignment horizontal="center" vertical="center"/>
    </xf>
    <xf numFmtId="0" fontId="179" fillId="43" borderId="26" xfId="2" applyFont="1" applyFill="1" applyBorder="1"/>
    <xf numFmtId="0" fontId="179" fillId="43" borderId="75" xfId="2" applyFont="1" applyFill="1" applyBorder="1"/>
    <xf numFmtId="0" fontId="179" fillId="43" borderId="76" xfId="2" applyFont="1" applyFill="1" applyBorder="1"/>
    <xf numFmtId="0" fontId="201" fillId="92" borderId="16" xfId="233" applyFont="1" applyFill="1" applyBorder="1" applyAlignment="1" applyProtection="1">
      <alignment vertical="center"/>
    </xf>
    <xf numFmtId="9" fontId="191"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8" xfId="0" applyFont="1" applyBorder="1" applyAlignment="1">
      <alignment horizontal="left" vertical="center"/>
    </xf>
    <xf numFmtId="0" fontId="48" fillId="0" borderId="78"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0"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2" fillId="43" borderId="16" xfId="2" applyNumberFormat="1" applyFont="1" applyFill="1" applyBorder="1" applyAlignment="1">
      <alignment horizontal="center" vertical="center"/>
    </xf>
    <xf numFmtId="0" fontId="16" fillId="43" borderId="56" xfId="3" applyFont="1" applyFill="1" applyBorder="1" applyAlignment="1">
      <alignment vertical="center"/>
    </xf>
    <xf numFmtId="0" fontId="49" fillId="43" borderId="56" xfId="3" applyFont="1" applyFill="1" applyBorder="1" applyAlignment="1">
      <alignment vertical="center" wrapText="1"/>
    </xf>
    <xf numFmtId="0" fontId="21" fillId="48" borderId="56" xfId="3" applyFont="1" applyFill="1" applyBorder="1" applyAlignment="1">
      <alignment vertical="center"/>
    </xf>
    <xf numFmtId="0" fontId="50" fillId="48" borderId="56" xfId="3" applyFont="1" applyFill="1" applyBorder="1" applyAlignment="1">
      <alignment vertical="center" wrapText="1"/>
    </xf>
    <xf numFmtId="0" fontId="22" fillId="48" borderId="56" xfId="3" applyFont="1" applyFill="1" applyBorder="1" applyAlignment="1">
      <alignment vertical="center" wrapText="1"/>
    </xf>
    <xf numFmtId="0" fontId="28" fillId="0" borderId="78" xfId="0" applyFont="1" applyBorder="1" applyAlignment="1">
      <alignment horizontal="left" vertical="center" wrapText="1"/>
    </xf>
    <xf numFmtId="0" fontId="22" fillId="48" borderId="56" xfId="2" applyFont="1" applyFill="1" applyBorder="1" applyAlignment="1">
      <alignment horizontal="right" vertical="center"/>
    </xf>
    <xf numFmtId="0" fontId="51" fillId="0" borderId="56" xfId="0" applyFont="1" applyBorder="1" applyAlignment="1">
      <alignment horizontal="left" vertical="center"/>
    </xf>
    <xf numFmtId="0" fontId="59" fillId="49" borderId="56" xfId="0" applyFont="1" applyFill="1" applyBorder="1" applyAlignment="1">
      <alignment horizontal="left" vertical="center"/>
    </xf>
    <xf numFmtId="0" fontId="39" fillId="0" borderId="56" xfId="0" applyFont="1" applyBorder="1" applyAlignment="1">
      <alignment horizontal="left" vertical="center"/>
    </xf>
    <xf numFmtId="1" fontId="15" fillId="0" borderId="56" xfId="0" applyNumberFormat="1" applyFont="1" applyBorder="1" applyAlignment="1">
      <alignment horizontal="center" vertical="center"/>
    </xf>
    <xf numFmtId="0" fontId="28" fillId="0" borderId="0" xfId="0" applyFont="1" applyAlignment="1">
      <alignment horizontal="left" vertical="center" wrapText="1"/>
    </xf>
    <xf numFmtId="0" fontId="160" fillId="0" borderId="56"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6" fillId="43" borderId="0" xfId="265" applyFont="1" applyFill="1" applyAlignment="1">
      <alignment horizontal="right" vertical="center"/>
    </xf>
    <xf numFmtId="0" fontId="216" fillId="0" borderId="0" xfId="233" applyFont="1" applyAlignment="1" applyProtection="1">
      <alignment horizontal="right" vertical="center"/>
    </xf>
    <xf numFmtId="0" fontId="217" fillId="48" borderId="57" xfId="2" applyFont="1" applyFill="1" applyBorder="1" applyAlignment="1">
      <alignment horizontal="right" vertical="center"/>
    </xf>
    <xf numFmtId="0" fontId="145" fillId="92" borderId="56" xfId="0" applyFont="1" applyFill="1" applyBorder="1" applyAlignment="1">
      <alignment horizontal="right" vertical="center"/>
    </xf>
    <xf numFmtId="165" fontId="13" fillId="48" borderId="0" xfId="265" applyFont="1" applyFill="1" applyAlignment="1">
      <alignment horizontal="right" vertical="center"/>
    </xf>
    <xf numFmtId="9" fontId="212" fillId="48" borderId="18" xfId="2" applyNumberFormat="1" applyFont="1" applyFill="1" applyBorder="1" applyAlignment="1">
      <alignment horizontal="center" vertical="center"/>
    </xf>
    <xf numFmtId="9" fontId="212" fillId="48" borderId="17" xfId="2" applyNumberFormat="1" applyFont="1" applyFill="1" applyBorder="1" applyAlignment="1">
      <alignment horizontal="center" vertical="center"/>
    </xf>
    <xf numFmtId="9" fontId="212"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8" xfId="0" applyFont="1" applyBorder="1" applyAlignment="1">
      <alignment horizontal="left" vertical="center" wrapText="1"/>
    </xf>
    <xf numFmtId="0" fontId="28" fillId="0" borderId="78" xfId="0" applyFont="1" applyBorder="1" applyAlignment="1">
      <alignment horizontal="left" vertical="center"/>
    </xf>
    <xf numFmtId="0" fontId="28" fillId="0" borderId="78"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8" xfId="0" applyFont="1" applyBorder="1" applyAlignment="1">
      <alignment horizontal="left" vertical="center"/>
    </xf>
    <xf numFmtId="0" fontId="46" fillId="0" borderId="78" xfId="0" applyFont="1" applyBorder="1" applyAlignment="1">
      <alignment horizontal="left" vertical="center" wrapText="1"/>
    </xf>
    <xf numFmtId="0" fontId="28" fillId="0" borderId="84" xfId="0" applyFont="1" applyBorder="1" applyAlignment="1">
      <alignment horizontal="left" vertical="center" wrapText="1"/>
    </xf>
    <xf numFmtId="0" fontId="203" fillId="96" borderId="78" xfId="0" applyFont="1" applyFill="1" applyBorder="1" applyAlignment="1">
      <alignment horizontal="left" vertical="center"/>
    </xf>
    <xf numFmtId="0" fontId="205" fillId="96" borderId="78" xfId="0" applyFont="1" applyFill="1" applyBorder="1" applyAlignment="1">
      <alignment horizontal="left" vertical="center"/>
    </xf>
    <xf numFmtId="9" fontId="226" fillId="43" borderId="16" xfId="2" applyNumberFormat="1" applyFont="1" applyFill="1" applyBorder="1" applyAlignment="1">
      <alignment horizontal="center" vertical="center"/>
    </xf>
    <xf numFmtId="9" fontId="227" fillId="48" borderId="0" xfId="2" applyNumberFormat="1" applyFont="1" applyFill="1" applyAlignment="1">
      <alignment horizontal="center" vertical="center"/>
    </xf>
    <xf numFmtId="9" fontId="226"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3" xfId="0" applyFont="1" applyBorder="1" applyAlignment="1">
      <alignment horizontal="left" vertical="center" wrapText="1"/>
    </xf>
    <xf numFmtId="0" fontId="14" fillId="90" borderId="77" xfId="0" applyFont="1" applyFill="1" applyBorder="1" applyAlignment="1">
      <alignment horizontal="left" vertical="center"/>
    </xf>
    <xf numFmtId="0" fontId="14" fillId="53" borderId="77"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8" xfId="0" applyFont="1" applyFill="1" applyBorder="1"/>
    <xf numFmtId="168" fontId="39" fillId="97" borderId="78" xfId="0" applyNumberFormat="1" applyFont="1" applyFill="1" applyBorder="1" applyAlignment="1">
      <alignment horizontal="center"/>
    </xf>
    <xf numFmtId="0" fontId="29" fillId="97" borderId="78" xfId="0" applyFont="1" applyFill="1" applyBorder="1" applyAlignment="1">
      <alignment horizontal="left"/>
    </xf>
    <xf numFmtId="0" fontId="25" fillId="97" borderId="78" xfId="0" applyFont="1" applyFill="1" applyBorder="1" applyAlignment="1">
      <alignment horizontal="left"/>
    </xf>
    <xf numFmtId="0" fontId="13" fillId="111" borderId="78" xfId="0" applyFont="1" applyFill="1" applyBorder="1"/>
    <xf numFmtId="168" fontId="39" fillId="111" borderId="78" xfId="0" applyNumberFormat="1" applyFont="1" applyFill="1" applyBorder="1" applyAlignment="1">
      <alignment horizontal="center"/>
    </xf>
    <xf numFmtId="0" fontId="29" fillId="111" borderId="78" xfId="0" applyFont="1" applyFill="1" applyBorder="1" applyAlignment="1">
      <alignment horizontal="left"/>
    </xf>
    <xf numFmtId="0" fontId="28" fillId="0" borderId="0" xfId="0" applyFont="1"/>
    <xf numFmtId="0" fontId="51" fillId="0" borderId="78" xfId="0" applyFont="1" applyBorder="1" applyAlignment="1">
      <alignment horizontal="left" vertical="center"/>
    </xf>
    <xf numFmtId="0" fontId="39" fillId="0" borderId="78" xfId="0" applyFont="1" applyBorder="1" applyAlignment="1">
      <alignment horizontal="left" vertical="center"/>
    </xf>
    <xf numFmtId="167" fontId="13" fillId="0" borderId="56" xfId="265" applyNumberFormat="1" applyFont="1" applyFill="1" applyBorder="1" applyAlignment="1">
      <alignment horizontal="right" vertical="center"/>
    </xf>
    <xf numFmtId="0" fontId="18" fillId="43" borderId="56" xfId="3" applyFont="1" applyFill="1" applyBorder="1" applyAlignment="1">
      <alignment horizontal="center" vertical="center"/>
    </xf>
    <xf numFmtId="0" fontId="61" fillId="48" borderId="56" xfId="3" applyFont="1" applyFill="1" applyBorder="1" applyAlignment="1">
      <alignment horizontal="center" vertical="center"/>
    </xf>
    <xf numFmtId="0" fontId="62" fillId="48" borderId="56" xfId="3" applyFont="1" applyFill="1" applyBorder="1" applyAlignment="1">
      <alignment horizontal="center" vertical="center"/>
    </xf>
    <xf numFmtId="0" fontId="204" fillId="96" borderId="78" xfId="0" applyFont="1" applyFill="1" applyBorder="1" applyAlignment="1">
      <alignment horizontal="left" vertical="center"/>
    </xf>
    <xf numFmtId="0" fontId="28" fillId="0" borderId="78" xfId="548" applyNumberFormat="1" applyFont="1" applyFill="1" applyBorder="1" applyAlignment="1">
      <alignment horizontal="left" vertical="center"/>
    </xf>
    <xf numFmtId="0" fontId="39" fillId="0" borderId="83" xfId="0" applyFont="1" applyBorder="1" applyAlignment="1">
      <alignment horizontal="left" vertical="center"/>
    </xf>
    <xf numFmtId="1" fontId="209" fillId="0" borderId="78" xfId="0" applyNumberFormat="1" applyFont="1" applyBorder="1" applyAlignment="1">
      <alignment horizontal="left" vertical="center"/>
    </xf>
    <xf numFmtId="1" fontId="175" fillId="0" borderId="78" xfId="0" applyNumberFormat="1" applyFont="1" applyBorder="1" applyAlignment="1">
      <alignment horizontal="left" vertical="center"/>
    </xf>
    <xf numFmtId="0" fontId="231" fillId="0" borderId="78" xfId="0" applyFont="1" applyBorder="1" applyAlignment="1">
      <alignment horizontal="left" vertical="center"/>
    </xf>
    <xf numFmtId="0" fontId="233" fillId="0" borderId="78" xfId="0" applyFont="1" applyBorder="1" applyAlignment="1">
      <alignment horizontal="left" vertical="center" wrapText="1"/>
    </xf>
    <xf numFmtId="0" fontId="13" fillId="90" borderId="77" xfId="343" applyNumberFormat="1" applyFont="1" applyFill="1" applyBorder="1" applyAlignment="1">
      <alignment horizontal="center" vertical="center"/>
    </xf>
    <xf numFmtId="1" fontId="15" fillId="0" borderId="78" xfId="345" applyNumberFormat="1" applyFont="1" applyFill="1" applyBorder="1" applyAlignment="1">
      <alignment horizontal="center" vertical="center"/>
    </xf>
    <xf numFmtId="0" fontId="15" fillId="0" borderId="83" xfId="0" applyFont="1" applyBorder="1" applyAlignment="1">
      <alignment horizontal="left" vertical="center"/>
    </xf>
    <xf numFmtId="1" fontId="15" fillId="96" borderId="78" xfId="0" applyNumberFormat="1" applyFont="1" applyFill="1" applyBorder="1" applyAlignment="1">
      <alignment horizontal="center" vertical="center"/>
    </xf>
    <xf numFmtId="1" fontId="15" fillId="0" borderId="78" xfId="343" applyNumberFormat="1" applyFont="1" applyBorder="1" applyAlignment="1">
      <alignment horizontal="center" vertical="center"/>
    </xf>
    <xf numFmtId="0" fontId="15" fillId="96" borderId="78" xfId="0" applyFont="1" applyFill="1" applyBorder="1" applyAlignment="1">
      <alignment horizontal="center" vertical="center"/>
    </xf>
    <xf numFmtId="2" fontId="15" fillId="96" borderId="78" xfId="0" applyNumberFormat="1" applyFont="1" applyFill="1" applyBorder="1" applyAlignment="1">
      <alignment horizontal="right" vertical="center"/>
    </xf>
    <xf numFmtId="167" fontId="15" fillId="96" borderId="78" xfId="0" applyNumberFormat="1" applyFont="1" applyFill="1" applyBorder="1" applyAlignment="1">
      <alignment horizontal="right" vertical="center"/>
    </xf>
    <xf numFmtId="0" fontId="205" fillId="96" borderId="78" xfId="0" applyFont="1" applyFill="1" applyBorder="1" applyAlignment="1">
      <alignment horizontal="left" vertical="center" wrapText="1"/>
    </xf>
    <xf numFmtId="0" fontId="206" fillId="96" borderId="78"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7" xfId="0" applyFont="1" applyFill="1" applyBorder="1" applyAlignment="1">
      <alignment vertical="center"/>
    </xf>
    <xf numFmtId="0" fontId="14" fillId="113" borderId="88" xfId="0" applyFont="1" applyFill="1" applyBorder="1" applyAlignment="1">
      <alignment vertical="center"/>
    </xf>
    <xf numFmtId="186" fontId="218" fillId="0" borderId="78" xfId="548" applyNumberFormat="1" applyFont="1" applyFill="1" applyBorder="1" applyAlignment="1">
      <alignment horizontal="center" vertical="center"/>
    </xf>
    <xf numFmtId="1" fontId="224" fillId="0" borderId="78" xfId="0" applyNumberFormat="1" applyFont="1" applyBorder="1" applyAlignment="1">
      <alignment horizontal="left" vertical="center"/>
    </xf>
    <xf numFmtId="1" fontId="15" fillId="0" borderId="78" xfId="345" applyNumberFormat="1" applyFont="1" applyBorder="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4" xfId="0" applyFont="1" applyBorder="1" applyAlignment="1">
      <alignment horizontal="left" vertical="center"/>
    </xf>
    <xf numFmtId="0" fontId="232" fillId="0" borderId="78" xfId="0" applyFont="1" applyBorder="1" applyAlignment="1">
      <alignment horizontal="left" vertical="center"/>
    </xf>
    <xf numFmtId="1" fontId="46" fillId="0" borderId="56" xfId="343" applyNumberFormat="1" applyFont="1" applyFill="1" applyBorder="1" applyAlignment="1">
      <alignment horizontal="center" vertical="center"/>
    </xf>
    <xf numFmtId="0" fontId="46" fillId="0" borderId="56"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6" xfId="0" applyFont="1" applyFill="1" applyBorder="1" applyAlignment="1">
      <alignment horizontal="left" vertical="center"/>
    </xf>
    <xf numFmtId="0" fontId="14" fillId="95" borderId="56"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6" xfId="2" applyFont="1" applyFill="1" applyBorder="1" applyAlignment="1">
      <alignment vertical="top"/>
    </xf>
    <xf numFmtId="0" fontId="43" fillId="49" borderId="56" xfId="2" applyFont="1" applyFill="1" applyBorder="1" applyAlignment="1">
      <alignment horizontal="justify" vertical="center" wrapText="1"/>
    </xf>
    <xf numFmtId="168" fontId="47" fillId="49" borderId="56"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6" xfId="2" applyFont="1" applyFill="1" applyBorder="1" applyAlignment="1">
      <alignment horizontal="center"/>
    </xf>
    <xf numFmtId="0" fontId="29" fillId="49" borderId="56" xfId="2" applyFont="1" applyFill="1" applyBorder="1" applyAlignment="1">
      <alignment horizontal="left" vertical="top" wrapText="1"/>
    </xf>
    <xf numFmtId="168" fontId="47" fillId="49" borderId="56"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7" xfId="2" applyFont="1" applyFill="1" applyBorder="1" applyAlignment="1">
      <alignment horizontal="center" vertical="center"/>
    </xf>
    <xf numFmtId="0" fontId="22" fillId="48" borderId="87" xfId="2" applyFont="1" applyFill="1" applyBorder="1" applyAlignment="1">
      <alignment horizontal="center" vertical="center"/>
    </xf>
    <xf numFmtId="167" fontId="14" fillId="0" borderId="56"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0" fillId="48" borderId="17" xfId="2" applyNumberFormat="1" applyFont="1" applyFill="1" applyBorder="1" applyAlignment="1">
      <alignment horizontal="center" vertical="center"/>
    </xf>
    <xf numFmtId="9" fontId="41" fillId="48" borderId="87"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8"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8" xfId="0" applyFont="1" applyFill="1" applyBorder="1" applyAlignment="1">
      <alignment horizontal="left" vertical="center"/>
    </xf>
    <xf numFmtId="0" fontId="16" fillId="43" borderId="56" xfId="3" applyFont="1" applyFill="1" applyBorder="1" applyAlignment="1">
      <alignment horizontal="left" vertical="center"/>
    </xf>
    <xf numFmtId="0" fontId="21" fillId="48" borderId="56" xfId="3" applyFont="1" applyFill="1" applyBorder="1" applyAlignment="1">
      <alignment horizontal="left" vertical="center"/>
    </xf>
    <xf numFmtId="0" fontId="22" fillId="48" borderId="56" xfId="3" applyFont="1" applyFill="1" applyBorder="1" applyAlignment="1">
      <alignment horizontal="left" vertical="center"/>
    </xf>
    <xf numFmtId="0" fontId="0" fillId="48" borderId="0" xfId="3" applyFont="1" applyFill="1" applyAlignment="1">
      <alignment horizontal="left" vertical="center"/>
    </xf>
    <xf numFmtId="167" fontId="13" fillId="0" borderId="59" xfId="265" applyNumberFormat="1" applyFont="1" applyFill="1" applyBorder="1" applyAlignment="1">
      <alignment vertical="center"/>
    </xf>
    <xf numFmtId="0" fontId="116" fillId="49" borderId="56" xfId="0" applyFont="1" applyFill="1" applyBorder="1" applyAlignment="1">
      <alignment horizontal="left" vertical="center"/>
    </xf>
    <xf numFmtId="0" fontId="59" fillId="49" borderId="56" xfId="0" applyFont="1" applyFill="1" applyBorder="1" applyAlignment="1">
      <alignment horizontal="left" vertical="center" wrapText="1"/>
    </xf>
    <xf numFmtId="1" fontId="171" fillId="43" borderId="16" xfId="3" applyNumberFormat="1" applyFont="1" applyFill="1" applyBorder="1" applyAlignment="1">
      <alignment horizontal="center" vertical="center"/>
    </xf>
    <xf numFmtId="1" fontId="215" fillId="48" borderId="0" xfId="3" applyNumberFormat="1" applyFont="1" applyFill="1" applyAlignment="1">
      <alignment horizontal="center" vertical="center"/>
    </xf>
    <xf numFmtId="0" fontId="15" fillId="0" borderId="78" xfId="548" applyNumberFormat="1" applyFont="1" applyBorder="1" applyAlignment="1">
      <alignment horizontal="left" vertical="center"/>
    </xf>
    <xf numFmtId="167" fontId="15" fillId="0" borderId="78" xfId="343" applyNumberFormat="1" applyFont="1" applyFill="1" applyBorder="1" applyAlignment="1">
      <alignment horizontal="left" vertical="center"/>
    </xf>
    <xf numFmtId="167" fontId="15" fillId="0" borderId="78" xfId="343" applyNumberFormat="1" applyFont="1" applyBorder="1" applyAlignment="1">
      <alignment horizontal="left" vertical="center"/>
    </xf>
    <xf numFmtId="2" fontId="15" fillId="96" borderId="78" xfId="0" applyNumberFormat="1" applyFont="1" applyFill="1" applyBorder="1" applyAlignment="1">
      <alignment horizontal="left" vertical="center"/>
    </xf>
    <xf numFmtId="0" fontId="39" fillId="0" borderId="0" xfId="0" applyFont="1" applyAlignment="1">
      <alignment horizontal="left" vertical="center"/>
    </xf>
    <xf numFmtId="0" fontId="14" fillId="118" borderId="77" xfId="0" applyFont="1" applyFill="1" applyBorder="1" applyAlignment="1">
      <alignment vertical="center"/>
    </xf>
    <xf numFmtId="0" fontId="66" fillId="118" borderId="77" xfId="0" applyFont="1" applyFill="1" applyBorder="1" applyAlignment="1">
      <alignment horizontal="center" vertical="center"/>
    </xf>
    <xf numFmtId="49" fontId="19" fillId="118" borderId="77" xfId="0" applyNumberFormat="1" applyFont="1" applyFill="1" applyBorder="1" applyAlignment="1">
      <alignment vertical="center"/>
    </xf>
    <xf numFmtId="1" fontId="89" fillId="118" borderId="77"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6" xfId="3" applyFont="1" applyFill="1" applyBorder="1" applyAlignment="1">
      <alignment horizontal="center" vertical="center"/>
    </xf>
    <xf numFmtId="0" fontId="24" fillId="48" borderId="56" xfId="3" applyFont="1" applyFill="1" applyBorder="1" applyAlignment="1">
      <alignment horizontal="center" vertical="center"/>
    </xf>
    <xf numFmtId="166" fontId="22" fillId="48" borderId="56"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8" xfId="0" applyNumberFormat="1" applyFont="1" applyBorder="1" applyAlignment="1">
      <alignment horizontal="left" vertical="center"/>
    </xf>
    <xf numFmtId="0" fontId="28" fillId="115" borderId="90"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6" xfId="343" applyNumberFormat="1" applyFont="1" applyFill="1" applyBorder="1" applyAlignment="1">
      <alignment horizontal="right"/>
    </xf>
    <xf numFmtId="0" fontId="0" fillId="48" borderId="0" xfId="2" applyFont="1" applyFill="1" applyAlignment="1">
      <alignment horizontal="right"/>
    </xf>
    <xf numFmtId="0" fontId="180" fillId="43" borderId="18" xfId="2" applyFont="1" applyFill="1" applyBorder="1" applyAlignment="1">
      <alignment vertical="center"/>
    </xf>
    <xf numFmtId="0" fontId="180" fillId="43" borderId="17" xfId="2" applyFont="1" applyFill="1" applyBorder="1" applyAlignment="1">
      <alignment vertical="center"/>
    </xf>
    <xf numFmtId="9" fontId="195" fillId="43" borderId="0" xfId="548" applyFont="1" applyFill="1" applyBorder="1" applyAlignment="1">
      <alignment horizontal="right" vertical="center"/>
    </xf>
    <xf numFmtId="0" fontId="190" fillId="0" borderId="0" xfId="233" applyFont="1" applyBorder="1" applyAlignment="1" applyProtection="1"/>
    <xf numFmtId="0" fontId="19" fillId="43" borderId="18" xfId="2" applyFont="1" applyFill="1" applyBorder="1" applyAlignment="1">
      <alignment vertical="center"/>
    </xf>
    <xf numFmtId="0" fontId="179" fillId="92" borderId="16" xfId="2" applyFont="1" applyFill="1" applyBorder="1"/>
    <xf numFmtId="0" fontId="179" fillId="92" borderId="39" xfId="2" applyFont="1" applyFill="1" applyBorder="1"/>
    <xf numFmtId="0" fontId="177" fillId="92" borderId="0" xfId="2" applyFont="1" applyFill="1"/>
    <xf numFmtId="0" fontId="191" fillId="92" borderId="0" xfId="2" applyFont="1" applyFill="1"/>
    <xf numFmtId="0" fontId="184" fillId="92" borderId="0" xfId="233" applyFont="1" applyFill="1" applyAlignment="1" applyProtection="1"/>
    <xf numFmtId="0" fontId="33" fillId="92" borderId="0" xfId="2" applyFont="1" applyFill="1"/>
    <xf numFmtId="0" fontId="16" fillId="43" borderId="56" xfId="3" applyFont="1" applyFill="1" applyBorder="1" applyAlignment="1">
      <alignment horizontal="left" vertical="center" wrapText="1"/>
    </xf>
    <xf numFmtId="0" fontId="21" fillId="48" borderId="56" xfId="3" applyFont="1" applyFill="1" applyBorder="1" applyAlignment="1">
      <alignment horizontal="left" vertical="center" wrapText="1"/>
    </xf>
    <xf numFmtId="0" fontId="22" fillId="48" borderId="56" xfId="3" applyFont="1" applyFill="1" applyBorder="1" applyAlignment="1">
      <alignment horizontal="left" vertical="center" wrapText="1"/>
    </xf>
    <xf numFmtId="0" fontId="36" fillId="113" borderId="77" xfId="0" applyFont="1" applyFill="1" applyBorder="1" applyAlignment="1">
      <alignment vertical="center"/>
    </xf>
    <xf numFmtId="0" fontId="14" fillId="93" borderId="79" xfId="0" applyFont="1" applyFill="1" applyBorder="1" applyAlignment="1">
      <alignment horizontal="left"/>
    </xf>
    <xf numFmtId="0" fontId="39" fillId="93" borderId="80" xfId="0" applyFont="1" applyFill="1" applyBorder="1" applyAlignment="1">
      <alignment horizontal="left"/>
    </xf>
    <xf numFmtId="0" fontId="28" fillId="93" borderId="81" xfId="0" applyFont="1" applyFill="1" applyBorder="1" applyAlignment="1">
      <alignment horizontal="left"/>
    </xf>
    <xf numFmtId="0" fontId="15" fillId="93" borderId="81" xfId="0" applyFont="1" applyFill="1" applyBorder="1" applyAlignment="1">
      <alignment horizontal="center"/>
    </xf>
    <xf numFmtId="0" fontId="15" fillId="0" borderId="0" xfId="0" applyFont="1" applyAlignment="1">
      <alignment horizontal="left"/>
    </xf>
    <xf numFmtId="167" fontId="16" fillId="43" borderId="56" xfId="3" applyNumberFormat="1" applyFont="1" applyFill="1" applyBorder="1" applyAlignment="1">
      <alignment horizontal="center" vertical="center"/>
    </xf>
    <xf numFmtId="167" fontId="24" fillId="48" borderId="56" xfId="3" applyNumberFormat="1" applyFont="1" applyFill="1" applyBorder="1" applyAlignment="1">
      <alignment horizontal="center" vertical="center"/>
    </xf>
    <xf numFmtId="167" fontId="22" fillId="48" borderId="56" xfId="3" applyNumberFormat="1" applyFont="1" applyFill="1" applyBorder="1" applyAlignment="1">
      <alignment horizontal="center" vertical="center"/>
    </xf>
    <xf numFmtId="167" fontId="13" fillId="0" borderId="56"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8" xfId="344" applyNumberFormat="1" applyFont="1" applyFill="1" applyBorder="1" applyAlignment="1">
      <alignment horizontal="center" vertical="center"/>
    </xf>
    <xf numFmtId="1" fontId="15" fillId="0" borderId="78" xfId="344" applyNumberFormat="1" applyFont="1" applyBorder="1" applyAlignment="1">
      <alignment horizontal="center" vertical="center"/>
    </xf>
    <xf numFmtId="0" fontId="245" fillId="43" borderId="16" xfId="2" applyFont="1" applyFill="1" applyBorder="1" applyAlignment="1">
      <alignment horizontal="center" vertical="center"/>
    </xf>
    <xf numFmtId="0" fontId="245" fillId="48" borderId="17" xfId="2" applyFont="1" applyFill="1" applyBorder="1" applyAlignment="1">
      <alignment horizontal="center" vertical="center"/>
    </xf>
    <xf numFmtId="0" fontId="245" fillId="48" borderId="18" xfId="2" applyFont="1" applyFill="1" applyBorder="1" applyAlignment="1">
      <alignment horizontal="center" vertical="center"/>
    </xf>
    <xf numFmtId="0" fontId="245"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6" fillId="43" borderId="56" xfId="3" applyFont="1" applyFill="1" applyBorder="1" applyAlignment="1">
      <alignment horizontal="center" vertical="center"/>
    </xf>
    <xf numFmtId="0" fontId="247" fillId="48" borderId="56" xfId="3" applyFont="1" applyFill="1" applyBorder="1" applyAlignment="1">
      <alignment horizontal="center" vertical="center"/>
    </xf>
    <xf numFmtId="0" fontId="248" fillId="48" borderId="56" xfId="3" applyFont="1" applyFill="1" applyBorder="1" applyAlignment="1">
      <alignment horizontal="center" vertical="center"/>
    </xf>
    <xf numFmtId="0" fontId="249" fillId="48" borderId="0" xfId="3" applyFont="1" applyFill="1" applyAlignment="1">
      <alignment horizontal="center" vertical="center"/>
    </xf>
    <xf numFmtId="167" fontId="13" fillId="0" borderId="92" xfId="265" applyNumberFormat="1" applyFont="1" applyBorder="1" applyAlignment="1">
      <alignment vertical="center"/>
    </xf>
    <xf numFmtId="0" fontId="13" fillId="52" borderId="78" xfId="0" applyFont="1" applyFill="1" applyBorder="1" applyAlignment="1">
      <alignment horizontal="left"/>
    </xf>
    <xf numFmtId="0" fontId="13" fillId="112" borderId="78" xfId="0" applyFont="1" applyFill="1" applyBorder="1" applyAlignment="1">
      <alignment horizontal="left"/>
    </xf>
    <xf numFmtId="0" fontId="156" fillId="0" borderId="0" xfId="0" applyFont="1" applyAlignment="1">
      <alignment horizontal="left" vertical="center"/>
    </xf>
    <xf numFmtId="1" fontId="46" fillId="0" borderId="56" xfId="343" applyNumberFormat="1" applyFont="1" applyBorder="1" applyAlignment="1">
      <alignment horizontal="left" vertical="center"/>
    </xf>
    <xf numFmtId="168" fontId="15" fillId="0" borderId="56" xfId="343" applyNumberFormat="1" applyFont="1" applyBorder="1" applyAlignment="1">
      <alignment vertical="center"/>
    </xf>
    <xf numFmtId="1" fontId="45" fillId="49" borderId="56" xfId="0" applyNumberFormat="1" applyFont="1" applyFill="1" applyBorder="1" applyAlignment="1">
      <alignment horizontal="left" vertical="center"/>
    </xf>
    <xf numFmtId="1" fontId="13" fillId="49" borderId="56" xfId="0" applyNumberFormat="1" applyFont="1" applyFill="1" applyBorder="1" applyAlignment="1">
      <alignment vertical="center"/>
    </xf>
    <xf numFmtId="1" fontId="46" fillId="0" borderId="56" xfId="343" applyNumberFormat="1" applyFont="1" applyFill="1" applyBorder="1" applyAlignment="1">
      <alignment horizontal="left" vertical="center"/>
    </xf>
    <xf numFmtId="168" fontId="15" fillId="0" borderId="56" xfId="343" applyNumberFormat="1" applyFont="1" applyFill="1" applyBorder="1" applyAlignment="1">
      <alignment vertical="center"/>
    </xf>
    <xf numFmtId="167" fontId="15" fillId="0" borderId="56" xfId="343" applyNumberFormat="1" applyFont="1" applyFill="1" applyBorder="1" applyAlignment="1">
      <alignment vertical="center"/>
    </xf>
    <xf numFmtId="167" fontId="15" fillId="0" borderId="56" xfId="343" applyNumberFormat="1" applyFont="1" applyBorder="1" applyAlignment="1">
      <alignment vertical="center"/>
    </xf>
    <xf numFmtId="0" fontId="14" fillId="119" borderId="56" xfId="0" applyFont="1" applyFill="1" applyBorder="1" applyAlignment="1">
      <alignment horizontal="left" vertical="center"/>
    </xf>
    <xf numFmtId="1" fontId="45" fillId="119" borderId="56" xfId="0" applyNumberFormat="1" applyFont="1" applyFill="1" applyBorder="1" applyAlignment="1">
      <alignment horizontal="left" vertical="center"/>
    </xf>
    <xf numFmtId="1" fontId="13" fillId="119" borderId="56" xfId="0" applyNumberFormat="1" applyFont="1" applyFill="1" applyBorder="1" applyAlignment="1">
      <alignment vertical="center"/>
    </xf>
    <xf numFmtId="0" fontId="59" fillId="119" borderId="56" xfId="0" applyFont="1" applyFill="1" applyBorder="1" applyAlignment="1">
      <alignment horizontal="left" vertical="center"/>
    </xf>
    <xf numFmtId="0" fontId="29" fillId="119" borderId="56" xfId="0" applyFont="1" applyFill="1" applyBorder="1" applyAlignment="1">
      <alignment horizontal="left" vertical="center"/>
    </xf>
    <xf numFmtId="1" fontId="45" fillId="119" borderId="56" xfId="0" applyNumberFormat="1" applyFont="1" applyFill="1" applyBorder="1" applyAlignment="1">
      <alignment horizontal="center" vertical="center"/>
    </xf>
    <xf numFmtId="168" fontId="116" fillId="119" borderId="56" xfId="0" applyNumberFormat="1" applyFont="1" applyFill="1" applyBorder="1" applyAlignment="1">
      <alignment horizontal="left" vertical="center"/>
    </xf>
    <xf numFmtId="1" fontId="15" fillId="0" borderId="56" xfId="0" applyNumberFormat="1" applyFont="1" applyBorder="1" applyAlignment="1">
      <alignment horizontal="left" vertical="center"/>
    </xf>
    <xf numFmtId="1" fontId="45" fillId="0" borderId="56" xfId="343" applyNumberFormat="1" applyFont="1" applyBorder="1" applyAlignment="1">
      <alignment horizontal="center" vertical="center"/>
    </xf>
    <xf numFmtId="2" fontId="41" fillId="48" borderId="87"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6" xfId="2" applyNumberFormat="1" applyFont="1" applyFill="1" applyBorder="1" applyAlignment="1">
      <alignment horizontal="center" vertical="center"/>
    </xf>
    <xf numFmtId="1" fontId="46" fillId="0" borderId="78" xfId="344" applyNumberFormat="1" applyFont="1" applyBorder="1" applyAlignment="1">
      <alignment horizontal="center" vertical="center"/>
    </xf>
    <xf numFmtId="168" fontId="15" fillId="97" borderId="78" xfId="0" applyNumberFormat="1" applyFont="1" applyFill="1" applyBorder="1" applyAlignment="1">
      <alignment horizontal="left"/>
    </xf>
    <xf numFmtId="168" fontId="13" fillId="97" borderId="78" xfId="0" applyNumberFormat="1" applyFont="1" applyFill="1" applyBorder="1" applyAlignment="1">
      <alignment horizontal="left"/>
    </xf>
    <xf numFmtId="1" fontId="46" fillId="0" borderId="78" xfId="344" applyNumberFormat="1" applyFont="1" applyFill="1" applyBorder="1" applyAlignment="1">
      <alignment horizontal="center" vertical="center"/>
    </xf>
    <xf numFmtId="168" fontId="15" fillId="111" borderId="78" xfId="0" applyNumberFormat="1" applyFont="1" applyFill="1" applyBorder="1" applyAlignment="1">
      <alignment horizontal="left"/>
    </xf>
    <xf numFmtId="168" fontId="13" fillId="111" borderId="78" xfId="0" applyNumberFormat="1" applyFont="1" applyFill="1" applyBorder="1" applyAlignment="1">
      <alignment horizontal="left"/>
    </xf>
    <xf numFmtId="0" fontId="236" fillId="0" borderId="78" xfId="0" applyFont="1" applyBorder="1" applyAlignment="1">
      <alignment horizontal="left" vertical="center"/>
    </xf>
    <xf numFmtId="0" fontId="157" fillId="0" borderId="78" xfId="0" applyFont="1" applyBorder="1" applyAlignment="1">
      <alignment horizontal="left" vertical="center" wrapText="1"/>
    </xf>
    <xf numFmtId="0" fontId="174" fillId="48" borderId="77" xfId="0" applyFont="1" applyFill="1" applyBorder="1" applyAlignment="1">
      <alignment vertical="center"/>
    </xf>
    <xf numFmtId="0" fontId="13" fillId="48" borderId="77" xfId="343" applyNumberFormat="1" applyFont="1" applyFill="1" applyBorder="1" applyAlignment="1">
      <alignment horizontal="center" vertical="center"/>
    </xf>
    <xf numFmtId="0" fontId="14" fillId="48" borderId="77" xfId="0" applyFont="1" applyFill="1" applyBorder="1" applyAlignment="1">
      <alignment horizontal="left" vertical="center"/>
    </xf>
    <xf numFmtId="0" fontId="13" fillId="48" borderId="77" xfId="0" applyFont="1" applyFill="1" applyBorder="1" applyAlignment="1">
      <alignment horizontal="left" vertical="center"/>
    </xf>
    <xf numFmtId="0" fontId="14" fillId="90" borderId="77" xfId="0" applyFont="1" applyFill="1" applyBorder="1" applyAlignment="1">
      <alignment vertical="center"/>
    </xf>
    <xf numFmtId="0" fontId="13" fillId="90" borderId="77" xfId="0" applyFont="1" applyFill="1" applyBorder="1" applyAlignment="1">
      <alignment horizontal="left" vertical="center"/>
    </xf>
    <xf numFmtId="0" fontId="238" fillId="48" borderId="77" xfId="343" applyNumberFormat="1" applyFont="1" applyFill="1" applyBorder="1" applyAlignment="1">
      <alignment vertical="center"/>
    </xf>
    <xf numFmtId="0" fontId="37" fillId="48" borderId="77" xfId="343" applyNumberFormat="1" applyFont="1" applyFill="1" applyBorder="1" applyAlignment="1">
      <alignment vertical="center"/>
    </xf>
    <xf numFmtId="1" fontId="209" fillId="0" borderId="0" xfId="0" applyNumberFormat="1" applyFont="1" applyAlignment="1">
      <alignment horizontal="left" vertical="center"/>
    </xf>
    <xf numFmtId="0" fontId="14" fillId="53" borderId="77" xfId="0" applyFont="1" applyFill="1" applyBorder="1" applyAlignment="1">
      <alignment vertical="center"/>
    </xf>
    <xf numFmtId="0" fontId="36" fillId="53" borderId="77" xfId="0" applyFont="1" applyFill="1" applyBorder="1" applyAlignment="1">
      <alignment vertical="center"/>
    </xf>
    <xf numFmtId="0" fontId="13" fillId="53" borderId="77" xfId="0" applyFont="1" applyFill="1" applyBorder="1" applyAlignment="1">
      <alignment horizontal="left" vertical="center"/>
    </xf>
    <xf numFmtId="1" fontId="15" fillId="53" borderId="77" xfId="813" applyNumberFormat="1" applyFont="1" applyFill="1" applyBorder="1" applyAlignment="1">
      <alignment horizontal="left" vertical="center"/>
    </xf>
    <xf numFmtId="1" fontId="36" fillId="53" borderId="77" xfId="813" applyNumberFormat="1" applyFont="1" applyFill="1" applyBorder="1" applyAlignment="1">
      <alignment horizontal="left" vertical="center"/>
    </xf>
    <xf numFmtId="1" fontId="209" fillId="0" borderId="83" xfId="0" applyNumberFormat="1" applyFont="1" applyBorder="1" applyAlignment="1">
      <alignment horizontal="left" vertical="center"/>
    </xf>
    <xf numFmtId="0" fontId="14" fillId="54" borderId="77" xfId="0" applyFont="1" applyFill="1" applyBorder="1" applyAlignment="1">
      <alignment vertical="center"/>
    </xf>
    <xf numFmtId="0" fontId="36" fillId="54" borderId="77" xfId="343" applyNumberFormat="1" applyFont="1" applyFill="1" applyBorder="1" applyAlignment="1">
      <alignment horizontal="center" vertical="center"/>
    </xf>
    <xf numFmtId="0" fontId="36" fillId="54" borderId="77" xfId="343" applyNumberFormat="1" applyFont="1" applyFill="1" applyBorder="1" applyAlignment="1">
      <alignment horizontal="left" vertical="center"/>
    </xf>
    <xf numFmtId="0" fontId="15" fillId="54" borderId="77" xfId="343" applyNumberFormat="1" applyFont="1" applyFill="1" applyBorder="1" applyAlignment="1">
      <alignment horizontal="left" vertical="center"/>
    </xf>
    <xf numFmtId="0" fontId="14" fillId="55" borderId="77" xfId="0" applyFont="1" applyFill="1" applyBorder="1" applyAlignment="1">
      <alignment vertical="center"/>
    </xf>
    <xf numFmtId="0" fontId="15" fillId="55" borderId="77" xfId="343" applyNumberFormat="1" applyFont="1" applyFill="1" applyBorder="1" applyAlignment="1">
      <alignment horizontal="center" vertical="center"/>
    </xf>
    <xf numFmtId="0" fontId="14" fillId="55" borderId="77" xfId="0" applyFont="1" applyFill="1" applyBorder="1" applyAlignment="1">
      <alignment horizontal="left" vertical="center"/>
    </xf>
    <xf numFmtId="0" fontId="13" fillId="55" borderId="77" xfId="0" applyFont="1" applyFill="1" applyBorder="1" applyAlignment="1">
      <alignment horizontal="left" vertical="center"/>
    </xf>
    <xf numFmtId="0" fontId="14" fillId="56" borderId="77" xfId="0" applyFont="1" applyFill="1" applyBorder="1" applyAlignment="1">
      <alignment vertical="center"/>
    </xf>
    <xf numFmtId="0" fontId="41" fillId="56" borderId="77" xfId="0" applyFont="1" applyFill="1" applyBorder="1" applyAlignment="1">
      <alignment vertical="center"/>
    </xf>
    <xf numFmtId="0" fontId="41" fillId="56" borderId="77" xfId="0" applyFont="1" applyFill="1" applyBorder="1" applyAlignment="1">
      <alignment horizontal="left" vertical="center"/>
    </xf>
    <xf numFmtId="0" fontId="13" fillId="56" borderId="77" xfId="0" applyFont="1" applyFill="1" applyBorder="1" applyAlignment="1">
      <alignment horizontal="left" vertical="center"/>
    </xf>
    <xf numFmtId="0" fontId="13" fillId="56" borderId="77" xfId="343" applyNumberFormat="1" applyFont="1" applyFill="1" applyBorder="1" applyAlignment="1">
      <alignment horizontal="center" vertical="center"/>
    </xf>
    <xf numFmtId="0" fontId="25" fillId="56" borderId="77" xfId="0" applyFont="1" applyFill="1" applyBorder="1" applyAlignment="1">
      <alignment horizontal="left" vertical="center"/>
    </xf>
    <xf numFmtId="0" fontId="14" fillId="57" borderId="94" xfId="0" applyFont="1" applyFill="1" applyBorder="1" applyAlignment="1">
      <alignment vertical="center"/>
    </xf>
    <xf numFmtId="0" fontId="36" fillId="57" borderId="94" xfId="343" applyNumberFormat="1" applyFont="1" applyFill="1" applyBorder="1" applyAlignment="1">
      <alignment horizontal="center" vertical="center"/>
    </xf>
    <xf numFmtId="0" fontId="15" fillId="57" borderId="94" xfId="343" applyNumberFormat="1" applyFont="1" applyFill="1" applyBorder="1" applyAlignment="1">
      <alignment horizontal="center" vertical="center"/>
    </xf>
    <xf numFmtId="0" fontId="14" fillId="58" borderId="94" xfId="0" applyFont="1" applyFill="1" applyBorder="1" applyAlignment="1">
      <alignment vertical="center"/>
    </xf>
    <xf numFmtId="0" fontId="46" fillId="98" borderId="78" xfId="0" applyFont="1" applyFill="1" applyBorder="1" applyAlignment="1">
      <alignment horizontal="left" vertical="center" wrapText="1"/>
    </xf>
    <xf numFmtId="0" fontId="15" fillId="98" borderId="78" xfId="0" applyFont="1" applyFill="1" applyBorder="1" applyAlignment="1">
      <alignment horizontal="left" vertical="center" wrapText="1"/>
    </xf>
    <xf numFmtId="1" fontId="15" fillId="98" borderId="78" xfId="345" applyNumberFormat="1" applyFont="1" applyFill="1" applyBorder="1" applyAlignment="1">
      <alignment horizontal="center" vertical="center"/>
    </xf>
    <xf numFmtId="1" fontId="175" fillId="98" borderId="78" xfId="0" applyNumberFormat="1" applyFont="1" applyFill="1" applyBorder="1" applyAlignment="1">
      <alignment horizontal="left" vertical="center"/>
    </xf>
    <xf numFmtId="1" fontId="13" fillId="98" borderId="78" xfId="0" applyNumberFormat="1" applyFont="1" applyFill="1" applyBorder="1" applyAlignment="1">
      <alignment horizontal="left" vertical="center"/>
    </xf>
    <xf numFmtId="0" fontId="28" fillId="0" borderId="56" xfId="0" applyFont="1" applyBorder="1" applyAlignment="1">
      <alignment vertical="center"/>
    </xf>
    <xf numFmtId="1" fontId="14" fillId="49" borderId="56" xfId="343" applyNumberFormat="1" applyFont="1" applyFill="1" applyBorder="1" applyAlignment="1">
      <alignment horizontal="center" vertical="center"/>
    </xf>
    <xf numFmtId="0" fontId="252" fillId="49" borderId="56" xfId="0" applyFont="1" applyFill="1" applyBorder="1" applyAlignment="1">
      <alignment horizontal="left" vertical="center"/>
    </xf>
    <xf numFmtId="0" fontId="228" fillId="49" borderId="56" xfId="0" applyFont="1" applyFill="1" applyBorder="1" applyAlignment="1">
      <alignment horizontal="left" vertical="center"/>
    </xf>
    <xf numFmtId="1" fontId="162" fillId="49" borderId="56" xfId="0" applyNumberFormat="1" applyFont="1" applyFill="1" applyBorder="1" applyAlignment="1">
      <alignment horizontal="center" vertical="center"/>
    </xf>
    <xf numFmtId="1" fontId="14" fillId="49" borderId="56" xfId="343" applyNumberFormat="1" applyFont="1" applyFill="1" applyBorder="1" applyAlignment="1">
      <alignment horizontal="left" vertical="center"/>
    </xf>
    <xf numFmtId="2" fontId="13" fillId="49" borderId="93" xfId="0" applyNumberFormat="1" applyFont="1" applyFill="1" applyBorder="1" applyAlignment="1">
      <alignment horizontal="righ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6" xfId="0" applyFont="1" applyFill="1" applyBorder="1" applyAlignment="1">
      <alignment horizontal="justify" vertical="center"/>
    </xf>
    <xf numFmtId="1" fontId="162" fillId="0" borderId="56" xfId="343" applyNumberFormat="1" applyFont="1" applyFill="1" applyBorder="1" applyAlignment="1">
      <alignment horizontal="center" vertical="center"/>
    </xf>
    <xf numFmtId="0" fontId="244"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9" fontId="254"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5" fillId="43" borderId="56" xfId="3" applyNumberFormat="1" applyFont="1" applyFill="1" applyBorder="1" applyAlignment="1">
      <alignment horizontal="center" vertical="center"/>
    </xf>
    <xf numFmtId="1" fontId="256" fillId="48" borderId="56" xfId="3" applyNumberFormat="1" applyFont="1" applyFill="1" applyBorder="1" applyAlignment="1">
      <alignment horizontal="center" vertical="center"/>
    </xf>
    <xf numFmtId="1" fontId="257" fillId="48" borderId="56" xfId="3" applyNumberFormat="1" applyFont="1" applyFill="1" applyBorder="1" applyAlignment="1">
      <alignment horizontal="center" vertical="center"/>
    </xf>
    <xf numFmtId="1" fontId="258" fillId="48" borderId="0" xfId="3" applyNumberFormat="1" applyFont="1" applyFill="1" applyAlignment="1">
      <alignment horizontal="center" vertical="center"/>
    </xf>
    <xf numFmtId="0" fontId="241" fillId="48" borderId="22" xfId="3" applyFont="1" applyFill="1" applyBorder="1" applyAlignment="1">
      <alignment horizontal="center" vertical="center"/>
    </xf>
    <xf numFmtId="1" fontId="213"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2" fillId="48" borderId="56" xfId="3" applyFont="1" applyFill="1" applyBorder="1" applyAlignment="1">
      <alignment horizontal="center" vertical="center"/>
    </xf>
    <xf numFmtId="1" fontId="214" fillId="48" borderId="56" xfId="3" applyNumberFormat="1" applyFont="1" applyFill="1" applyBorder="1" applyAlignment="1">
      <alignment horizontal="center" vertical="center"/>
    </xf>
    <xf numFmtId="49" fontId="15" fillId="0" borderId="56" xfId="343" applyNumberFormat="1" applyFont="1" applyBorder="1" applyAlignment="1">
      <alignment horizontal="center" vertical="center"/>
    </xf>
    <xf numFmtId="49" fontId="15" fillId="0" borderId="56"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6" xfId="3" applyFont="1" applyFill="1" applyBorder="1" applyAlignment="1">
      <alignment horizontal="center" vertical="center"/>
    </xf>
    <xf numFmtId="0" fontId="15" fillId="43" borderId="56" xfId="3" applyFont="1" applyFill="1" applyBorder="1" applyAlignment="1">
      <alignment horizontal="center" vertical="center"/>
    </xf>
    <xf numFmtId="0" fontId="223" fillId="48" borderId="56" xfId="3" applyFont="1" applyFill="1" applyBorder="1" applyAlignment="1">
      <alignment horizontal="center" vertical="center"/>
    </xf>
    <xf numFmtId="0" fontId="88" fillId="48" borderId="56"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0" xfId="233" applyFill="1" applyBorder="1" applyAlignment="1" applyProtection="1">
      <alignment horizontal="center"/>
    </xf>
    <xf numFmtId="167" fontId="13" fillId="0" borderId="95" xfId="265" applyNumberFormat="1" applyFont="1" applyBorder="1" applyAlignment="1">
      <alignment horizontal="right" vertical="center"/>
    </xf>
    <xf numFmtId="186" fontId="218" fillId="0" borderId="78" xfId="548" applyNumberFormat="1" applyFont="1" applyBorder="1" applyAlignment="1">
      <alignment horizontal="left" vertical="center"/>
    </xf>
    <xf numFmtId="186" fontId="218" fillId="0" borderId="78" xfId="548" applyNumberFormat="1" applyFont="1" applyFill="1" applyBorder="1" applyAlignment="1">
      <alignment horizontal="left" vertical="center"/>
    </xf>
    <xf numFmtId="186" fontId="218" fillId="0" borderId="83"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4"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7" xfId="2" applyFont="1" applyFill="1" applyBorder="1" applyAlignment="1">
      <alignment vertical="center"/>
    </xf>
    <xf numFmtId="0" fontId="22" fillId="48" borderId="87"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8" fillId="43" borderId="16" xfId="2" applyFont="1" applyFill="1" applyBorder="1" applyAlignment="1">
      <alignment horizontal="center" vertical="center"/>
    </xf>
    <xf numFmtId="0" fontId="208" fillId="48" borderId="17" xfId="2" applyFont="1" applyFill="1" applyBorder="1" applyAlignment="1">
      <alignment horizontal="center" vertical="center"/>
    </xf>
    <xf numFmtId="0" fontId="162" fillId="48" borderId="18" xfId="2" applyFont="1" applyFill="1" applyBorder="1" applyAlignment="1">
      <alignment horizontal="center" vertical="center"/>
    </xf>
    <xf numFmtId="0" fontId="13" fillId="93" borderId="81" xfId="0" applyFont="1" applyFill="1" applyBorder="1" applyAlignment="1">
      <alignment horizontal="center"/>
    </xf>
    <xf numFmtId="0" fontId="208" fillId="48" borderId="0" xfId="2" applyFont="1" applyFill="1" applyAlignment="1">
      <alignment horizontal="center" vertical="center"/>
    </xf>
    <xf numFmtId="0" fontId="163" fillId="43" borderId="0" xfId="233" applyFont="1" applyFill="1" applyAlignment="1" applyProtection="1">
      <alignment horizontal="center"/>
    </xf>
    <xf numFmtId="0" fontId="271" fillId="43" borderId="0" xfId="2" applyFont="1" applyFill="1" applyAlignment="1">
      <alignment horizontal="left"/>
    </xf>
    <xf numFmtId="9" fontId="270" fillId="43" borderId="0" xfId="548" applyFont="1" applyFill="1" applyAlignment="1" applyProtection="1">
      <alignment horizontal="center"/>
      <protection locked="0"/>
    </xf>
    <xf numFmtId="0" fontId="272" fillId="43" borderId="0" xfId="2" applyFont="1" applyFill="1"/>
    <xf numFmtId="0" fontId="269" fillId="43" borderId="0" xfId="2" applyFont="1" applyFill="1"/>
    <xf numFmtId="0" fontId="175" fillId="43" borderId="0" xfId="2" applyFont="1" applyFill="1" applyAlignment="1">
      <alignment horizontal="left"/>
    </xf>
    <xf numFmtId="0" fontId="269" fillId="92" borderId="0" xfId="2" applyFont="1" applyFill="1"/>
    <xf numFmtId="9" fontId="175" fillId="43" borderId="0" xfId="548" applyFont="1" applyFill="1" applyAlignment="1">
      <alignment horizontal="left"/>
    </xf>
    <xf numFmtId="0" fontId="156" fillId="43" borderId="23" xfId="2" applyFont="1" applyFill="1" applyBorder="1"/>
    <xf numFmtId="0" fontId="273"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69" fillId="43" borderId="23" xfId="2" applyFont="1" applyFill="1" applyBorder="1"/>
    <xf numFmtId="0" fontId="273" fillId="0" borderId="0" xfId="233" applyFont="1" applyAlignment="1" applyProtection="1"/>
    <xf numFmtId="0" fontId="156" fillId="43" borderId="60" xfId="2" applyFont="1" applyFill="1" applyBorder="1"/>
    <xf numFmtId="0" fontId="156" fillId="92" borderId="23" xfId="2" applyFont="1" applyFill="1" applyBorder="1"/>
    <xf numFmtId="0" fontId="269" fillId="43" borderId="60" xfId="2" applyFont="1" applyFill="1" applyBorder="1"/>
    <xf numFmtId="0" fontId="156" fillId="43" borderId="17" xfId="2" applyFont="1" applyFill="1" applyBorder="1"/>
    <xf numFmtId="0" fontId="156" fillId="43" borderId="68" xfId="2" applyFont="1" applyFill="1" applyBorder="1"/>
    <xf numFmtId="0" fontId="273" fillId="0" borderId="70"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3" fillId="0" borderId="74" xfId="233" applyFont="1" applyBorder="1" applyAlignment="1" applyProtection="1"/>
    <xf numFmtId="9" fontId="156" fillId="43" borderId="65" xfId="548" applyFont="1" applyFill="1" applyBorder="1" applyAlignment="1">
      <alignment horizontal="right" vertical="center"/>
    </xf>
    <xf numFmtId="0" fontId="156" fillId="43" borderId="0" xfId="2" applyFont="1" applyFill="1" applyAlignment="1">
      <alignment horizontal="right"/>
    </xf>
    <xf numFmtId="0" fontId="273" fillId="43" borderId="66" xfId="2" applyFont="1" applyFill="1" applyBorder="1"/>
    <xf numFmtId="0" fontId="175" fillId="43" borderId="66" xfId="2" applyFont="1" applyFill="1" applyBorder="1" applyAlignment="1">
      <alignment horizontal="center" vertical="center"/>
    </xf>
    <xf numFmtId="0" fontId="156" fillId="43" borderId="66" xfId="2" applyFont="1" applyFill="1" applyBorder="1"/>
    <xf numFmtId="0" fontId="269" fillId="43" borderId="0" xfId="2" applyFont="1" applyFill="1" applyAlignment="1">
      <alignment horizontal="center" vertical="center"/>
    </xf>
    <xf numFmtId="0" fontId="270" fillId="43" borderId="0" xfId="2" applyFont="1" applyFill="1" applyAlignment="1">
      <alignment vertical="center"/>
    </xf>
    <xf numFmtId="0" fontId="273" fillId="43" borderId="18" xfId="233" applyFont="1" applyFill="1" applyBorder="1" applyAlignment="1" applyProtection="1"/>
    <xf numFmtId="0" fontId="275" fillId="43" borderId="0" xfId="2" applyFont="1" applyFill="1" applyAlignment="1">
      <alignment horizontal="center" vertical="center"/>
    </xf>
    <xf numFmtId="0" fontId="276" fillId="43" borderId="0" xfId="2" applyFont="1" applyFill="1" applyAlignment="1">
      <alignment horizontal="center" vertical="center" textRotation="90"/>
    </xf>
    <xf numFmtId="0" fontId="175" fillId="43" borderId="17" xfId="2" applyFont="1" applyFill="1" applyBorder="1" applyAlignment="1">
      <alignment horizontal="center" vertical="center"/>
    </xf>
    <xf numFmtId="0" fontId="273" fillId="43" borderId="18" xfId="233" applyFont="1" applyFill="1" applyBorder="1" applyAlignment="1" applyProtection="1">
      <alignment vertical="center"/>
    </xf>
    <xf numFmtId="0" fontId="156" fillId="92" borderId="0" xfId="2" applyFont="1" applyFill="1"/>
    <xf numFmtId="0" fontId="274" fillId="92" borderId="0" xfId="233" applyFont="1" applyFill="1" applyAlignment="1" applyProtection="1"/>
    <xf numFmtId="0" fontId="277" fillId="43" borderId="16" xfId="233" applyFont="1" applyFill="1" applyBorder="1" applyAlignment="1" applyProtection="1">
      <alignment horizontal="center" vertical="center"/>
    </xf>
    <xf numFmtId="0" fontId="278" fillId="43" borderId="64" xfId="233" applyFont="1" applyFill="1" applyBorder="1" applyAlignment="1" applyProtection="1">
      <alignment vertical="center"/>
    </xf>
    <xf numFmtId="9" fontId="279" fillId="43" borderId="0" xfId="548" applyFont="1" applyFill="1" applyAlignment="1">
      <alignment horizontal="right" vertical="center"/>
    </xf>
    <xf numFmtId="0" fontId="280" fillId="43" borderId="18" xfId="2" applyFont="1" applyFill="1" applyBorder="1" applyAlignment="1">
      <alignment horizontal="center" vertical="center"/>
    </xf>
    <xf numFmtId="0" fontId="280" fillId="43" borderId="17" xfId="2" applyFont="1" applyFill="1" applyBorder="1" applyAlignment="1">
      <alignment horizontal="center" vertical="center"/>
    </xf>
    <xf numFmtId="0" fontId="281" fillId="43" borderId="18" xfId="2" applyFont="1" applyFill="1" applyBorder="1" applyAlignment="1">
      <alignment horizontal="center" vertical="center"/>
    </xf>
    <xf numFmtId="0" fontId="281" fillId="43" borderId="17" xfId="2" applyFont="1" applyFill="1" applyBorder="1" applyAlignment="1">
      <alignment horizontal="center" vertical="center"/>
    </xf>
    <xf numFmtId="9" fontId="279" fillId="43" borderId="18" xfId="548" applyFont="1" applyFill="1" applyBorder="1" applyAlignment="1">
      <alignment horizontal="right" vertical="center"/>
    </xf>
    <xf numFmtId="0" fontId="280" fillId="43" borderId="65" xfId="2" applyFont="1" applyFill="1" applyBorder="1" applyAlignment="1">
      <alignment horizontal="center" vertical="center"/>
    </xf>
    <xf numFmtId="0" fontId="279" fillId="43" borderId="76" xfId="2" applyFont="1" applyFill="1" applyBorder="1"/>
    <xf numFmtId="0" fontId="280" fillId="48" borderId="0" xfId="2" applyFont="1" applyFill="1"/>
    <xf numFmtId="0" fontId="280" fillId="43" borderId="64" xfId="2" applyFont="1" applyFill="1" applyBorder="1"/>
    <xf numFmtId="0" fontId="281" fillId="43" borderId="0" xfId="2" applyFont="1" applyFill="1" applyAlignment="1">
      <alignment horizontal="center" vertical="center"/>
    </xf>
    <xf numFmtId="9" fontId="279" fillId="43" borderId="0" xfId="548" applyFont="1" applyFill="1" applyBorder="1" applyAlignment="1">
      <alignment horizontal="right" vertical="center"/>
    </xf>
    <xf numFmtId="9" fontId="282" fillId="43" borderId="17" xfId="548" applyFont="1" applyFill="1" applyBorder="1" applyAlignment="1" applyProtection="1">
      <alignment wrapText="1"/>
      <protection locked="0"/>
    </xf>
    <xf numFmtId="9" fontId="279" fillId="43" borderId="17" xfId="548" applyFont="1" applyFill="1" applyBorder="1" applyAlignment="1">
      <alignment horizontal="right" vertical="center"/>
    </xf>
    <xf numFmtId="0" fontId="277" fillId="92" borderId="0" xfId="233" applyFont="1" applyFill="1" applyAlignment="1" applyProtection="1"/>
    <xf numFmtId="0" fontId="279" fillId="92" borderId="0" xfId="2" applyFont="1" applyFill="1"/>
    <xf numFmtId="0" fontId="280" fillId="43" borderId="0" xfId="2" applyFont="1" applyFill="1" applyAlignment="1">
      <alignment horizontal="center" vertical="center"/>
    </xf>
    <xf numFmtId="0" fontId="280" fillId="92" borderId="0" xfId="2" applyFont="1" applyFill="1"/>
    <xf numFmtId="0" fontId="283" fillId="92" borderId="16" xfId="233" applyFont="1" applyFill="1" applyBorder="1" applyAlignment="1" applyProtection="1">
      <alignment vertical="center"/>
    </xf>
    <xf numFmtId="0" fontId="179" fillId="48" borderId="0" xfId="2" applyFont="1" applyFill="1" applyAlignment="1">
      <alignment horizontal="left"/>
    </xf>
    <xf numFmtId="0" fontId="177"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2" fillId="43" borderId="60" xfId="3" applyFont="1" applyFill="1" applyBorder="1" applyAlignment="1">
      <alignment horizontal="left"/>
    </xf>
    <xf numFmtId="0" fontId="282" fillId="43" borderId="60" xfId="3" applyFont="1" applyFill="1" applyBorder="1"/>
    <xf numFmtId="0" fontId="282" fillId="43" borderId="60" xfId="3" applyFont="1" applyFill="1" applyBorder="1" applyAlignment="1">
      <alignment horizontal="left" vertical="center" wrapText="1"/>
    </xf>
    <xf numFmtId="0" fontId="289" fillId="43" borderId="60" xfId="233" applyFont="1" applyFill="1" applyBorder="1" applyAlignment="1" applyProtection="1"/>
    <xf numFmtId="0" fontId="280"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3"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0" xfId="3" applyFont="1" applyFill="1" applyBorder="1" applyAlignment="1">
      <alignment horizontal="left"/>
    </xf>
    <xf numFmtId="0" fontId="15" fillId="92" borderId="0" xfId="3" applyFont="1" applyFill="1"/>
    <xf numFmtId="0" fontId="91" fillId="43" borderId="60" xfId="813" applyFont="1" applyFill="1" applyBorder="1"/>
    <xf numFmtId="0" fontId="181" fillId="92" borderId="0" xfId="2" applyFont="1" applyFill="1" applyAlignment="1">
      <alignment horizontal="left"/>
    </xf>
    <xf numFmtId="167" fontId="15" fillId="0" borderId="56" xfId="0" applyNumberFormat="1" applyFont="1" applyBorder="1" applyAlignment="1">
      <alignment horizontal="left" vertical="center"/>
    </xf>
    <xf numFmtId="43" fontId="15" fillId="93" borderId="81" xfId="0" applyNumberFormat="1" applyFont="1" applyFill="1" applyBorder="1" applyAlignment="1">
      <alignment horizontal="center"/>
    </xf>
    <xf numFmtId="10" fontId="209" fillId="0" borderId="78" xfId="548" applyNumberFormat="1" applyFont="1" applyFill="1" applyBorder="1" applyAlignment="1">
      <alignment horizontal="left" vertical="center"/>
    </xf>
    <xf numFmtId="10" fontId="209" fillId="0" borderId="83" xfId="548" applyNumberFormat="1" applyFont="1" applyFill="1" applyBorder="1" applyAlignment="1">
      <alignment horizontal="left" vertical="center"/>
    </xf>
    <xf numFmtId="10" fontId="209" fillId="0" borderId="78" xfId="548" applyNumberFormat="1" applyFont="1" applyBorder="1" applyAlignment="1">
      <alignment horizontal="left" vertical="center"/>
    </xf>
    <xf numFmtId="0" fontId="46" fillId="0" borderId="0" xfId="0" applyFont="1" applyAlignment="1">
      <alignment horizontal="left" vertical="center"/>
    </xf>
    <xf numFmtId="43" fontId="209" fillId="0" borderId="78" xfId="343" applyFont="1" applyFill="1" applyBorder="1" applyAlignment="1">
      <alignment horizontal="left" vertical="center"/>
    </xf>
    <xf numFmtId="0" fontId="15" fillId="0" borderId="78" xfId="0" applyFont="1" applyBorder="1" applyAlignment="1">
      <alignment horizontal="left"/>
    </xf>
    <xf numFmtId="10" fontId="209" fillId="0" borderId="83" xfId="548" applyNumberFormat="1" applyFont="1" applyBorder="1" applyAlignment="1">
      <alignment horizontal="left" vertical="center"/>
    </xf>
    <xf numFmtId="0" fontId="46" fillId="0" borderId="78" xfId="0" applyFont="1" applyBorder="1" applyAlignment="1">
      <alignment vertical="center"/>
    </xf>
    <xf numFmtId="0" fontId="39" fillId="93" borderId="91" xfId="0" applyFont="1" applyFill="1" applyBorder="1" applyAlignment="1">
      <alignment horizontal="left"/>
    </xf>
    <xf numFmtId="10" fontId="294" fillId="0" borderId="83" xfId="548" applyNumberFormat="1" applyFont="1" applyBorder="1" applyAlignment="1">
      <alignment horizontal="left" vertical="center"/>
    </xf>
    <xf numFmtId="10" fontId="209" fillId="0" borderId="0" xfId="548" applyNumberFormat="1" applyFont="1" applyFill="1" applyBorder="1" applyAlignment="1">
      <alignment horizontal="left" vertical="center"/>
    </xf>
    <xf numFmtId="0" fontId="18" fillId="118" borderId="77" xfId="0" applyFont="1" applyFill="1" applyBorder="1" applyAlignment="1">
      <alignment vertical="center"/>
    </xf>
    <xf numFmtId="0" fontId="29" fillId="113" borderId="77" xfId="0" applyFont="1" applyFill="1" applyBorder="1" applyAlignment="1">
      <alignment vertical="center"/>
    </xf>
    <xf numFmtId="0" fontId="13" fillId="113" borderId="77" xfId="0" applyFont="1" applyFill="1" applyBorder="1" applyAlignment="1">
      <alignment vertical="center"/>
    </xf>
    <xf numFmtId="1" fontId="218" fillId="0" borderId="83" xfId="0" applyNumberFormat="1" applyFont="1" applyBorder="1" applyAlignment="1">
      <alignment horizontal="left" vertical="center"/>
    </xf>
    <xf numFmtId="0" fontId="13" fillId="113" borderId="89" xfId="0" applyFont="1" applyFill="1" applyBorder="1" applyAlignment="1">
      <alignment vertical="center"/>
    </xf>
    <xf numFmtId="0" fontId="44" fillId="0" borderId="82" xfId="1139" applyFont="1" applyBorder="1" applyAlignment="1" applyProtection="1">
      <alignment horizontal="left" vertical="top"/>
      <protection locked="0"/>
    </xf>
    <xf numFmtId="0" fontId="41" fillId="48" borderId="58" xfId="343" applyNumberFormat="1" applyFont="1" applyFill="1" applyBorder="1" applyAlignment="1">
      <alignment horizontal="left" vertical="center"/>
    </xf>
    <xf numFmtId="0" fontId="156" fillId="0" borderId="56" xfId="0" applyFont="1" applyBorder="1" applyAlignment="1">
      <alignment horizontal="left" vertical="center"/>
    </xf>
    <xf numFmtId="0" fontId="297" fillId="0" borderId="56" xfId="0" applyFont="1" applyBorder="1" applyAlignment="1">
      <alignment horizontal="center" vertical="center"/>
    </xf>
    <xf numFmtId="0" fontId="156" fillId="0" borderId="56" xfId="0" applyFont="1" applyBorder="1" applyAlignment="1">
      <alignment horizontal="left" vertical="center" wrapText="1"/>
    </xf>
    <xf numFmtId="0" fontId="156" fillId="110" borderId="56" xfId="0" applyFont="1" applyFill="1" applyBorder="1" applyAlignment="1">
      <alignment horizontal="center" vertical="center"/>
    </xf>
    <xf numFmtId="0" fontId="156" fillId="110" borderId="56" xfId="0" applyFont="1" applyFill="1" applyBorder="1" applyAlignment="1">
      <alignment horizontal="left" vertical="center"/>
    </xf>
    <xf numFmtId="0" fontId="155" fillId="0" borderId="56" xfId="0" applyFont="1" applyBorder="1" applyAlignment="1">
      <alignment horizontal="left" vertical="center"/>
    </xf>
    <xf numFmtId="0" fontId="43" fillId="99" borderId="56" xfId="0" applyFont="1" applyFill="1" applyBorder="1" applyAlignment="1">
      <alignment horizontal="left" vertical="center"/>
    </xf>
    <xf numFmtId="0" fontId="297" fillId="0" borderId="56" xfId="0" applyFont="1" applyBorder="1" applyAlignment="1">
      <alignment horizontal="left" vertical="center"/>
    </xf>
    <xf numFmtId="0" fontId="14" fillId="91" borderId="56" xfId="0" applyFont="1" applyFill="1" applyBorder="1" applyAlignment="1">
      <alignment horizontal="left" vertical="center"/>
    </xf>
    <xf numFmtId="0" fontId="55" fillId="99" borderId="56" xfId="0" applyFont="1" applyFill="1" applyBorder="1" applyAlignment="1">
      <alignment horizontal="left" vertical="center"/>
    </xf>
    <xf numFmtId="0" fontId="208" fillId="99" borderId="56" xfId="0" applyFont="1" applyFill="1" applyBorder="1" applyAlignment="1">
      <alignment horizontal="left"/>
    </xf>
    <xf numFmtId="1" fontId="45" fillId="99" borderId="56" xfId="0" applyNumberFormat="1" applyFont="1" applyFill="1" applyBorder="1" applyAlignment="1">
      <alignment horizontal="left" vertical="center"/>
    </xf>
    <xf numFmtId="0" fontId="155" fillId="99" borderId="56" xfId="0" applyFont="1" applyFill="1" applyBorder="1" applyAlignment="1">
      <alignment horizontal="left" vertical="center"/>
    </xf>
    <xf numFmtId="0" fontId="229" fillId="99" borderId="56" xfId="0" applyFont="1" applyFill="1" applyBorder="1" applyAlignment="1">
      <alignment horizontal="left" vertical="center"/>
    </xf>
    <xf numFmtId="0" fontId="29" fillId="99" borderId="56" xfId="0" applyFont="1" applyFill="1" applyBorder="1" applyAlignment="1">
      <alignment horizontal="left" vertical="center"/>
    </xf>
    <xf numFmtId="0" fontId="299" fillId="99" borderId="56" xfId="0" applyFont="1" applyFill="1" applyBorder="1" applyAlignment="1">
      <alignment horizontal="left" vertical="center"/>
    </xf>
    <xf numFmtId="1" fontId="175" fillId="99" borderId="56" xfId="0" applyNumberFormat="1" applyFont="1" applyFill="1" applyBorder="1" applyAlignment="1">
      <alignment horizontal="left" vertical="center"/>
    </xf>
    <xf numFmtId="0" fontId="36" fillId="99" borderId="56" xfId="0" applyFont="1" applyFill="1" applyBorder="1" applyAlignment="1">
      <alignment horizontal="left" vertical="center"/>
    </xf>
    <xf numFmtId="49" fontId="156" fillId="0" borderId="56" xfId="0" applyNumberFormat="1" applyFont="1" applyBorder="1" applyAlignment="1">
      <alignment horizontal="left"/>
    </xf>
    <xf numFmtId="167" fontId="156" fillId="0" borderId="56" xfId="0" applyNumberFormat="1" applyFont="1" applyBorder="1" applyAlignment="1">
      <alignment horizontal="left" vertical="center"/>
    </xf>
    <xf numFmtId="167" fontId="175" fillId="0" borderId="56" xfId="0" applyNumberFormat="1" applyFont="1" applyBorder="1" applyAlignment="1">
      <alignment horizontal="left" vertical="center"/>
    </xf>
    <xf numFmtId="167" fontId="209" fillId="0" borderId="56" xfId="20796" applyNumberFormat="1" applyFont="1" applyFill="1" applyBorder="1" applyAlignment="1">
      <alignment horizontal="left" vertical="center"/>
    </xf>
    <xf numFmtId="9" fontId="237" fillId="0" borderId="105"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7" fillId="0" borderId="105" xfId="679" applyNumberFormat="1" applyFont="1" applyFill="1" applyBorder="1" applyAlignment="1">
      <alignment horizontal="center" vertical="center"/>
    </xf>
    <xf numFmtId="1" fontId="156" fillId="0" borderId="56" xfId="344" applyNumberFormat="1" applyFont="1" applyBorder="1" applyAlignment="1">
      <alignment horizontal="left" vertical="center"/>
    </xf>
    <xf numFmtId="1" fontId="156" fillId="0" borderId="56" xfId="344" applyNumberFormat="1" applyFont="1" applyFill="1" applyBorder="1" applyAlignment="1">
      <alignment horizontal="left" vertical="center"/>
    </xf>
    <xf numFmtId="10" fontId="209" fillId="0" borderId="56" xfId="548" applyNumberFormat="1" applyFont="1" applyFill="1" applyBorder="1" applyAlignment="1">
      <alignment horizontal="left" vertical="center"/>
    </xf>
    <xf numFmtId="10" fontId="175" fillId="0" borderId="56" xfId="548" applyNumberFormat="1" applyFont="1" applyFill="1" applyBorder="1" applyAlignment="1">
      <alignment horizontal="left" vertical="center"/>
    </xf>
    <xf numFmtId="1" fontId="156" fillId="0" borderId="56" xfId="0" applyNumberFormat="1" applyFont="1" applyBorder="1" applyAlignment="1">
      <alignment horizontal="left" vertical="center"/>
    </xf>
    <xf numFmtId="186" fontId="156" fillId="0" borderId="56" xfId="548" applyNumberFormat="1" applyFont="1" applyFill="1" applyBorder="1" applyAlignment="1">
      <alignment horizontal="left"/>
    </xf>
    <xf numFmtId="49" fontId="39" fillId="0" borderId="82" xfId="0" applyNumberFormat="1" applyFont="1" applyBorder="1" applyAlignment="1">
      <alignment horizontal="left" vertical="center"/>
    </xf>
    <xf numFmtId="0" fontId="14" fillId="101" borderId="77" xfId="0" applyFont="1" applyFill="1" applyBorder="1" applyAlignment="1">
      <alignment vertical="center"/>
    </xf>
    <xf numFmtId="0" fontId="76" fillId="101" borderId="77" xfId="0" applyFont="1" applyFill="1" applyBorder="1" applyAlignment="1">
      <alignment horizontal="center" vertical="center"/>
    </xf>
    <xf numFmtId="49" fontId="19" fillId="101" borderId="77" xfId="0" applyNumberFormat="1" applyFont="1" applyFill="1" applyBorder="1" applyAlignment="1">
      <alignment vertical="center"/>
    </xf>
    <xf numFmtId="0" fontId="26" fillId="101" borderId="77" xfId="0" applyFont="1" applyFill="1" applyBorder="1" applyAlignment="1">
      <alignment vertical="center" wrapText="1"/>
    </xf>
    <xf numFmtId="1" fontId="26" fillId="101" borderId="77" xfId="0" applyNumberFormat="1" applyFont="1" applyFill="1" applyBorder="1" applyAlignment="1">
      <alignment horizontal="center" vertical="center"/>
    </xf>
    <xf numFmtId="1" fontId="89" fillId="101" borderId="77" xfId="0" applyNumberFormat="1" applyFont="1" applyFill="1" applyBorder="1" applyAlignment="1">
      <alignment horizontal="center" vertical="center"/>
    </xf>
    <xf numFmtId="0" fontId="14" fillId="100" borderId="77" xfId="0" applyFont="1" applyFill="1" applyBorder="1" applyAlignment="1">
      <alignment vertical="center"/>
    </xf>
    <xf numFmtId="0" fontId="13" fillId="100" borderId="77" xfId="0" applyFont="1" applyFill="1" applyBorder="1" applyAlignment="1">
      <alignment vertical="center"/>
    </xf>
    <xf numFmtId="0" fontId="13" fillId="100" borderId="77" xfId="0" applyFont="1" applyFill="1" applyBorder="1" applyAlignment="1">
      <alignment vertical="center" wrapText="1"/>
    </xf>
    <xf numFmtId="0" fontId="13" fillId="100" borderId="77" xfId="0" applyFont="1" applyFill="1" applyBorder="1" applyAlignment="1">
      <alignment horizontal="center" vertical="center"/>
    </xf>
    <xf numFmtId="0" fontId="29" fillId="100" borderId="77" xfId="0" applyFont="1" applyFill="1" applyBorder="1" applyAlignment="1">
      <alignment vertical="center"/>
    </xf>
    <xf numFmtId="0" fontId="251" fillId="0" borderId="78" xfId="0" applyFont="1" applyBorder="1" applyAlignment="1">
      <alignment horizontal="left" vertical="center"/>
    </xf>
    <xf numFmtId="0" fontId="14" fillId="102" borderId="77" xfId="0" applyFont="1" applyFill="1" applyBorder="1" applyAlignment="1">
      <alignment vertical="center"/>
    </xf>
    <xf numFmtId="0" fontId="76" fillId="102" borderId="77" xfId="0" applyFont="1" applyFill="1" applyBorder="1" applyAlignment="1">
      <alignment horizontal="center" vertical="center"/>
    </xf>
    <xf numFmtId="49" fontId="19" fillId="102" borderId="77" xfId="0" applyNumberFormat="1" applyFont="1" applyFill="1" applyBorder="1" applyAlignment="1">
      <alignment vertical="center"/>
    </xf>
    <xf numFmtId="0" fontId="26" fillId="102" borderId="77" xfId="0" applyFont="1" applyFill="1" applyBorder="1" applyAlignment="1">
      <alignment vertical="center" wrapText="1"/>
    </xf>
    <xf numFmtId="1" fontId="26" fillId="102" borderId="77" xfId="0" applyNumberFormat="1" applyFont="1" applyFill="1" applyBorder="1" applyAlignment="1">
      <alignment horizontal="center" vertical="center"/>
    </xf>
    <xf numFmtId="1" fontId="89" fillId="102" borderId="77" xfId="0" applyNumberFormat="1" applyFont="1" applyFill="1" applyBorder="1" applyAlignment="1">
      <alignment horizontal="center" vertical="center"/>
    </xf>
    <xf numFmtId="0" fontId="14" fillId="103" borderId="77" xfId="0" applyFont="1" applyFill="1" applyBorder="1" applyAlignment="1">
      <alignment vertical="center"/>
    </xf>
    <xf numFmtId="0" fontId="76" fillId="103" borderId="77" xfId="0" applyFont="1" applyFill="1" applyBorder="1" applyAlignment="1">
      <alignment horizontal="center" vertical="center"/>
    </xf>
    <xf numFmtId="49" fontId="19" fillId="103" borderId="77" xfId="0" applyNumberFormat="1" applyFont="1" applyFill="1" applyBorder="1" applyAlignment="1">
      <alignment vertical="center"/>
    </xf>
    <xf numFmtId="0" fontId="26" fillId="103" borderId="77" xfId="0" applyFont="1" applyFill="1" applyBorder="1" applyAlignment="1">
      <alignment vertical="center" wrapText="1"/>
    </xf>
    <xf numFmtId="1" fontId="26" fillId="103" borderId="77" xfId="0" applyNumberFormat="1" applyFont="1" applyFill="1" applyBorder="1" applyAlignment="1">
      <alignment horizontal="center" vertical="center"/>
    </xf>
    <xf numFmtId="1" fontId="89" fillId="103" borderId="77" xfId="0" applyNumberFormat="1" applyFont="1" applyFill="1" applyBorder="1" applyAlignment="1">
      <alignment horizontal="center" vertical="center"/>
    </xf>
    <xf numFmtId="1" fontId="234" fillId="0" borderId="0" xfId="0" applyNumberFormat="1" applyFont="1" applyAlignment="1">
      <alignment horizontal="left" vertical="center"/>
    </xf>
    <xf numFmtId="1" fontId="229" fillId="0" borderId="78" xfId="0" applyNumberFormat="1" applyFont="1" applyBorder="1" applyAlignment="1">
      <alignment horizontal="left" vertical="center"/>
    </xf>
    <xf numFmtId="49" fontId="26" fillId="103" borderId="77"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7" xfId="0" applyNumberFormat="1" applyFont="1" applyFill="1" applyBorder="1" applyAlignment="1">
      <alignment horizontal="center" vertical="center"/>
    </xf>
    <xf numFmtId="0" fontId="145" fillId="103" borderId="77" xfId="0" applyFont="1" applyFill="1" applyBorder="1" applyAlignment="1">
      <alignment vertical="center"/>
    </xf>
    <xf numFmtId="49" fontId="235" fillId="103" borderId="77" xfId="0" applyNumberFormat="1" applyFont="1" applyFill="1" applyBorder="1" applyAlignment="1">
      <alignment vertical="center"/>
    </xf>
    <xf numFmtId="1" fontId="225" fillId="103" borderId="77" xfId="0" applyNumberFormat="1" applyFont="1" applyFill="1" applyBorder="1" applyAlignment="1">
      <alignment horizontal="center" vertical="center"/>
    </xf>
    <xf numFmtId="0" fontId="14" fillId="104" borderId="77" xfId="0" applyFont="1" applyFill="1" applyBorder="1" applyAlignment="1">
      <alignment vertical="center"/>
    </xf>
    <xf numFmtId="0" fontId="76" fillId="104" borderId="77" xfId="0" applyFont="1" applyFill="1" applyBorder="1" applyAlignment="1">
      <alignment horizontal="center" vertical="center"/>
    </xf>
    <xf numFmtId="49" fontId="19" fillId="104" borderId="77" xfId="0" applyNumberFormat="1" applyFont="1" applyFill="1" applyBorder="1" applyAlignment="1">
      <alignment vertical="center"/>
    </xf>
    <xf numFmtId="0" fontId="26" fillId="104" borderId="77" xfId="0" applyFont="1" applyFill="1" applyBorder="1" applyAlignment="1">
      <alignment vertical="center" wrapText="1"/>
    </xf>
    <xf numFmtId="1" fontId="26" fillId="104" borderId="77" xfId="0" applyNumberFormat="1" applyFont="1" applyFill="1" applyBorder="1" applyAlignment="1">
      <alignment horizontal="center" vertical="center"/>
    </xf>
    <xf numFmtId="1" fontId="89" fillId="104" borderId="77" xfId="0" applyNumberFormat="1" applyFont="1" applyFill="1" applyBorder="1" applyAlignment="1">
      <alignment horizontal="center" vertical="center"/>
    </xf>
    <xf numFmtId="0" fontId="14" fillId="105" borderId="77" xfId="0" applyFont="1" applyFill="1" applyBorder="1" applyAlignment="1">
      <alignment vertical="center"/>
    </xf>
    <xf numFmtId="0" fontId="76" fillId="105" borderId="77" xfId="0" applyFont="1" applyFill="1" applyBorder="1" applyAlignment="1">
      <alignment horizontal="center" vertical="center"/>
    </xf>
    <xf numFmtId="49" fontId="19" fillId="105" borderId="77" xfId="0" applyNumberFormat="1" applyFont="1" applyFill="1" applyBorder="1" applyAlignment="1">
      <alignment vertical="center"/>
    </xf>
    <xf numFmtId="0" fontId="26" fillId="105" borderId="77" xfId="0" applyFont="1" applyFill="1" applyBorder="1" applyAlignment="1">
      <alignment vertical="center" wrapText="1"/>
    </xf>
    <xf numFmtId="1" fontId="26" fillId="105" borderId="77" xfId="0" applyNumberFormat="1" applyFont="1" applyFill="1" applyBorder="1" applyAlignment="1">
      <alignment horizontal="center" vertical="center"/>
    </xf>
    <xf numFmtId="1" fontId="89" fillId="105" borderId="77" xfId="0" applyNumberFormat="1" applyFont="1" applyFill="1" applyBorder="1" applyAlignment="1">
      <alignment horizontal="center"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2"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13" fillId="48" borderId="77" xfId="0" applyFont="1" applyFill="1" applyBorder="1" applyAlignment="1">
      <alignment horizontal="center" vertical="center"/>
    </xf>
    <xf numFmtId="169" fontId="15" fillId="0" borderId="106" xfId="343" applyNumberFormat="1" applyFont="1" applyBorder="1" applyAlignment="1"/>
    <xf numFmtId="169" fontId="15" fillId="0" borderId="107" xfId="343" applyNumberFormat="1" applyFont="1" applyFill="1" applyBorder="1" applyAlignment="1">
      <alignment horizontal="center"/>
    </xf>
    <xf numFmtId="187" fontId="13" fillId="0" borderId="107" xfId="343" applyNumberFormat="1" applyFont="1" applyFill="1" applyBorder="1" applyAlignment="1">
      <alignment horizontal="right" vertical="center"/>
    </xf>
    <xf numFmtId="0" fontId="15" fillId="0" borderId="107" xfId="813" applyFont="1" applyBorder="1"/>
    <xf numFmtId="0" fontId="44" fillId="0" borderId="107" xfId="813" applyFont="1" applyBorder="1" applyAlignment="1">
      <alignment horizontal="center"/>
    </xf>
    <xf numFmtId="0" fontId="28" fillId="0" borderId="107" xfId="813" applyFont="1" applyBorder="1" applyAlignment="1">
      <alignment horizontal="left"/>
    </xf>
    <xf numFmtId="169" fontId="15" fillId="0" borderId="107" xfId="343" applyNumberFormat="1" applyFont="1" applyBorder="1" applyAlignment="1"/>
    <xf numFmtId="169" fontId="15" fillId="0" borderId="107" xfId="343" applyNumberFormat="1" applyFont="1" applyBorder="1" applyAlignment="1">
      <alignment horizontal="center"/>
    </xf>
    <xf numFmtId="169" fontId="15" fillId="0" borderId="107" xfId="343" applyNumberFormat="1" applyFont="1" applyFill="1" applyBorder="1" applyAlignment="1"/>
    <xf numFmtId="0" fontId="14" fillId="115" borderId="107" xfId="813" applyFont="1" applyFill="1" applyBorder="1"/>
    <xf numFmtId="168" fontId="44" fillId="115" borderId="107" xfId="813" applyNumberFormat="1" applyFont="1" applyFill="1" applyBorder="1" applyAlignment="1">
      <alignment horizontal="left"/>
    </xf>
    <xf numFmtId="0" fontId="28" fillId="115" borderId="107" xfId="813" applyFont="1" applyFill="1" applyBorder="1" applyAlignment="1">
      <alignment horizontal="left"/>
    </xf>
    <xf numFmtId="0" fontId="15" fillId="115" borderId="107" xfId="813" applyFont="1" applyFill="1" applyBorder="1" applyAlignment="1">
      <alignment horizontal="left"/>
    </xf>
    <xf numFmtId="0" fontId="15" fillId="115" borderId="107" xfId="813" applyFont="1" applyFill="1" applyBorder="1" applyAlignment="1">
      <alignment horizontal="center"/>
    </xf>
    <xf numFmtId="0" fontId="13" fillId="115" borderId="107" xfId="813" applyFont="1" applyFill="1" applyBorder="1" applyAlignment="1">
      <alignment horizontal="right" vertical="center"/>
    </xf>
    <xf numFmtId="9" fontId="237" fillId="0" borderId="107" xfId="679" applyNumberFormat="1" applyFont="1" applyBorder="1" applyAlignment="1">
      <alignment horizontal="center" vertical="center"/>
    </xf>
    <xf numFmtId="187" fontId="13" fillId="0" borderId="107" xfId="343" applyNumberFormat="1" applyFont="1" applyBorder="1" applyAlignment="1">
      <alignment horizontal="right" vertical="center"/>
    </xf>
    <xf numFmtId="168" fontId="15" fillId="0" borderId="107" xfId="343" applyNumberFormat="1" applyFont="1" applyBorder="1" applyAlignment="1">
      <alignment horizontal="center"/>
    </xf>
    <xf numFmtId="0" fontId="145" fillId="117" borderId="107" xfId="233" applyFont="1" applyFill="1" applyBorder="1" applyAlignment="1" applyProtection="1"/>
    <xf numFmtId="0" fontId="44" fillId="117" borderId="107" xfId="813" applyFont="1" applyFill="1" applyBorder="1" applyAlignment="1">
      <alignment horizontal="left"/>
    </xf>
    <xf numFmtId="0" fontId="28" fillId="117" borderId="107" xfId="813" applyFont="1" applyFill="1" applyBorder="1" applyAlignment="1">
      <alignment horizontal="left"/>
    </xf>
    <xf numFmtId="0" fontId="15" fillId="117" borderId="107" xfId="813" applyFont="1" applyFill="1" applyBorder="1" applyAlignment="1">
      <alignment horizontal="left"/>
    </xf>
    <xf numFmtId="0" fontId="15" fillId="117" borderId="107" xfId="813" applyFont="1" applyFill="1" applyBorder="1" applyAlignment="1">
      <alignment horizontal="center"/>
    </xf>
    <xf numFmtId="0" fontId="13" fillId="117" borderId="107" xfId="813" applyFont="1" applyFill="1" applyBorder="1" applyAlignment="1">
      <alignment horizontal="right" vertical="center"/>
    </xf>
    <xf numFmtId="0" fontId="14" fillId="116" borderId="107" xfId="813" applyFont="1" applyFill="1" applyBorder="1"/>
    <xf numFmtId="0" fontId="44" fillId="116" borderId="107" xfId="813" applyFont="1" applyFill="1" applyBorder="1" applyAlignment="1">
      <alignment horizontal="left"/>
    </xf>
    <xf numFmtId="0" fontId="28" fillId="116" borderId="107" xfId="813" applyFont="1" applyFill="1" applyBorder="1" applyAlignment="1">
      <alignment horizontal="left"/>
    </xf>
    <xf numFmtId="0" fontId="15" fillId="116" borderId="107" xfId="813" applyFont="1" applyFill="1" applyBorder="1" applyAlignment="1">
      <alignment horizontal="left"/>
    </xf>
    <xf numFmtId="0" fontId="15" fillId="116" borderId="107" xfId="813" applyFont="1" applyFill="1" applyBorder="1" applyAlignment="1">
      <alignment horizontal="center"/>
    </xf>
    <xf numFmtId="0" fontId="13" fillId="116" borderId="107" xfId="813" applyFont="1" applyFill="1" applyBorder="1" applyAlignment="1">
      <alignment horizontal="right" vertical="center"/>
    </xf>
    <xf numFmtId="0" fontId="28" fillId="0" borderId="107" xfId="813" applyFont="1" applyBorder="1"/>
    <xf numFmtId="0" fontId="14" fillId="105" borderId="107" xfId="813" applyFont="1" applyFill="1" applyBorder="1"/>
    <xf numFmtId="0" fontId="44" fillId="105" borderId="107" xfId="813" applyFont="1" applyFill="1" applyBorder="1" applyAlignment="1">
      <alignment horizontal="left"/>
    </xf>
    <xf numFmtId="0" fontId="28" fillId="105" borderId="107" xfId="813" applyFont="1" applyFill="1" applyBorder="1" applyAlignment="1">
      <alignment horizontal="left"/>
    </xf>
    <xf numFmtId="0" fontId="15" fillId="105" borderId="107" xfId="813" applyFont="1" applyFill="1" applyBorder="1" applyAlignment="1">
      <alignment horizontal="left"/>
    </xf>
    <xf numFmtId="0" fontId="15" fillId="105" borderId="107" xfId="813" applyFont="1" applyFill="1" applyBorder="1" applyAlignment="1">
      <alignment horizontal="center"/>
    </xf>
    <xf numFmtId="0" fontId="13" fillId="105" borderId="107" xfId="813" applyFont="1" applyFill="1" applyBorder="1" applyAlignment="1">
      <alignment horizontal="right" vertical="center"/>
    </xf>
    <xf numFmtId="187" fontId="13" fillId="0" borderId="107" xfId="343" quotePrefix="1" applyNumberFormat="1" applyFont="1" applyFill="1" applyBorder="1" applyAlignment="1">
      <alignment horizontal="right" vertical="center"/>
    </xf>
    <xf numFmtId="0" fontId="14" fillId="99" borderId="107" xfId="813" applyFont="1" applyFill="1" applyBorder="1"/>
    <xf numFmtId="0" fontId="44" fillId="99" borderId="107" xfId="813" applyFont="1" applyFill="1" applyBorder="1" applyAlignment="1">
      <alignment horizontal="left"/>
    </xf>
    <xf numFmtId="0" fontId="28" fillId="99" borderId="107" xfId="813" applyFont="1" applyFill="1" applyBorder="1" applyAlignment="1">
      <alignment horizontal="left"/>
    </xf>
    <xf numFmtId="168" fontId="15" fillId="99" borderId="107" xfId="813" applyNumberFormat="1" applyFont="1" applyFill="1" applyBorder="1" applyAlignment="1">
      <alignment horizontal="left"/>
    </xf>
    <xf numFmtId="168" fontId="15" fillId="99" borderId="107" xfId="813" applyNumberFormat="1" applyFont="1" applyFill="1" applyBorder="1" applyAlignment="1">
      <alignment horizontal="center"/>
    </xf>
    <xf numFmtId="168" fontId="15" fillId="99" borderId="107" xfId="343" applyNumberFormat="1" applyFont="1" applyFill="1" applyBorder="1" applyAlignment="1">
      <alignment horizontal="right" vertical="center"/>
    </xf>
    <xf numFmtId="168" fontId="13" fillId="99" borderId="107" xfId="343" applyNumberFormat="1" applyFont="1" applyFill="1" applyBorder="1" applyAlignment="1">
      <alignment horizontal="right" vertical="center"/>
    </xf>
    <xf numFmtId="0" fontId="14" fillId="99" borderId="107" xfId="813" applyFont="1" applyFill="1" applyBorder="1" applyAlignment="1">
      <alignment horizontal="left"/>
    </xf>
    <xf numFmtId="168" fontId="13" fillId="99" borderId="107" xfId="813" applyNumberFormat="1" applyFont="1" applyFill="1" applyBorder="1" applyAlignment="1">
      <alignment horizontal="right" vertical="center"/>
    </xf>
    <xf numFmtId="168" fontId="15" fillId="0" borderId="107" xfId="343" applyNumberFormat="1" applyFont="1" applyFill="1" applyBorder="1" applyAlignment="1">
      <alignment horizontal="center"/>
    </xf>
    <xf numFmtId="0" fontId="145" fillId="120" borderId="108" xfId="813" applyFont="1" applyFill="1" applyBorder="1"/>
    <xf numFmtId="0" fontId="237" fillId="120" borderId="109" xfId="813" applyFont="1" applyFill="1" applyBorder="1"/>
    <xf numFmtId="0" fontId="25" fillId="120" borderId="109" xfId="813" applyFont="1" applyFill="1" applyBorder="1"/>
    <xf numFmtId="169" fontId="13" fillId="120" borderId="109" xfId="343" applyNumberFormat="1" applyFont="1" applyFill="1" applyBorder="1" applyAlignment="1"/>
    <xf numFmtId="169" fontId="13" fillId="120" borderId="109" xfId="343" applyNumberFormat="1" applyFont="1" applyFill="1" applyBorder="1" applyAlignment="1">
      <alignment horizontal="center"/>
    </xf>
    <xf numFmtId="168" fontId="13" fillId="120" borderId="106" xfId="343" applyNumberFormat="1" applyFont="1" applyFill="1" applyBorder="1" applyAlignment="1">
      <alignment horizontal="right" vertical="center"/>
    </xf>
    <xf numFmtId="9" fontId="237" fillId="0" borderId="107" xfId="679" applyNumberFormat="1" applyFont="1" applyFill="1" applyBorder="1" applyAlignment="1">
      <alignment horizontal="center" vertical="center"/>
    </xf>
    <xf numFmtId="168" fontId="44" fillId="99" borderId="107" xfId="813" applyNumberFormat="1" applyFont="1" applyFill="1" applyBorder="1" applyAlignment="1">
      <alignment horizontal="left"/>
    </xf>
    <xf numFmtId="0" fontId="15" fillId="99" borderId="107" xfId="813" applyFont="1" applyFill="1" applyBorder="1" applyAlignment="1">
      <alignment horizontal="left"/>
    </xf>
    <xf numFmtId="0" fontId="15" fillId="99" borderId="107" xfId="813" applyFont="1" applyFill="1" applyBorder="1" applyAlignment="1">
      <alignment horizontal="center"/>
    </xf>
    <xf numFmtId="0" fontId="13" fillId="99" borderId="107" xfId="813" applyFont="1" applyFill="1" applyBorder="1" applyAlignment="1">
      <alignment horizontal="right" vertical="center"/>
    </xf>
    <xf numFmtId="187" fontId="13" fillId="0" borderId="107" xfId="343" applyNumberFormat="1" applyFont="1" applyFill="1" applyBorder="1" applyAlignment="1"/>
    <xf numFmtId="0" fontId="14" fillId="93" borderId="107" xfId="813" applyFont="1" applyFill="1" applyBorder="1"/>
    <xf numFmtId="0" fontId="44" fillId="93" borderId="107" xfId="813" applyFont="1" applyFill="1" applyBorder="1" applyAlignment="1">
      <alignment horizontal="left"/>
    </xf>
    <xf numFmtId="0" fontId="28" fillId="93" borderId="107" xfId="813" applyFont="1" applyFill="1" applyBorder="1" applyAlignment="1">
      <alignment horizontal="left"/>
    </xf>
    <xf numFmtId="168" fontId="15" fillId="93" borderId="107" xfId="813" applyNumberFormat="1" applyFont="1" applyFill="1" applyBorder="1" applyAlignment="1">
      <alignment horizontal="left"/>
    </xf>
    <xf numFmtId="168" fontId="15" fillId="93" borderId="107" xfId="813" applyNumberFormat="1" applyFont="1" applyFill="1" applyBorder="1" applyAlignment="1">
      <alignment horizontal="center"/>
    </xf>
    <xf numFmtId="168" fontId="15" fillId="93" borderId="107" xfId="343" applyNumberFormat="1" applyFont="1" applyFill="1" applyBorder="1" applyAlignment="1">
      <alignment horizontal="right" vertical="center"/>
    </xf>
    <xf numFmtId="187" fontId="13" fillId="0" borderId="107" xfId="343" applyNumberFormat="1" applyFont="1" applyBorder="1" applyAlignment="1"/>
    <xf numFmtId="0" fontId="28" fillId="0" borderId="107" xfId="813" quotePrefix="1" applyFont="1" applyBorder="1" applyAlignment="1">
      <alignment horizontal="left"/>
    </xf>
    <xf numFmtId="0" fontId="300" fillId="94" borderId="107" xfId="813" applyFont="1" applyFill="1" applyBorder="1" applyAlignment="1">
      <alignment horizontal="left" vertical="center"/>
    </xf>
    <xf numFmtId="0" fontId="146" fillId="94" borderId="107" xfId="813" applyFont="1" applyFill="1" applyBorder="1" applyAlignment="1">
      <alignment horizontal="left"/>
    </xf>
    <xf numFmtId="0" fontId="146" fillId="94" borderId="107" xfId="813" applyFont="1" applyFill="1" applyBorder="1" applyAlignment="1">
      <alignment horizontal="center"/>
    </xf>
    <xf numFmtId="0" fontId="145" fillId="94" borderId="107" xfId="813" applyFont="1" applyFill="1" applyBorder="1" applyAlignment="1">
      <alignment horizontal="right" vertical="center"/>
    </xf>
    <xf numFmtId="0" fontId="14" fillId="94" borderId="107" xfId="813" applyFont="1" applyFill="1" applyBorder="1"/>
    <xf numFmtId="0" fontId="44" fillId="94" borderId="107" xfId="813" applyFont="1" applyFill="1" applyBorder="1" applyAlignment="1">
      <alignment horizontal="left" vertical="center"/>
    </xf>
    <xf numFmtId="0" fontId="15" fillId="94" borderId="107" xfId="813" applyFont="1" applyFill="1" applyBorder="1" applyAlignment="1">
      <alignment horizontal="left"/>
    </xf>
    <xf numFmtId="0" fontId="15" fillId="94" borderId="107" xfId="813" applyFont="1" applyFill="1" applyBorder="1" applyAlignment="1">
      <alignment horizontal="center"/>
    </xf>
    <xf numFmtId="0" fontId="13" fillId="94" borderId="107" xfId="813" applyFont="1" applyFill="1" applyBorder="1" applyAlignment="1">
      <alignment horizontal="right" vertical="center"/>
    </xf>
    <xf numFmtId="0" fontId="29" fillId="94" borderId="107" xfId="813" applyFont="1" applyFill="1" applyBorder="1"/>
    <xf numFmtId="0" fontId="28" fillId="0" borderId="106" xfId="813" applyFont="1" applyBorder="1"/>
    <xf numFmtId="168" fontId="13" fillId="0" borderId="107" xfId="343" applyNumberFormat="1" applyFont="1" applyBorder="1" applyAlignment="1">
      <alignment horizontal="right" vertical="center"/>
    </xf>
    <xf numFmtId="0" fontId="44" fillId="105" borderId="107" xfId="813" applyFont="1" applyFill="1" applyBorder="1" applyAlignment="1">
      <alignment horizontal="left" vertical="center"/>
    </xf>
    <xf numFmtId="0" fontId="29" fillId="105" borderId="107" xfId="813" applyFont="1" applyFill="1" applyBorder="1"/>
    <xf numFmtId="169" fontId="208" fillId="0" borderId="107" xfId="343" applyNumberFormat="1" applyFont="1" applyBorder="1" applyAlignment="1">
      <alignment horizontal="center"/>
    </xf>
    <xf numFmtId="168" fontId="13" fillId="0" borderId="107" xfId="343" applyNumberFormat="1" applyFont="1" applyFill="1" applyBorder="1" applyAlignment="1">
      <alignment horizontal="right" vertical="center"/>
    </xf>
    <xf numFmtId="0" fontId="145" fillId="122" borderId="56" xfId="813" applyFont="1" applyFill="1" applyBorder="1" applyAlignment="1">
      <alignment horizontal="left" vertical="center" wrapText="1"/>
    </xf>
    <xf numFmtId="0" fontId="41" fillId="122" borderId="56" xfId="813" applyFont="1" applyFill="1" applyBorder="1" applyAlignment="1">
      <alignment horizontal="left" vertical="center" wrapText="1"/>
    </xf>
    <xf numFmtId="0" fontId="41" fillId="122" borderId="56" xfId="813" applyFont="1" applyFill="1" applyBorder="1" applyAlignment="1">
      <alignment horizontal="left" vertical="center"/>
    </xf>
    <xf numFmtId="0" fontId="41" fillId="122" borderId="56" xfId="813" applyFont="1" applyFill="1" applyBorder="1" applyAlignment="1">
      <alignment horizontal="center" vertical="center" wrapText="1"/>
    </xf>
    <xf numFmtId="0" fontId="175" fillId="93" borderId="56" xfId="0" applyFont="1" applyFill="1" applyBorder="1" applyAlignment="1">
      <alignment horizontal="left" vertical="center"/>
    </xf>
    <xf numFmtId="0" fontId="297" fillId="93" borderId="56" xfId="0" applyFont="1" applyFill="1" applyBorder="1" applyAlignment="1">
      <alignment horizontal="left" vertical="center" wrapText="1"/>
    </xf>
    <xf numFmtId="0" fontId="155" fillId="93" borderId="56" xfId="0" applyFont="1" applyFill="1" applyBorder="1" applyAlignment="1">
      <alignment horizontal="left" vertical="center" wrapText="1"/>
    </xf>
    <xf numFmtId="0" fontId="155" fillId="93" borderId="56" xfId="0" applyFont="1" applyFill="1" applyBorder="1" applyAlignment="1">
      <alignment horizontal="left" vertical="center"/>
    </xf>
    <xf numFmtId="0" fontId="155" fillId="93" borderId="56" xfId="0" applyFont="1" applyFill="1" applyBorder="1" applyAlignment="1">
      <alignment horizontal="center" vertical="center"/>
    </xf>
    <xf numFmtId="167" fontId="155" fillId="93" borderId="56" xfId="0" applyNumberFormat="1" applyFont="1" applyFill="1" applyBorder="1" applyAlignment="1">
      <alignment horizontal="left" vertical="center"/>
    </xf>
    <xf numFmtId="0" fontId="39" fillId="0" borderId="56" xfId="0" applyFont="1" applyBorder="1" applyAlignment="1">
      <alignment horizontal="left" vertical="center" wrapText="1"/>
    </xf>
    <xf numFmtId="0" fontId="15" fillId="0" borderId="56" xfId="0" applyFont="1" applyBorder="1" applyAlignment="1">
      <alignment horizontal="center" vertical="center" wrapText="1"/>
    </xf>
    <xf numFmtId="167" fontId="15" fillId="0" borderId="56" xfId="0" applyNumberFormat="1" applyFont="1" applyBorder="1" applyAlignment="1">
      <alignment horizontal="left" vertical="center" wrapText="1"/>
    </xf>
    <xf numFmtId="0" fontId="145" fillId="123" borderId="56" xfId="813" applyFont="1" applyFill="1" applyBorder="1" applyAlignment="1">
      <alignment horizontal="left" vertical="center" wrapText="1"/>
    </xf>
    <xf numFmtId="0" fontId="41" fillId="123" borderId="56" xfId="813" applyFont="1" applyFill="1" applyBorder="1" applyAlignment="1">
      <alignment horizontal="left" vertical="center" wrapText="1"/>
    </xf>
    <xf numFmtId="0" fontId="41" fillId="123" borderId="56" xfId="813" applyFont="1" applyFill="1" applyBorder="1" applyAlignment="1">
      <alignment horizontal="left" vertical="center"/>
    </xf>
    <xf numFmtId="0" fontId="41" fillId="123" borderId="56" xfId="813" applyFont="1" applyFill="1" applyBorder="1" applyAlignment="1">
      <alignment horizontal="center" vertical="center" wrapText="1"/>
    </xf>
    <xf numFmtId="0" fontId="146" fillId="124" borderId="56" xfId="0" applyFont="1" applyFill="1" applyBorder="1" applyAlignment="1">
      <alignment horizontal="left" vertical="center" wrapText="1"/>
    </xf>
    <xf numFmtId="0" fontId="297" fillId="124" borderId="56" xfId="0" applyFont="1" applyFill="1" applyBorder="1" applyAlignment="1">
      <alignment horizontal="left" vertical="center" wrapText="1"/>
    </xf>
    <xf numFmtId="0" fontId="155" fillId="124" borderId="56" xfId="0" applyFont="1" applyFill="1" applyBorder="1" applyAlignment="1">
      <alignment horizontal="left" vertical="center" wrapText="1"/>
    </xf>
    <xf numFmtId="0" fontId="155" fillId="124" borderId="56" xfId="0" applyFont="1" applyFill="1" applyBorder="1" applyAlignment="1">
      <alignment horizontal="left" vertical="center"/>
    </xf>
    <xf numFmtId="0" fontId="155" fillId="124" borderId="56" xfId="0" applyFont="1" applyFill="1" applyBorder="1" applyAlignment="1">
      <alignment horizontal="center" vertical="center"/>
    </xf>
    <xf numFmtId="167" fontId="155" fillId="124" borderId="56" xfId="0" applyNumberFormat="1" applyFont="1" applyFill="1" applyBorder="1" applyAlignment="1">
      <alignment horizontal="left" vertical="center"/>
    </xf>
    <xf numFmtId="0" fontId="145" fillId="124" borderId="56" xfId="0" applyFont="1" applyFill="1" applyBorder="1" applyAlignment="1">
      <alignment horizontal="left" vertical="center"/>
    </xf>
    <xf numFmtId="0" fontId="175" fillId="124" borderId="56" xfId="0" applyFont="1" applyFill="1" applyBorder="1" applyAlignment="1">
      <alignment horizontal="left" vertical="center"/>
    </xf>
    <xf numFmtId="0" fontId="145" fillId="91" borderId="78" xfId="0" applyFont="1" applyFill="1" applyBorder="1"/>
    <xf numFmtId="168" fontId="301" fillId="91" borderId="78" xfId="0" applyNumberFormat="1" applyFont="1" applyFill="1" applyBorder="1" applyAlignment="1">
      <alignment horizontal="center"/>
    </xf>
    <xf numFmtId="0" fontId="154" fillId="91" borderId="78" xfId="0" applyFont="1" applyFill="1" applyBorder="1" applyAlignment="1">
      <alignment horizontal="left"/>
    </xf>
    <xf numFmtId="168" fontId="146" fillId="91" borderId="78" xfId="0" applyNumberFormat="1" applyFont="1" applyFill="1" applyBorder="1" applyAlignment="1">
      <alignment horizontal="left"/>
    </xf>
    <xf numFmtId="168" fontId="145" fillId="91" borderId="78" xfId="0" applyNumberFormat="1" applyFont="1" applyFill="1" applyBorder="1" applyAlignment="1">
      <alignment horizontal="left"/>
    </xf>
    <xf numFmtId="168" fontId="13" fillId="91" borderId="78" xfId="0" applyNumberFormat="1" applyFont="1" applyFill="1" applyBorder="1" applyAlignment="1">
      <alignment horizontal="left"/>
    </xf>
    <xf numFmtId="0" fontId="302" fillId="97" borderId="78" xfId="0" applyFont="1" applyFill="1" applyBorder="1"/>
    <xf numFmtId="0" fontId="29" fillId="91" borderId="78" xfId="0" applyFont="1" applyFill="1" applyBorder="1" applyAlignment="1">
      <alignment horizontal="left"/>
    </xf>
    <xf numFmtId="0" fontId="25" fillId="91" borderId="78" xfId="0" applyFont="1" applyFill="1" applyBorder="1" applyAlignment="1">
      <alignment horizontal="left"/>
    </xf>
    <xf numFmtId="0" fontId="28" fillId="0" borderId="78" xfId="0" applyFont="1" applyBorder="1" applyAlignment="1">
      <alignment horizontal="left"/>
    </xf>
    <xf numFmtId="169" fontId="13" fillId="0" borderId="0" xfId="343" applyNumberFormat="1" applyFont="1"/>
    <xf numFmtId="167" fontId="15" fillId="0" borderId="0" xfId="0" applyNumberFormat="1" applyFont="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2" fillId="0" borderId="107" xfId="343" applyNumberFormat="1" applyFont="1" applyFill="1" applyBorder="1" applyAlignment="1">
      <alignment horizontal="right" vertical="center"/>
    </xf>
    <xf numFmtId="167" fontId="29" fillId="49" borderId="56" xfId="0" applyNumberFormat="1" applyFont="1" applyFill="1" applyBorder="1" applyAlignment="1">
      <alignment horizontal="left" vertical="center"/>
    </xf>
    <xf numFmtId="193" fontId="13" fillId="49" borderId="56" xfId="0" applyNumberFormat="1" applyFont="1" applyFill="1" applyBorder="1" applyAlignment="1">
      <alignment horizontal="center" vertical="center"/>
    </xf>
    <xf numFmtId="193" fontId="15" fillId="0" borderId="56" xfId="581" applyNumberFormat="1" applyFont="1" applyBorder="1" applyAlignment="1">
      <alignment horizontal="center" vertical="center"/>
    </xf>
    <xf numFmtId="193" fontId="162" fillId="49" borderId="56" xfId="0" applyNumberFormat="1" applyFont="1" applyFill="1" applyBorder="1" applyAlignment="1">
      <alignment horizontal="center" vertical="center"/>
    </xf>
    <xf numFmtId="193" fontId="15" fillId="0" borderId="56" xfId="581" applyNumberFormat="1" applyFont="1" applyFill="1" applyBorder="1" applyAlignment="1">
      <alignment horizontal="center" vertical="center"/>
    </xf>
    <xf numFmtId="193" fontId="45" fillId="49" borderId="56" xfId="0" applyNumberFormat="1" applyFont="1" applyFill="1" applyBorder="1" applyAlignment="1">
      <alignment horizontal="center" vertical="center"/>
    </xf>
    <xf numFmtId="0" fontId="13" fillId="0" borderId="0" xfId="0" applyFont="1" applyAlignment="1">
      <alignment horizontal="center" vertical="center"/>
    </xf>
    <xf numFmtId="0" fontId="13" fillId="0" borderId="56" xfId="0" applyFont="1" applyBorder="1" applyAlignment="1">
      <alignment horizontal="center" vertical="center"/>
    </xf>
    <xf numFmtId="167" fontId="41" fillId="118" borderId="77" xfId="0" applyNumberFormat="1" applyFont="1" applyFill="1" applyBorder="1" applyAlignment="1">
      <alignment horizontal="left" vertical="center"/>
    </xf>
    <xf numFmtId="0" fontId="299" fillId="91" borderId="56" xfId="0" applyFont="1" applyFill="1" applyBorder="1" applyAlignment="1">
      <alignment horizontal="left" vertical="center"/>
    </xf>
    <xf numFmtId="0" fontId="229" fillId="91" borderId="56" xfId="0" applyFont="1" applyFill="1" applyBorder="1" applyAlignment="1">
      <alignment horizontal="left" vertical="center"/>
    </xf>
    <xf numFmtId="0" fontId="175" fillId="91" borderId="56"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79" fillId="92" borderId="0" xfId="548" applyFont="1" applyFill="1" applyBorder="1" applyAlignment="1">
      <alignment horizontal="right" vertical="center"/>
    </xf>
    <xf numFmtId="0" fontId="179" fillId="92" borderId="0" xfId="2" applyFont="1" applyFill="1"/>
    <xf numFmtId="0" fontId="269" fillId="92" borderId="0" xfId="2" applyFont="1" applyFill="1" applyAlignment="1">
      <alignment horizontal="center" vertical="center"/>
    </xf>
    <xf numFmtId="0" fontId="273" fillId="92" borderId="0" xfId="233" applyFont="1" applyFill="1" applyBorder="1" applyAlignment="1" applyProtection="1"/>
    <xf numFmtId="9" fontId="179" fillId="92" borderId="0" xfId="548" applyFont="1" applyFill="1" applyBorder="1" applyAlignment="1">
      <alignment horizontal="right" vertical="center"/>
    </xf>
    <xf numFmtId="0" fontId="179" fillId="92" borderId="0" xfId="2" applyFont="1" applyFill="1" applyAlignment="1">
      <alignment horizontal="right"/>
    </xf>
    <xf numFmtId="0" fontId="273" fillId="92" borderId="0" xfId="233" applyFont="1" applyFill="1" applyAlignment="1" applyProtection="1"/>
    <xf numFmtId="0" fontId="156" fillId="92" borderId="17" xfId="2" applyFont="1" applyFill="1" applyBorder="1"/>
    <xf numFmtId="0" fontId="156" fillId="92" borderId="69" xfId="2" applyFont="1" applyFill="1" applyBorder="1"/>
    <xf numFmtId="0" fontId="156" fillId="92" borderId="70" xfId="2" applyFont="1" applyFill="1" applyBorder="1"/>
    <xf numFmtId="0" fontId="273" fillId="92" borderId="70" xfId="233" applyFont="1" applyFill="1" applyBorder="1" applyAlignment="1" applyProtection="1"/>
    <xf numFmtId="0" fontId="156" fillId="92" borderId="60" xfId="2" applyFont="1" applyFill="1" applyBorder="1"/>
    <xf numFmtId="0" fontId="156" fillId="92" borderId="18" xfId="2" applyFont="1" applyFill="1" applyBorder="1"/>
    <xf numFmtId="9" fontId="156" fillId="92" borderId="60" xfId="548" applyFont="1" applyFill="1" applyBorder="1" applyAlignment="1">
      <alignment horizontal="right" vertical="center"/>
    </xf>
    <xf numFmtId="9" fontId="156" fillId="92" borderId="70" xfId="548" applyFont="1" applyFill="1" applyBorder="1" applyAlignment="1">
      <alignment horizontal="right" vertical="center"/>
    </xf>
    <xf numFmtId="0" fontId="156" fillId="92" borderId="38" xfId="2" applyFont="1" applyFill="1" applyBorder="1"/>
    <xf numFmtId="9" fontId="156" fillId="92" borderId="0" xfId="548" applyFont="1" applyFill="1" applyAlignment="1">
      <alignment horizontal="right" vertical="center"/>
    </xf>
    <xf numFmtId="9" fontId="175" fillId="92" borderId="0" xfId="548" applyFont="1" applyFill="1" applyAlignment="1" applyProtection="1">
      <alignment horizontal="center"/>
      <protection locked="0"/>
    </xf>
    <xf numFmtId="9" fontId="279"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7" xfId="2" applyFont="1" applyFill="1" applyBorder="1"/>
    <xf numFmtId="0" fontId="156" fillId="92" borderId="35" xfId="2" applyFont="1" applyFill="1" applyBorder="1"/>
    <xf numFmtId="0" fontId="156" fillId="92" borderId="36" xfId="2" applyFont="1" applyFill="1" applyBorder="1"/>
    <xf numFmtId="0" fontId="175" fillId="92" borderId="0" xfId="2" applyFont="1" applyFill="1" applyAlignment="1">
      <alignment vertical="center"/>
    </xf>
    <xf numFmtId="0" fontId="175" fillId="92" borderId="0" xfId="2" applyFont="1" applyFill="1" applyAlignment="1">
      <alignment horizontal="center" vertical="center"/>
    </xf>
    <xf numFmtId="0" fontId="156" fillId="92" borderId="60" xfId="2" applyFont="1" applyFill="1" applyBorder="1" applyAlignment="1">
      <alignment horizontal="center" vertical="center"/>
    </xf>
    <xf numFmtId="0" fontId="190" fillId="92" borderId="0" xfId="233" applyFont="1" applyFill="1" applyAlignment="1" applyProtection="1"/>
    <xf numFmtId="0" fontId="190" fillId="92" borderId="67" xfId="233" applyFont="1" applyFill="1" applyBorder="1" applyAlignment="1" applyProtection="1"/>
    <xf numFmtId="9" fontId="191" fillId="92" borderId="67" xfId="548" applyFont="1" applyFill="1" applyBorder="1" applyAlignment="1">
      <alignment horizontal="right" vertical="center"/>
    </xf>
    <xf numFmtId="0" fontId="306" fillId="43" borderId="71" xfId="2" applyFont="1" applyFill="1" applyBorder="1"/>
    <xf numFmtId="0" fontId="41" fillId="43" borderId="0" xfId="2" applyFont="1" applyFill="1" applyAlignment="1">
      <alignment vertical="center"/>
    </xf>
    <xf numFmtId="9" fontId="188" fillId="92" borderId="0" xfId="548" applyFont="1" applyFill="1" applyAlignment="1">
      <alignment horizontal="left"/>
    </xf>
    <xf numFmtId="0" fontId="273" fillId="92" borderId="18" xfId="233" applyFont="1" applyFill="1" applyBorder="1" applyAlignment="1" applyProtection="1">
      <alignment vertical="center"/>
    </xf>
    <xf numFmtId="0" fontId="180" fillId="92" borderId="0" xfId="2" applyFont="1" applyFill="1" applyAlignment="1">
      <alignment horizontal="center" vertical="center"/>
    </xf>
    <xf numFmtId="1" fontId="15" fillId="0" borderId="56" xfId="343" applyNumberFormat="1" applyFont="1" applyFill="1" applyBorder="1" applyAlignment="1">
      <alignment horizontal="left" vertical="center"/>
    </xf>
    <xf numFmtId="167" fontId="13" fillId="49" borderId="56" xfId="0" applyNumberFormat="1" applyFont="1" applyFill="1" applyBorder="1" applyAlignment="1">
      <alignment vertical="center"/>
    </xf>
    <xf numFmtId="0" fontId="48" fillId="0" borderId="56" xfId="0" applyFont="1" applyBorder="1" applyAlignment="1">
      <alignment horizontal="left" vertical="center"/>
    </xf>
    <xf numFmtId="1" fontId="45" fillId="0" borderId="56" xfId="343" applyNumberFormat="1" applyFont="1" applyFill="1" applyBorder="1" applyAlignment="1">
      <alignment horizontal="center" vertical="center"/>
    </xf>
    <xf numFmtId="167" fontId="29" fillId="119" borderId="56" xfId="0" applyNumberFormat="1" applyFont="1" applyFill="1" applyBorder="1" applyAlignment="1">
      <alignment horizontal="left" vertical="center"/>
    </xf>
    <xf numFmtId="0" fontId="51" fillId="125" borderId="56" xfId="0" applyFont="1" applyFill="1" applyBorder="1" applyAlignment="1">
      <alignment horizontal="left" vertical="center"/>
    </xf>
    <xf numFmtId="167" fontId="36" fillId="49" borderId="56" xfId="0" applyNumberFormat="1" applyFont="1" applyFill="1" applyBorder="1" applyAlignment="1">
      <alignment horizontal="left" vertical="center"/>
    </xf>
    <xf numFmtId="168" fontId="15" fillId="127" borderId="56" xfId="343" applyNumberFormat="1" applyFont="1" applyFill="1" applyBorder="1" applyAlignment="1">
      <alignment vertical="center"/>
    </xf>
    <xf numFmtId="167" fontId="15" fillId="127" borderId="56" xfId="343" applyNumberFormat="1" applyFont="1" applyFill="1" applyBorder="1" applyAlignment="1">
      <alignment vertical="center"/>
    </xf>
    <xf numFmtId="0" fontId="308" fillId="93" borderId="80" xfId="0" applyFont="1" applyFill="1" applyBorder="1" applyAlignment="1">
      <alignment horizontal="left"/>
    </xf>
    <xf numFmtId="1" fontId="46" fillId="0" borderId="56" xfId="344" applyNumberFormat="1" applyFont="1" applyBorder="1" applyAlignment="1">
      <alignment horizontal="left" vertical="center"/>
    </xf>
    <xf numFmtId="1" fontId="45" fillId="0" borderId="56" xfId="344" applyNumberFormat="1" applyFont="1" applyBorder="1" applyAlignment="1">
      <alignment horizontal="center" vertical="center"/>
    </xf>
    <xf numFmtId="168" fontId="15" fillId="0" borderId="56" xfId="344" applyNumberFormat="1" applyFont="1" applyBorder="1" applyAlignment="1">
      <alignment vertical="center"/>
    </xf>
    <xf numFmtId="167" fontId="15" fillId="126" borderId="56" xfId="344" applyNumberFormat="1" applyFont="1" applyFill="1" applyBorder="1" applyAlignment="1">
      <alignment vertical="center"/>
    </xf>
    <xf numFmtId="1" fontId="46" fillId="0" borderId="56" xfId="344" applyNumberFormat="1" applyFont="1" applyFill="1" applyBorder="1" applyAlignment="1">
      <alignment horizontal="left" vertical="center"/>
    </xf>
    <xf numFmtId="168" fontId="15" fillId="0" borderId="56" xfId="344" applyNumberFormat="1" applyFont="1" applyFill="1" applyBorder="1" applyAlignment="1">
      <alignment vertical="center"/>
    </xf>
    <xf numFmtId="167" fontId="15" fillId="0" borderId="56" xfId="344" applyNumberFormat="1" applyFont="1" applyBorder="1" applyAlignment="1">
      <alignment vertical="center"/>
    </xf>
    <xf numFmtId="167" fontId="15" fillId="0" borderId="56" xfId="344" applyNumberFormat="1" applyFont="1" applyFill="1" applyBorder="1" applyAlignment="1">
      <alignment vertical="center"/>
    </xf>
    <xf numFmtId="167" fontId="45" fillId="49" borderId="56" xfId="344" applyNumberFormat="1" applyFont="1" applyFill="1" applyBorder="1" applyAlignment="1">
      <alignment horizontal="left" vertical="center"/>
    </xf>
    <xf numFmtId="167" fontId="45" fillId="49" borderId="56" xfId="344" applyNumberFormat="1" applyFont="1" applyFill="1" applyBorder="1" applyAlignment="1">
      <alignment horizontal="center" vertical="center"/>
    </xf>
    <xf numFmtId="167" fontId="13" fillId="49" borderId="56" xfId="344" applyNumberFormat="1" applyFont="1" applyFill="1" applyBorder="1" applyAlignment="1">
      <alignment vertical="center"/>
    </xf>
    <xf numFmtId="1" fontId="15" fillId="0" borderId="56" xfId="344" applyNumberFormat="1" applyFont="1" applyBorder="1" applyAlignment="1">
      <alignment horizontal="left" vertical="center"/>
    </xf>
    <xf numFmtId="0" fontId="309" fillId="119" borderId="98" xfId="20834" applyBorder="1" applyAlignment="1">
      <alignment horizontal="right" vertical="center" wrapText="1"/>
    </xf>
    <xf numFmtId="1" fontId="239" fillId="0" borderId="56" xfId="344" applyNumberFormat="1" applyFont="1" applyBorder="1" applyAlignment="1">
      <alignment horizontal="center" vertical="center"/>
    </xf>
    <xf numFmtId="1" fontId="15" fillId="0" borderId="56" xfId="344" applyNumberFormat="1" applyFont="1" applyFill="1" applyBorder="1" applyAlignment="1">
      <alignment horizontal="left" vertical="center"/>
    </xf>
    <xf numFmtId="1" fontId="310" fillId="0" borderId="83" xfId="0" applyNumberFormat="1" applyFont="1" applyBorder="1" applyAlignment="1">
      <alignment horizontal="left" vertical="center"/>
    </xf>
    <xf numFmtId="1" fontId="310" fillId="0" borderId="78" xfId="0" applyNumberFormat="1" applyFont="1" applyBorder="1" applyAlignment="1">
      <alignment horizontal="left" vertical="center"/>
    </xf>
    <xf numFmtId="0" fontId="156" fillId="0" borderId="107" xfId="813" applyFont="1" applyBorder="1"/>
    <xf numFmtId="0" fontId="311" fillId="0" borderId="107" xfId="813" applyFont="1" applyBorder="1" applyAlignment="1">
      <alignment horizontal="center"/>
    </xf>
    <xf numFmtId="0" fontId="155" fillId="0" borderId="107" xfId="813" applyFont="1" applyBorder="1" applyAlignment="1">
      <alignment horizontal="left"/>
    </xf>
    <xf numFmtId="0" fontId="274" fillId="43" borderId="0" xfId="233" applyFont="1" applyFill="1" applyBorder="1" applyAlignment="1" applyProtection="1">
      <alignment vertical="center"/>
    </xf>
    <xf numFmtId="0" fontId="161" fillId="114" borderId="107" xfId="378" applyFont="1" applyFill="1" applyBorder="1" applyAlignment="1">
      <alignment horizontal="left" vertical="center"/>
    </xf>
    <xf numFmtId="0" fontId="161" fillId="114" borderId="107" xfId="378" applyFont="1" applyFill="1" applyBorder="1" applyAlignment="1">
      <alignment vertical="center"/>
    </xf>
    <xf numFmtId="0" fontId="162" fillId="114" borderId="107" xfId="378" applyFont="1" applyFill="1" applyBorder="1" applyAlignment="1">
      <alignment horizontal="left" vertical="center"/>
    </xf>
    <xf numFmtId="0" fontId="161" fillId="114" borderId="107" xfId="378" applyFont="1" applyFill="1" applyBorder="1" applyAlignment="1">
      <alignment horizontal="center" vertical="center"/>
    </xf>
    <xf numFmtId="0" fontId="13" fillId="114" borderId="107" xfId="378" applyFont="1" applyFill="1" applyBorder="1" applyAlignment="1">
      <alignment horizontal="left" vertical="center"/>
    </xf>
    <xf numFmtId="0" fontId="156" fillId="0" borderId="107" xfId="0" applyFont="1" applyBorder="1" applyAlignment="1">
      <alignment vertical="center"/>
    </xf>
    <xf numFmtId="0" fontId="44" fillId="0" borderId="107" xfId="1139" applyFont="1" applyBorder="1" applyAlignment="1" applyProtection="1">
      <alignment horizontal="left" vertical="top"/>
      <protection locked="0"/>
    </xf>
    <xf numFmtId="0" fontId="15" fillId="0" borderId="107" xfId="0" applyFont="1" applyBorder="1" applyAlignment="1">
      <alignment horizontal="left" vertical="center"/>
    </xf>
    <xf numFmtId="49" fontId="236" fillId="0" borderId="107" xfId="378" applyNumberFormat="1" applyFont="1" applyBorder="1" applyAlignment="1">
      <alignment vertical="center"/>
    </xf>
    <xf numFmtId="0" fontId="175" fillId="0" borderId="107" xfId="0" applyFont="1" applyBorder="1" applyAlignment="1">
      <alignment horizontal="center"/>
    </xf>
    <xf numFmtId="0" fontId="15" fillId="0" borderId="107" xfId="0" applyFont="1" applyBorder="1" applyAlignment="1">
      <alignment vertical="center"/>
    </xf>
    <xf numFmtId="0" fontId="44" fillId="0" borderId="107" xfId="0" applyFont="1" applyBorder="1" applyAlignment="1">
      <alignment horizontal="left" vertical="center"/>
    </xf>
    <xf numFmtId="49" fontId="15" fillId="0" borderId="107" xfId="378" applyNumberFormat="1" applyFont="1" applyBorder="1" applyAlignment="1">
      <alignment vertical="center"/>
    </xf>
    <xf numFmtId="0" fontId="314" fillId="0" borderId="107" xfId="0" applyFont="1" applyBorder="1" applyAlignment="1">
      <alignment horizontal="center"/>
    </xf>
    <xf numFmtId="0" fontId="236" fillId="114" borderId="107" xfId="378" applyFont="1" applyFill="1" applyBorder="1" applyAlignment="1">
      <alignment horizontal="center" vertical="center"/>
    </xf>
    <xf numFmtId="0" fontId="315" fillId="0" borderId="107" xfId="0" applyFont="1" applyBorder="1" applyAlignment="1">
      <alignment horizontal="left" vertical="center"/>
    </xf>
    <xf numFmtId="0" fontId="156" fillId="0" borderId="107" xfId="0" applyFont="1" applyBorder="1"/>
    <xf numFmtId="0" fontId="156" fillId="0" borderId="107" xfId="0" applyFont="1" applyBorder="1" applyAlignment="1">
      <alignment horizontal="center"/>
    </xf>
    <xf numFmtId="2" fontId="156" fillId="0" borderId="107" xfId="581" applyNumberFormat="1" applyFont="1" applyFill="1" applyBorder="1" applyAlignment="1">
      <alignment horizontal="center" vertical="center"/>
    </xf>
    <xf numFmtId="167" fontId="175" fillId="114" borderId="107" xfId="378" applyNumberFormat="1" applyFont="1" applyFill="1" applyBorder="1" applyAlignment="1">
      <alignment horizontal="center" vertical="center"/>
    </xf>
    <xf numFmtId="2" fontId="156" fillId="0" borderId="107" xfId="581" applyNumberFormat="1" applyFont="1" applyBorder="1" applyAlignment="1">
      <alignment horizontal="center" vertical="center"/>
    </xf>
    <xf numFmtId="167" fontId="45" fillId="95" borderId="56" xfId="343" applyNumberFormat="1" applyFont="1" applyFill="1" applyBorder="1" applyAlignment="1">
      <alignment horizontal="center" vertical="center"/>
    </xf>
    <xf numFmtId="0" fontId="46" fillId="0" borderId="56" xfId="0" applyFont="1" applyBorder="1" applyAlignment="1">
      <alignment horizontal="justify" vertical="center"/>
    </xf>
    <xf numFmtId="1" fontId="316" fillId="0" borderId="56" xfId="343" applyNumberFormat="1" applyFont="1" applyBorder="1" applyAlignment="1">
      <alignment horizontal="center" vertical="center"/>
    </xf>
    <xf numFmtId="0" fontId="46" fillId="0" borderId="56" xfId="343" applyNumberFormat="1" applyFont="1" applyBorder="1" applyAlignment="1">
      <alignment horizontal="center" vertical="center"/>
    </xf>
    <xf numFmtId="0" fontId="162" fillId="95" borderId="56" xfId="343" applyNumberFormat="1" applyFont="1" applyFill="1" applyBorder="1" applyAlignment="1">
      <alignment horizontal="center" vertical="center"/>
    </xf>
    <xf numFmtId="167" fontId="162" fillId="95" borderId="56" xfId="343" applyNumberFormat="1" applyFont="1" applyFill="1" applyBorder="1" applyAlignment="1">
      <alignment horizontal="center" vertical="center"/>
    </xf>
    <xf numFmtId="167" fontId="46" fillId="0" borderId="56" xfId="343" applyNumberFormat="1" applyFont="1" applyBorder="1" applyAlignment="1">
      <alignment horizontal="center" vertical="center"/>
    </xf>
    <xf numFmtId="167" fontId="15" fillId="0" borderId="56" xfId="343" applyNumberFormat="1" applyFont="1" applyBorder="1" applyAlignment="1">
      <alignment horizontal="center" vertical="center"/>
    </xf>
    <xf numFmtId="0" fontId="15" fillId="0" borderId="82" xfId="0" applyFont="1" applyBorder="1" applyAlignment="1">
      <alignment horizontal="left" vertical="center"/>
    </xf>
    <xf numFmtId="0" fontId="15" fillId="92" borderId="82" xfId="0" applyFont="1" applyFill="1" applyBorder="1" applyAlignment="1">
      <alignment horizontal="left" vertical="center"/>
    </xf>
    <xf numFmtId="49" fontId="39" fillId="92" borderId="82" xfId="0" applyNumberFormat="1" applyFont="1" applyFill="1" applyBorder="1" applyAlignment="1">
      <alignment horizontal="left" vertical="center"/>
    </xf>
    <xf numFmtId="1" fontId="318" fillId="0" borderId="78" xfId="0" applyNumberFormat="1" applyFont="1" applyBorder="1" applyAlignment="1">
      <alignment horizontal="left" vertical="center"/>
    </xf>
    <xf numFmtId="0" fontId="41" fillId="48" borderId="107" xfId="813" applyFont="1" applyFill="1" applyBorder="1" applyAlignment="1">
      <alignment horizontal="left" vertical="center"/>
    </xf>
    <xf numFmtId="0" fontId="16" fillId="48" borderId="107" xfId="813" applyFont="1" applyFill="1" applyBorder="1" applyAlignment="1">
      <alignment horizontal="left" vertical="center"/>
    </xf>
    <xf numFmtId="0" fontId="41" fillId="48" borderId="107" xfId="813" applyFont="1" applyFill="1" applyBorder="1" applyAlignment="1">
      <alignment horizontal="center" vertical="center"/>
    </xf>
    <xf numFmtId="0" fontId="145" fillId="94" borderId="107" xfId="813" applyFont="1" applyFill="1" applyBorder="1"/>
    <xf numFmtId="0" fontId="156" fillId="99" borderId="56" xfId="0" applyFont="1" applyFill="1" applyBorder="1" applyAlignment="1">
      <alignment horizontal="left"/>
    </xf>
    <xf numFmtId="169" fontId="208" fillId="0" borderId="107" xfId="343" applyNumberFormat="1" applyFont="1" applyFill="1" applyBorder="1" applyAlignment="1">
      <alignment horizontal="center"/>
    </xf>
    <xf numFmtId="0" fontId="15" fillId="130" borderId="107" xfId="813" applyFont="1" applyFill="1" applyBorder="1"/>
    <xf numFmtId="0" fontId="44" fillId="130" borderId="107" xfId="813" applyFont="1" applyFill="1" applyBorder="1" applyAlignment="1">
      <alignment horizontal="center"/>
    </xf>
    <xf numFmtId="0" fontId="28" fillId="130" borderId="107" xfId="813" applyFont="1" applyFill="1" applyBorder="1" applyAlignment="1">
      <alignment horizontal="left"/>
    </xf>
    <xf numFmtId="169" fontId="15" fillId="130" borderId="107" xfId="679" applyNumberFormat="1" applyFont="1" applyFill="1" applyBorder="1" applyAlignment="1"/>
    <xf numFmtId="169" fontId="15" fillId="130" borderId="107" xfId="679" applyNumberFormat="1" applyFont="1" applyFill="1" applyBorder="1" applyAlignment="1">
      <alignment horizontal="center"/>
    </xf>
    <xf numFmtId="187" fontId="13" fillId="130" borderId="107" xfId="679" applyNumberFormat="1" applyFont="1" applyFill="1" applyBorder="1" applyAlignment="1">
      <alignment horizontal="right" vertical="center"/>
    </xf>
    <xf numFmtId="169" fontId="15" fillId="0" borderId="107" xfId="679" applyNumberFormat="1" applyFont="1" applyFill="1" applyBorder="1" applyAlignment="1"/>
    <xf numFmtId="187" fontId="13" fillId="0" borderId="107" xfId="679" applyNumberFormat="1" applyFont="1" applyFill="1" applyBorder="1" applyAlignment="1">
      <alignment horizontal="right" vertical="center"/>
    </xf>
    <xf numFmtId="168" fontId="15" fillId="99" borderId="107" xfId="679" applyNumberFormat="1" applyFont="1" applyFill="1" applyBorder="1" applyAlignment="1">
      <alignment horizontal="right" vertical="center"/>
    </xf>
    <xf numFmtId="0" fontId="14" fillId="116" borderId="107" xfId="813" applyFont="1" applyFill="1" applyBorder="1" applyAlignment="1">
      <alignment vertical="center"/>
    </xf>
    <xf numFmtId="0" fontId="319" fillId="43" borderId="0" xfId="2" applyFont="1" applyFill="1" applyAlignment="1">
      <alignment horizontal="left"/>
    </xf>
    <xf numFmtId="0" fontId="320" fillId="43" borderId="0" xfId="2" applyFont="1" applyFill="1" applyAlignment="1">
      <alignment horizontal="left"/>
    </xf>
    <xf numFmtId="9" fontId="319" fillId="43" borderId="0" xfId="548" applyFont="1" applyFill="1" applyAlignment="1">
      <alignment horizontal="left"/>
    </xf>
    <xf numFmtId="0" fontId="319" fillId="92" borderId="0" xfId="2" applyFont="1" applyFill="1" applyAlignment="1">
      <alignment horizontal="left"/>
    </xf>
    <xf numFmtId="0" fontId="321" fillId="92" borderId="0" xfId="2" applyFont="1" applyFill="1"/>
    <xf numFmtId="0" fontId="13" fillId="90" borderId="77" xfId="0" applyFont="1" applyFill="1" applyBorder="1" applyAlignment="1">
      <alignment horizontal="center" vertical="center"/>
    </xf>
    <xf numFmtId="0" fontId="0" fillId="0" borderId="78" xfId="0" applyBorder="1"/>
    <xf numFmtId="169" fontId="15" fillId="0" borderId="107" xfId="679" applyNumberFormat="1" applyFont="1" applyFill="1" applyBorder="1" applyAlignment="1">
      <alignment horizontal="center"/>
    </xf>
    <xf numFmtId="0" fontId="296" fillId="0" borderId="78" xfId="0" applyFont="1" applyBorder="1" applyAlignment="1">
      <alignment horizontal="left" vertical="center" wrapText="1"/>
    </xf>
    <xf numFmtId="10" fontId="209" fillId="0" borderId="0" xfId="548" applyNumberFormat="1" applyFont="1" applyBorder="1" applyAlignment="1">
      <alignment horizontal="left" vertical="center"/>
    </xf>
    <xf numFmtId="169" fontId="13" fillId="0" borderId="0" xfId="343" applyNumberFormat="1" applyFont="1" applyBorder="1" applyAlignment="1">
      <alignment horizontal="center"/>
    </xf>
    <xf numFmtId="0" fontId="14" fillId="93" borderId="113" xfId="0" applyFont="1" applyFill="1" applyBorder="1" applyAlignment="1">
      <alignment horizontal="left"/>
    </xf>
    <xf numFmtId="0" fontId="28" fillId="92" borderId="107" xfId="813" applyFont="1" applyFill="1" applyBorder="1" applyAlignment="1">
      <alignment horizontal="left"/>
    </xf>
    <xf numFmtId="0" fontId="156" fillId="0" borderId="78" xfId="0" applyFont="1" applyBorder="1"/>
    <xf numFmtId="0" fontId="39" fillId="0" borderId="78" xfId="0" applyFont="1" applyBorder="1"/>
    <xf numFmtId="1" fontId="155" fillId="0" borderId="78" xfId="0" applyNumberFormat="1" applyFont="1" applyBorder="1" applyAlignment="1">
      <alignment horizontal="left"/>
    </xf>
    <xf numFmtId="0" fontId="28" fillId="0" borderId="78" xfId="0" applyFont="1" applyBorder="1" applyAlignment="1">
      <alignment wrapText="1"/>
    </xf>
    <xf numFmtId="0" fontId="149" fillId="0" borderId="78" xfId="0" applyFont="1" applyBorder="1"/>
    <xf numFmtId="0" fontId="155" fillId="0" borderId="0" xfId="0" applyFont="1" applyAlignment="1">
      <alignment horizontal="left" vertical="center" wrapText="1"/>
    </xf>
    <xf numFmtId="1" fontId="243" fillId="0" borderId="78" xfId="0" applyNumberFormat="1" applyFont="1" applyBorder="1" applyAlignment="1">
      <alignment horizontal="left" vertical="center"/>
    </xf>
    <xf numFmtId="0" fontId="39" fillId="0" borderId="56" xfId="0" applyFont="1" applyBorder="1" applyAlignment="1">
      <alignment horizontal="center" vertical="center"/>
    </xf>
    <xf numFmtId="0" fontId="15" fillId="0" borderId="56" xfId="0" applyFont="1" applyBorder="1" applyAlignment="1">
      <alignment horizontal="left" vertical="top" wrapText="1"/>
    </xf>
    <xf numFmtId="0" fontId="296" fillId="0" borderId="56" xfId="0" applyFont="1" applyBorder="1" applyAlignment="1">
      <alignment horizontal="left" vertical="center"/>
    </xf>
    <xf numFmtId="2" fontId="15" fillId="0" borderId="56" xfId="0" applyNumberFormat="1" applyFont="1" applyBorder="1" applyAlignment="1">
      <alignment horizontal="left" vertical="center"/>
    </xf>
    <xf numFmtId="0" fontId="322" fillId="48" borderId="99" xfId="813" applyFont="1" applyFill="1" applyBorder="1" applyAlignment="1">
      <alignment vertical="center"/>
    </xf>
    <xf numFmtId="0" fontId="322" fillId="48" borderId="100" xfId="813" applyFont="1" applyFill="1" applyBorder="1" applyAlignment="1">
      <alignment vertical="center"/>
    </xf>
    <xf numFmtId="0" fontId="156" fillId="0" borderId="56" xfId="0" applyFont="1" applyBorder="1" applyAlignment="1">
      <alignment horizontal="left" vertical="top" wrapText="1"/>
    </xf>
    <xf numFmtId="2" fontId="156" fillId="0" borderId="56" xfId="0" applyNumberFormat="1" applyFont="1" applyBorder="1" applyAlignment="1">
      <alignment horizontal="left" vertical="center"/>
    </xf>
    <xf numFmtId="0" fontId="298" fillId="0" borderId="56" xfId="0" applyFont="1" applyBorder="1" applyAlignment="1">
      <alignment horizontal="left" vertical="center"/>
    </xf>
    <xf numFmtId="0" fontId="323" fillId="48" borderId="100" xfId="813" applyFont="1" applyFill="1" applyBorder="1" applyAlignment="1">
      <alignment vertical="center"/>
    </xf>
    <xf numFmtId="0" fontId="156" fillId="110" borderId="56" xfId="0" applyFont="1" applyFill="1" applyBorder="1" applyAlignment="1">
      <alignment horizontal="left" vertical="top" wrapText="1"/>
    </xf>
    <xf numFmtId="167" fontId="156" fillId="110" borderId="56" xfId="0" applyNumberFormat="1" applyFont="1" applyFill="1" applyBorder="1" applyAlignment="1">
      <alignment horizontal="left" vertical="center"/>
    </xf>
    <xf numFmtId="1" fontId="298" fillId="0" borderId="78" xfId="0" applyNumberFormat="1" applyFont="1" applyBorder="1" applyAlignment="1">
      <alignment horizontal="left" vertical="center"/>
    </xf>
    <xf numFmtId="0" fontId="13" fillId="48" borderId="88" xfId="0" applyFont="1" applyFill="1" applyBorder="1" applyAlignment="1">
      <alignment horizontal="left" vertical="center"/>
    </xf>
    <xf numFmtId="0" fontId="13" fillId="48" borderId="89" xfId="0" applyFont="1" applyFill="1" applyBorder="1" applyAlignment="1">
      <alignment horizontal="left" vertical="center"/>
    </xf>
    <xf numFmtId="0" fontId="14" fillId="48" borderId="89" xfId="0" applyFont="1" applyFill="1" applyBorder="1" applyAlignment="1">
      <alignment horizontal="left" vertical="center"/>
    </xf>
    <xf numFmtId="1" fontId="209" fillId="0" borderId="84" xfId="0" applyNumberFormat="1" applyFont="1" applyBorder="1" applyAlignment="1">
      <alignment horizontal="left" vertical="center"/>
    </xf>
    <xf numFmtId="0" fontId="13" fillId="56" borderId="88" xfId="343" applyNumberFormat="1" applyFont="1" applyFill="1" applyBorder="1" applyAlignment="1">
      <alignment horizontal="center" vertical="center"/>
    </xf>
    <xf numFmtId="0" fontId="13" fillId="56" borderId="88" xfId="0" applyFont="1" applyFill="1" applyBorder="1" applyAlignment="1">
      <alignment horizontal="left" vertical="center"/>
    </xf>
    <xf numFmtId="0" fontId="13" fillId="56" borderId="89" xfId="0" applyFont="1" applyFill="1" applyBorder="1" applyAlignment="1">
      <alignment horizontal="left" vertical="center"/>
    </xf>
    <xf numFmtId="0" fontId="13" fillId="55" borderId="89" xfId="0" applyFont="1" applyFill="1" applyBorder="1" applyAlignment="1">
      <alignment horizontal="left" vertical="center"/>
    </xf>
    <xf numFmtId="9" fontId="304" fillId="0" borderId="82" xfId="589" applyNumberFormat="1" applyFont="1" applyBorder="1" applyAlignment="1">
      <alignment horizontal="left" vertical="center"/>
    </xf>
    <xf numFmtId="1" fontId="28" fillId="0" borderId="0" xfId="345" applyNumberFormat="1" applyFont="1" applyAlignment="1">
      <alignment horizontal="center" vertical="center"/>
    </xf>
    <xf numFmtId="1" fontId="28" fillId="0" borderId="78" xfId="345" applyNumberFormat="1" applyFont="1" applyBorder="1" applyAlignment="1">
      <alignment horizontal="center" vertical="center"/>
    </xf>
    <xf numFmtId="0" fontId="59" fillId="99" borderId="107" xfId="813" applyFont="1" applyFill="1" applyBorder="1"/>
    <xf numFmtId="169" fontId="15" fillId="92" borderId="107" xfId="343" applyNumberFormat="1" applyFont="1" applyFill="1" applyBorder="1" applyAlignment="1">
      <alignment horizontal="center"/>
    </xf>
    <xf numFmtId="0" fontId="55" fillId="91" borderId="56" xfId="0" applyFont="1" applyFill="1" applyBorder="1" applyAlignment="1">
      <alignment horizontal="left" vertical="center"/>
    </xf>
    <xf numFmtId="0" fontId="29" fillId="91" borderId="56" xfId="0" applyFont="1" applyFill="1" applyBorder="1" applyAlignment="1">
      <alignment horizontal="left" vertical="center"/>
    </xf>
    <xf numFmtId="167" fontId="46" fillId="0" borderId="0" xfId="0" applyNumberFormat="1" applyFont="1" applyAlignment="1">
      <alignment horizontal="left" vertical="center"/>
    </xf>
    <xf numFmtId="1" fontId="19" fillId="118" borderId="77" xfId="0" applyNumberFormat="1" applyFont="1" applyFill="1" applyBorder="1" applyAlignment="1">
      <alignment horizontal="center" vertical="center"/>
    </xf>
    <xf numFmtId="169" fontId="13" fillId="0" borderId="0" xfId="343" applyNumberFormat="1" applyFont="1" applyFill="1"/>
    <xf numFmtId="0" fontId="39" fillId="0" borderId="78" xfId="0" applyFont="1" applyBorder="1" applyAlignment="1">
      <alignment horizontal="left"/>
    </xf>
    <xf numFmtId="169" fontId="13" fillId="0" borderId="0" xfId="343" applyNumberFormat="1" applyFont="1" applyBorder="1"/>
    <xf numFmtId="172" fontId="14" fillId="128" borderId="82" xfId="20835" applyFont="1" applyFill="1" applyBorder="1" applyAlignment="1">
      <alignment horizontal="left" vertical="center"/>
    </xf>
    <xf numFmtId="49" fontId="327" fillId="128" borderId="82" xfId="20835" applyNumberFormat="1" applyFont="1" applyFill="1" applyBorder="1" applyAlignment="1">
      <alignment horizontal="left" vertical="center" wrapText="1"/>
    </xf>
    <xf numFmtId="172" fontId="14" fillId="128" borderId="82" xfId="20835" applyFont="1" applyFill="1" applyBorder="1" applyAlignment="1">
      <alignment horizontal="left" vertical="center" wrapText="1"/>
    </xf>
    <xf numFmtId="49" fontId="14" fillId="128" borderId="82" xfId="20835" applyNumberFormat="1" applyFont="1" applyFill="1" applyBorder="1" applyAlignment="1">
      <alignment horizontal="left" vertical="top" wrapText="1"/>
    </xf>
    <xf numFmtId="172" fontId="14" fillId="128" borderId="82" xfId="20835" applyFont="1" applyFill="1" applyBorder="1" applyAlignment="1">
      <alignment horizontal="center" vertical="center" wrapText="1"/>
    </xf>
    <xf numFmtId="172" fontId="13" fillId="128" borderId="82" xfId="20835" applyFont="1" applyFill="1" applyBorder="1" applyAlignment="1">
      <alignment horizontal="left" vertical="center" wrapText="1"/>
    </xf>
    <xf numFmtId="172" fontId="41" fillId="129" borderId="82" xfId="20835" applyFont="1" applyFill="1" applyBorder="1" applyAlignment="1">
      <alignment horizontal="left" vertical="center"/>
    </xf>
    <xf numFmtId="0" fontId="41" fillId="129" borderId="0" xfId="20835" applyNumberFormat="1" applyFont="1" applyFill="1" applyAlignment="1">
      <alignment vertical="center" wrapText="1"/>
    </xf>
    <xf numFmtId="0" fontId="41" fillId="129" borderId="0" xfId="20835" applyNumberFormat="1" applyFont="1" applyFill="1" applyAlignment="1">
      <alignment vertical="top" wrapText="1"/>
    </xf>
    <xf numFmtId="0" fontId="41" fillId="129" borderId="0" xfId="20835" applyNumberFormat="1" applyFont="1" applyFill="1" applyAlignment="1">
      <alignment horizontal="center" vertical="center" wrapText="1"/>
    </xf>
    <xf numFmtId="172" fontId="13" fillId="129" borderId="0" xfId="20835" applyFont="1" applyFill="1" applyAlignment="1">
      <alignment horizontal="left" vertical="center"/>
    </xf>
    <xf numFmtId="0" fontId="15" fillId="0" borderId="0" xfId="20835" applyNumberFormat="1" applyFont="1" applyAlignment="1">
      <alignment horizontal="left" vertical="center"/>
    </xf>
    <xf numFmtId="0" fontId="15" fillId="0" borderId="82" xfId="20835" applyNumberFormat="1" applyFont="1" applyBorder="1" applyAlignment="1">
      <alignment horizontal="left" vertical="top" wrapText="1"/>
    </xf>
    <xf numFmtId="194" fontId="15" fillId="92" borderId="82" xfId="344" applyNumberFormat="1" applyFont="1" applyFill="1" applyBorder="1" applyAlignment="1">
      <alignment horizontal="left" vertical="center"/>
    </xf>
    <xf numFmtId="9" fontId="328" fillId="0" borderId="82" xfId="343" applyNumberFormat="1" applyFont="1" applyBorder="1" applyAlignment="1">
      <alignment horizontal="center" vertical="center"/>
    </xf>
    <xf numFmtId="0" fontId="15" fillId="0" borderId="0" xfId="20835" applyNumberFormat="1" applyFont="1" applyAlignment="1">
      <alignment horizontal="left" vertical="top" wrapText="1"/>
    </xf>
    <xf numFmtId="0" fontId="15" fillId="0" borderId="111" xfId="0" applyFont="1" applyBorder="1" applyAlignment="1">
      <alignment horizontal="left" vertical="center"/>
    </xf>
    <xf numFmtId="194" fontId="15" fillId="0" borderId="82" xfId="344" applyNumberFormat="1" applyFont="1" applyFill="1" applyBorder="1" applyAlignment="1">
      <alignment horizontal="left" vertical="center"/>
    </xf>
    <xf numFmtId="0" fontId="15" fillId="0" borderId="112" xfId="20835" applyNumberFormat="1" applyFont="1" applyBorder="1" applyAlignment="1">
      <alignment horizontal="left" vertical="top" wrapText="1"/>
    </xf>
    <xf numFmtId="49" fontId="15" fillId="92" borderId="82" xfId="20835" applyNumberFormat="1" applyFont="1" applyFill="1" applyBorder="1" applyAlignment="1">
      <alignment horizontal="left" vertical="top" wrapText="1"/>
    </xf>
    <xf numFmtId="49" fontId="41" fillId="129" borderId="82" xfId="20835" applyNumberFormat="1" applyFont="1" applyFill="1" applyBorder="1" applyAlignment="1">
      <alignment horizontal="left" vertical="center" wrapText="1"/>
    </xf>
    <xf numFmtId="172" fontId="41" fillId="129" borderId="82" xfId="20835" applyFont="1" applyFill="1" applyBorder="1" applyAlignment="1">
      <alignment horizontal="left" vertical="center" wrapText="1"/>
    </xf>
    <xf numFmtId="49" fontId="41" fillId="129" borderId="82" xfId="20835" applyNumberFormat="1" applyFont="1" applyFill="1" applyBorder="1" applyAlignment="1">
      <alignment horizontal="left" vertical="top" wrapText="1"/>
    </xf>
    <xf numFmtId="172" fontId="41" fillId="129" borderId="82" xfId="20835" applyFont="1" applyFill="1" applyBorder="1" applyAlignment="1">
      <alignment horizontal="center" vertical="center"/>
    </xf>
    <xf numFmtId="49" fontId="15" fillId="0" borderId="82" xfId="20835" applyNumberFormat="1" applyFont="1" applyBorder="1" applyAlignment="1">
      <alignment horizontal="left" vertical="top" wrapText="1"/>
    </xf>
    <xf numFmtId="9" fontId="218" fillId="0" borderId="82" xfId="343" applyNumberFormat="1" applyFont="1" applyFill="1" applyBorder="1" applyAlignment="1">
      <alignment horizontal="center" vertical="center"/>
    </xf>
    <xf numFmtId="172" fontId="145" fillId="94" borderId="82" xfId="20835" applyFont="1" applyFill="1" applyBorder="1" applyAlignment="1">
      <alignment horizontal="left" vertical="center"/>
    </xf>
    <xf numFmtId="49" fontId="145" fillId="94" borderId="82" xfId="20835" applyNumberFormat="1" applyFont="1" applyFill="1" applyBorder="1" applyAlignment="1">
      <alignment horizontal="left" vertical="center" wrapText="1"/>
    </xf>
    <xf numFmtId="172" fontId="145" fillId="94" borderId="82" xfId="20835" applyFont="1" applyFill="1" applyBorder="1" applyAlignment="1">
      <alignment horizontal="left" vertical="center" wrapText="1"/>
    </xf>
    <xf numFmtId="49" fontId="145" fillId="94" borderId="82" xfId="20835" applyNumberFormat="1" applyFont="1" applyFill="1" applyBorder="1" applyAlignment="1">
      <alignment horizontal="left" vertical="top" wrapText="1"/>
    </xf>
    <xf numFmtId="49" fontId="154" fillId="94" borderId="82" xfId="20835" applyNumberFormat="1" applyFont="1" applyFill="1" applyBorder="1" applyAlignment="1">
      <alignment horizontal="left" vertical="center" wrapText="1"/>
    </xf>
    <xf numFmtId="49" fontId="154" fillId="94" borderId="82" xfId="20835" applyNumberFormat="1" applyFont="1" applyFill="1" applyBorder="1" applyAlignment="1">
      <alignment horizontal="center" vertical="center" wrapText="1"/>
    </xf>
    <xf numFmtId="0" fontId="15" fillId="0" borderId="0" xfId="20835" applyNumberFormat="1" applyFont="1" applyAlignment="1">
      <alignment horizontal="left" vertical="center" wrapText="1"/>
    </xf>
    <xf numFmtId="172" fontId="41" fillId="129" borderId="82" xfId="20835" applyFont="1" applyFill="1" applyBorder="1" applyAlignment="1">
      <alignment horizontal="left" vertical="top" wrapText="1"/>
    </xf>
    <xf numFmtId="172" fontId="145" fillId="110" borderId="82" xfId="20835" applyFont="1" applyFill="1" applyBorder="1" applyAlignment="1">
      <alignment horizontal="left" vertical="center"/>
    </xf>
    <xf numFmtId="49" fontId="145" fillId="110" borderId="82" xfId="20835" applyNumberFormat="1" applyFont="1" applyFill="1" applyBorder="1" applyAlignment="1">
      <alignment horizontal="left" vertical="center" wrapText="1"/>
    </xf>
    <xf numFmtId="172" fontId="145" fillId="110" borderId="82" xfId="20835" applyFont="1" applyFill="1" applyBorder="1" applyAlignment="1">
      <alignment horizontal="left" vertical="center" wrapText="1"/>
    </xf>
    <xf numFmtId="49" fontId="145" fillId="110" borderId="82" xfId="20835" applyNumberFormat="1" applyFont="1" applyFill="1" applyBorder="1" applyAlignment="1">
      <alignment horizontal="left" vertical="top" wrapText="1"/>
    </xf>
    <xf numFmtId="49" fontId="154" fillId="110" borderId="82" xfId="20835" applyNumberFormat="1" applyFont="1" applyFill="1" applyBorder="1" applyAlignment="1">
      <alignment horizontal="left" vertical="center" wrapText="1"/>
    </xf>
    <xf numFmtId="49" fontId="154" fillId="110" borderId="82" xfId="20835" applyNumberFormat="1" applyFont="1" applyFill="1" applyBorder="1" applyAlignment="1">
      <alignment horizontal="center" vertical="center" wrapText="1"/>
    </xf>
    <xf numFmtId="172" fontId="15" fillId="0" borderId="0" xfId="20835" applyFont="1" applyAlignment="1">
      <alignment horizontal="left" vertical="center"/>
    </xf>
    <xf numFmtId="194" fontId="329" fillId="92" borderId="82" xfId="344" applyNumberFormat="1" applyFont="1" applyFill="1" applyBorder="1" applyAlignment="1">
      <alignment horizontal="left" vertical="center"/>
    </xf>
    <xf numFmtId="9" fontId="296" fillId="0" borderId="82" xfId="343" applyNumberFormat="1" applyFont="1" applyFill="1" applyBorder="1" applyAlignment="1">
      <alignment horizontal="center" vertical="center"/>
    </xf>
    <xf numFmtId="172" fontId="13" fillId="129" borderId="82" xfId="20835" applyFont="1" applyFill="1" applyBorder="1" applyAlignment="1">
      <alignment horizontal="left" vertical="center"/>
    </xf>
    <xf numFmtId="172" fontId="13" fillId="129" borderId="82" xfId="20835" applyFont="1" applyFill="1" applyBorder="1" applyAlignment="1">
      <alignment horizontal="left" vertical="top"/>
    </xf>
    <xf numFmtId="172" fontId="13" fillId="129" borderId="82" xfId="20835" applyFont="1" applyFill="1" applyBorder="1" applyAlignment="1">
      <alignment horizontal="center" vertical="center"/>
    </xf>
    <xf numFmtId="172" fontId="14" fillId="128" borderId="82" xfId="20835" applyFont="1" applyFill="1" applyBorder="1" applyAlignment="1">
      <alignment horizontal="left" vertical="top" wrapText="1"/>
    </xf>
    <xf numFmtId="9" fontId="218" fillId="0" borderId="0" xfId="343" applyNumberFormat="1" applyFont="1" applyBorder="1" applyAlignment="1">
      <alignment horizontal="center" vertical="center"/>
    </xf>
    <xf numFmtId="2" fontId="15" fillId="0" borderId="0" xfId="0" applyNumberFormat="1" applyFont="1" applyAlignment="1">
      <alignment horizontal="left" vertical="center"/>
    </xf>
    <xf numFmtId="187" fontId="15" fillId="0" borderId="107" xfId="343" applyNumberFormat="1" applyFont="1" applyFill="1" applyBorder="1" applyAlignment="1">
      <alignment horizontal="center" vertical="center"/>
    </xf>
    <xf numFmtId="1" fontId="25" fillId="0" borderId="78" xfId="345" applyNumberFormat="1" applyFont="1" applyFill="1" applyBorder="1" applyAlignment="1">
      <alignment horizontal="center" vertical="center"/>
    </xf>
    <xf numFmtId="0" fontId="330" fillId="131" borderId="77" xfId="0" applyFont="1" applyFill="1" applyBorder="1" applyAlignment="1">
      <alignment vertical="center"/>
    </xf>
    <xf numFmtId="0" fontId="76" fillId="131" borderId="77" xfId="0" applyFont="1" applyFill="1" applyBorder="1" applyAlignment="1">
      <alignment horizontal="center" vertical="center"/>
    </xf>
    <xf numFmtId="49" fontId="331" fillId="131" borderId="77" xfId="0" applyNumberFormat="1" applyFont="1" applyFill="1" applyBorder="1" applyAlignment="1">
      <alignment vertical="center"/>
    </xf>
    <xf numFmtId="0" fontId="331" fillId="131" borderId="77" xfId="0" applyFont="1" applyFill="1" applyBorder="1" applyAlignment="1">
      <alignment vertical="center" wrapText="1"/>
    </xf>
    <xf numFmtId="1" fontId="331" fillId="131" borderId="77" xfId="0" applyNumberFormat="1" applyFont="1" applyFill="1" applyBorder="1" applyAlignment="1">
      <alignment horizontal="center" vertical="center"/>
    </xf>
    <xf numFmtId="1" fontId="332" fillId="131" borderId="77" xfId="0" applyNumberFormat="1" applyFont="1" applyFill="1" applyBorder="1" applyAlignment="1">
      <alignment horizontal="center" vertical="center"/>
    </xf>
    <xf numFmtId="1" fontId="298" fillId="0" borderId="0" xfId="0" applyNumberFormat="1" applyFont="1" applyAlignment="1">
      <alignment horizontal="left" vertical="center"/>
    </xf>
    <xf numFmtId="0" fontId="14" fillId="103" borderId="88" xfId="0" applyFont="1" applyFill="1" applyBorder="1" applyAlignment="1">
      <alignment vertical="center"/>
    </xf>
    <xf numFmtId="0" fontId="39" fillId="0" borderId="84" xfId="0" applyFont="1" applyBorder="1" applyAlignment="1">
      <alignment horizontal="left" vertical="center"/>
    </xf>
    <xf numFmtId="0" fontId="14" fillId="103" borderId="89" xfId="0" applyFont="1" applyFill="1" applyBorder="1" applyAlignment="1">
      <alignment vertical="center"/>
    </xf>
    <xf numFmtId="0" fontId="333" fillId="0" borderId="0" xfId="0" applyFont="1" applyAlignment="1">
      <alignment horizontal="left" vertical="center" wrapText="1"/>
    </xf>
    <xf numFmtId="49" fontId="13" fillId="0" borderId="56" xfId="343" applyNumberFormat="1" applyFont="1" applyFill="1" applyBorder="1" applyAlignment="1">
      <alignment horizontal="center" vertical="center"/>
    </xf>
    <xf numFmtId="49" fontId="13" fillId="0" borderId="56" xfId="343" applyNumberFormat="1" applyFont="1" applyBorder="1" applyAlignment="1">
      <alignment horizontal="center" vertical="center"/>
    </xf>
    <xf numFmtId="167" fontId="15" fillId="0" borderId="56" xfId="343" applyNumberFormat="1" applyFont="1" applyFill="1" applyBorder="1" applyAlignment="1">
      <alignment horizontal="center" vertical="center"/>
    </xf>
    <xf numFmtId="195" fontId="15" fillId="0" borderId="82" xfId="344" applyNumberFormat="1" applyFont="1" applyFill="1" applyBorder="1" applyAlignment="1">
      <alignment horizontal="left" vertical="center"/>
    </xf>
    <xf numFmtId="195" fontId="41" fillId="129" borderId="0" xfId="20835" applyNumberFormat="1" applyFont="1" applyFill="1" applyAlignment="1">
      <alignment vertical="center" wrapText="1"/>
    </xf>
    <xf numFmtId="195" fontId="154" fillId="94" borderId="82" xfId="20835" applyNumberFormat="1" applyFont="1" applyFill="1" applyBorder="1" applyAlignment="1">
      <alignment horizontal="left" vertical="center" wrapText="1"/>
    </xf>
    <xf numFmtId="195" fontId="14" fillId="128" borderId="82" xfId="20835" applyNumberFormat="1" applyFont="1" applyFill="1" applyBorder="1" applyAlignment="1">
      <alignment horizontal="left" vertical="center" wrapText="1"/>
    </xf>
    <xf numFmtId="195" fontId="145" fillId="94" borderId="82" xfId="20835" applyNumberFormat="1" applyFont="1" applyFill="1" applyBorder="1" applyAlignment="1">
      <alignment horizontal="left" vertical="center" wrapText="1"/>
    </xf>
    <xf numFmtId="195" fontId="41" fillId="129" borderId="82" xfId="20835" applyNumberFormat="1" applyFont="1" applyFill="1" applyBorder="1" applyAlignment="1">
      <alignment horizontal="left" vertical="center"/>
    </xf>
    <xf numFmtId="195" fontId="15" fillId="92" borderId="82" xfId="344" applyNumberFormat="1" applyFont="1" applyFill="1" applyBorder="1" applyAlignment="1">
      <alignment horizontal="left" vertical="center"/>
    </xf>
    <xf numFmtId="195" fontId="154" fillId="110" borderId="82" xfId="20835" applyNumberFormat="1" applyFont="1" applyFill="1" applyBorder="1" applyAlignment="1">
      <alignment horizontal="left" vertical="center" wrapText="1"/>
    </xf>
    <xf numFmtId="195" fontId="15" fillId="0" borderId="0" xfId="344" applyNumberFormat="1" applyFont="1" applyFill="1" applyBorder="1" applyAlignment="1">
      <alignment horizontal="left" vertical="center"/>
    </xf>
    <xf numFmtId="195" fontId="13" fillId="129" borderId="82" xfId="20835" applyNumberFormat="1" applyFont="1" applyFill="1" applyBorder="1" applyAlignment="1">
      <alignment horizontal="left" vertical="center"/>
    </xf>
    <xf numFmtId="195" fontId="228" fillId="94" borderId="82" xfId="20835" applyNumberFormat="1" applyFont="1" applyFill="1" applyBorder="1" applyAlignment="1">
      <alignment horizontal="left" vertical="center" wrapText="1"/>
    </xf>
    <xf numFmtId="195" fontId="162" fillId="129" borderId="82" xfId="20835" applyNumberFormat="1" applyFont="1" applyFill="1" applyBorder="1" applyAlignment="1">
      <alignment horizontal="left" vertical="center"/>
    </xf>
    <xf numFmtId="0" fontId="0" fillId="0" borderId="0" xfId="0" applyAlignment="1">
      <alignment horizontal="left" vertical="center"/>
    </xf>
    <xf numFmtId="0" fontId="317" fillId="0" borderId="0" xfId="0" applyFont="1" applyAlignment="1">
      <alignment horizontal="left" vertical="center"/>
    </xf>
    <xf numFmtId="0" fontId="0" fillId="0" borderId="0" xfId="0" applyAlignment="1">
      <alignment horizontal="left" vertical="center" wrapText="1"/>
    </xf>
    <xf numFmtId="1" fontId="0" fillId="0" borderId="0" xfId="0" applyNumberFormat="1" applyAlignment="1">
      <alignment horizontal="left" vertical="center"/>
    </xf>
    <xf numFmtId="167" fontId="0" fillId="0" borderId="0" xfId="0" applyNumberFormat="1" applyAlignment="1">
      <alignment horizontal="left" vertical="center"/>
    </xf>
    <xf numFmtId="0" fontId="324" fillId="0" borderId="0" xfId="0" applyFont="1" applyAlignment="1">
      <alignment horizontal="left" vertical="center"/>
    </xf>
    <xf numFmtId="0" fontId="325" fillId="0" borderId="0" xfId="0" applyFont="1" applyAlignment="1">
      <alignment horizontal="left" vertical="center"/>
    </xf>
    <xf numFmtId="0" fontId="324" fillId="0" borderId="0" xfId="0" applyFont="1" applyAlignment="1">
      <alignment horizontal="left" vertical="center" wrapText="1"/>
    </xf>
    <xf numFmtId="1" fontId="324" fillId="0" borderId="0" xfId="0" applyNumberFormat="1" applyFont="1" applyAlignment="1">
      <alignment horizontal="left" vertical="center"/>
    </xf>
    <xf numFmtId="0" fontId="36" fillId="113" borderId="88" xfId="0" applyFont="1" applyFill="1" applyBorder="1" applyAlignment="1">
      <alignment vertical="center"/>
    </xf>
    <xf numFmtId="0" fontId="13" fillId="113" borderId="88" xfId="0" applyFont="1" applyFill="1" applyBorder="1" applyAlignment="1">
      <alignment vertical="center"/>
    </xf>
    <xf numFmtId="0" fontId="29" fillId="113" borderId="88" xfId="0" applyFont="1" applyFill="1" applyBorder="1" applyAlignment="1">
      <alignment vertical="center"/>
    </xf>
    <xf numFmtId="0" fontId="14" fillId="113" borderId="114" xfId="0" applyFont="1" applyFill="1" applyBorder="1" applyAlignment="1">
      <alignment vertical="center"/>
    </xf>
    <xf numFmtId="0" fontId="14" fillId="113" borderId="89" xfId="0" applyFont="1" applyFill="1" applyBorder="1" applyAlignment="1">
      <alignment vertical="center"/>
    </xf>
    <xf numFmtId="0" fontId="29" fillId="113" borderId="89" xfId="0" applyFont="1" applyFill="1" applyBorder="1" applyAlignment="1">
      <alignment vertical="center"/>
    </xf>
    <xf numFmtId="0" fontId="334" fillId="0" borderId="0" xfId="0" applyFont="1"/>
    <xf numFmtId="171" fontId="335" fillId="50" borderId="0" xfId="0" applyNumberFormat="1" applyFont="1" applyFill="1" applyAlignment="1">
      <alignment horizontal="left" vertical="center"/>
    </xf>
    <xf numFmtId="171" fontId="14" fillId="50" borderId="0" xfId="0" applyNumberFormat="1" applyFont="1" applyFill="1" applyAlignment="1">
      <alignment horizontal="left" vertical="center"/>
    </xf>
    <xf numFmtId="0" fontId="14" fillId="50" borderId="0" xfId="0" applyFont="1" applyFill="1" applyAlignment="1">
      <alignment horizontal="left" vertical="center"/>
    </xf>
    <xf numFmtId="2" fontId="14" fillId="50" borderId="0" xfId="0" applyNumberFormat="1" applyFont="1" applyFill="1" applyAlignment="1">
      <alignment horizontal="left" vertical="center"/>
    </xf>
    <xf numFmtId="171" fontId="14" fillId="51" borderId="0" xfId="0" applyNumberFormat="1" applyFont="1" applyFill="1" applyAlignment="1">
      <alignment horizontal="left" vertical="center"/>
    </xf>
    <xf numFmtId="0" fontId="253" fillId="51" borderId="0" xfId="0" applyFont="1" applyFill="1" applyAlignment="1">
      <alignment horizontal="center" vertical="center"/>
    </xf>
    <xf numFmtId="0" fontId="253" fillId="51" borderId="0" xfId="0" applyFont="1" applyFill="1" applyAlignment="1">
      <alignment horizontal="left" vertical="center"/>
    </xf>
    <xf numFmtId="2" fontId="253" fillId="51" borderId="0" xfId="0" applyNumberFormat="1" applyFont="1" applyFill="1" applyAlignment="1">
      <alignment horizontal="center" vertical="center"/>
    </xf>
    <xf numFmtId="0" fontId="15" fillId="0" borderId="0" xfId="0" applyFont="1" applyAlignment="1">
      <alignment horizontal="left" vertical="center" wrapText="1"/>
    </xf>
    <xf numFmtId="49" fontId="39" fillId="0" borderId="0" xfId="0" applyNumberFormat="1" applyFont="1" applyAlignment="1">
      <alignment horizontal="left" vertical="center"/>
    </xf>
    <xf numFmtId="169" fontId="15" fillId="0" borderId="0" xfId="343" applyNumberFormat="1" applyFont="1" applyFill="1" applyBorder="1" applyAlignment="1">
      <alignment vertical="center"/>
    </xf>
    <xf numFmtId="169" fontId="45" fillId="0" borderId="0" xfId="343" applyNumberFormat="1" applyFont="1" applyFill="1" applyBorder="1"/>
    <xf numFmtId="2" fontId="15" fillId="0" borderId="0" xfId="343" applyNumberFormat="1" applyFont="1" applyFill="1" applyBorder="1"/>
    <xf numFmtId="0" fontId="14" fillId="51" borderId="0" xfId="0" applyFont="1" applyFill="1" applyAlignment="1">
      <alignment horizontal="center" vertical="center"/>
    </xf>
    <xf numFmtId="0" fontId="15" fillId="0" borderId="0" xfId="492" applyFont="1" applyAlignment="1">
      <alignment horizontal="left" vertical="center"/>
    </xf>
    <xf numFmtId="169" fontId="13" fillId="0" borderId="0" xfId="343" applyNumberFormat="1" applyFont="1" applyFill="1" applyBorder="1"/>
    <xf numFmtId="0" fontId="156" fillId="92" borderId="0" xfId="0" applyFont="1" applyFill="1" applyAlignment="1">
      <alignment horizontal="left" vertical="center" wrapText="1"/>
    </xf>
    <xf numFmtId="49" fontId="297" fillId="92" borderId="0" xfId="0" applyNumberFormat="1" applyFont="1" applyFill="1" applyAlignment="1">
      <alignment horizontal="left" vertical="center"/>
    </xf>
    <xf numFmtId="0" fontId="156" fillId="92" borderId="0" xfId="492" applyFont="1" applyFill="1" applyAlignment="1">
      <alignment horizontal="left" vertical="center"/>
    </xf>
    <xf numFmtId="0" fontId="156" fillId="92" borderId="0" xfId="0" applyFont="1" applyFill="1" applyAlignment="1">
      <alignment vertical="center"/>
    </xf>
    <xf numFmtId="169" fontId="156" fillId="92" borderId="0" xfId="343" applyNumberFormat="1" applyFont="1" applyFill="1" applyBorder="1" applyAlignment="1">
      <alignment vertical="center"/>
    </xf>
    <xf numFmtId="169" fontId="175" fillId="92" borderId="0" xfId="343" applyNumberFormat="1" applyFont="1" applyFill="1" applyBorder="1"/>
    <xf numFmtId="0" fontId="156" fillId="92" borderId="0" xfId="343" applyNumberFormat="1" applyFont="1" applyFill="1" applyBorder="1" applyAlignment="1">
      <alignment horizontal="left" vertical="center"/>
    </xf>
    <xf numFmtId="0" fontId="156" fillId="0" borderId="0" xfId="0" applyFont="1" applyAlignment="1">
      <alignment horizontal="left" vertical="center" wrapText="1"/>
    </xf>
    <xf numFmtId="49" fontId="297" fillId="0" borderId="0" xfId="0" applyNumberFormat="1" applyFont="1" applyAlignment="1">
      <alignment horizontal="left" vertical="center"/>
    </xf>
    <xf numFmtId="0" fontId="156" fillId="0" borderId="0" xfId="0" applyFont="1" applyAlignment="1">
      <alignment vertical="center"/>
    </xf>
    <xf numFmtId="169" fontId="156" fillId="0" borderId="0" xfId="343" applyNumberFormat="1" applyFont="1" applyFill="1" applyBorder="1" applyAlignment="1">
      <alignment vertical="center"/>
    </xf>
    <xf numFmtId="2" fontId="156" fillId="0" borderId="0" xfId="343" applyNumberFormat="1" applyFont="1" applyFill="1" applyBorder="1"/>
    <xf numFmtId="0" fontId="14" fillId="51" borderId="0" xfId="0" applyFont="1" applyFill="1" applyAlignment="1">
      <alignment horizontal="left" vertical="center"/>
    </xf>
    <xf numFmtId="169" fontId="13" fillId="92" borderId="0" xfId="343" applyNumberFormat="1" applyFont="1" applyFill="1" applyBorder="1"/>
    <xf numFmtId="0" fontId="15" fillId="0" borderId="0" xfId="343" applyNumberFormat="1" applyFont="1" applyFill="1" applyBorder="1" applyAlignment="1">
      <alignment horizontal="left" vertical="center"/>
    </xf>
    <xf numFmtId="169" fontId="326" fillId="0" borderId="0" xfId="343" applyNumberFormat="1" applyFont="1" applyFill="1" applyBorder="1"/>
    <xf numFmtId="188" fontId="14" fillId="51" borderId="0" xfId="0" applyNumberFormat="1" applyFont="1" applyFill="1" applyAlignment="1">
      <alignment horizontal="left" vertical="center"/>
    </xf>
    <xf numFmtId="0" fontId="14" fillId="51" borderId="0" xfId="1104" applyFont="1" applyFill="1" applyAlignment="1">
      <alignment horizontal="left" vertical="center"/>
    </xf>
    <xf numFmtId="0" fontId="13" fillId="51" borderId="0" xfId="1104" applyFont="1" applyFill="1" applyAlignment="1">
      <alignment horizontal="center" vertical="center" wrapText="1"/>
    </xf>
    <xf numFmtId="0" fontId="15" fillId="0" borderId="0" xfId="1307" applyFont="1" applyAlignment="1">
      <alignment horizontal="left" vertical="center"/>
    </xf>
    <xf numFmtId="0" fontId="14" fillId="51" borderId="0" xfId="1307" applyFont="1" applyFill="1" applyAlignment="1">
      <alignment horizontal="left" vertical="center"/>
    </xf>
    <xf numFmtId="0" fontId="36" fillId="51" borderId="0" xfId="0" applyFont="1" applyFill="1" applyAlignment="1">
      <alignment horizontal="center" vertical="center"/>
    </xf>
    <xf numFmtId="0" fontId="36" fillId="51" borderId="0" xfId="0" applyFont="1" applyFill="1" applyAlignment="1">
      <alignment horizontal="left" vertical="center"/>
    </xf>
    <xf numFmtId="169" fontId="175" fillId="0" borderId="0" xfId="343" applyNumberFormat="1" applyFont="1" applyFill="1" applyBorder="1"/>
    <xf numFmtId="169" fontId="156" fillId="0" borderId="0" xfId="343" applyNumberFormat="1" applyFont="1" applyFill="1" applyBorder="1"/>
    <xf numFmtId="0" fontId="15" fillId="0" borderId="0" xfId="0" quotePrefix="1" applyFont="1" applyAlignment="1">
      <alignment horizontal="left" vertical="center"/>
    </xf>
    <xf numFmtId="169" fontId="15" fillId="0" borderId="0" xfId="343" applyNumberFormat="1" applyFont="1" applyFill="1" applyBorder="1"/>
    <xf numFmtId="0" fontId="208" fillId="92" borderId="82" xfId="0" applyFont="1" applyFill="1" applyBorder="1" applyAlignment="1">
      <alignment horizontal="left" vertical="center"/>
    </xf>
    <xf numFmtId="49" fontId="208" fillId="92" borderId="82" xfId="20835" applyNumberFormat="1" applyFont="1" applyFill="1" applyBorder="1" applyAlignment="1">
      <alignment horizontal="left" vertical="top" wrapText="1"/>
    </xf>
    <xf numFmtId="0" fontId="329" fillId="92" borderId="82" xfId="0" applyFont="1" applyFill="1" applyBorder="1" applyAlignment="1">
      <alignment horizontal="left" vertical="center"/>
    </xf>
    <xf numFmtId="49" fontId="336" fillId="92" borderId="82" xfId="0" applyNumberFormat="1" applyFont="1" applyFill="1" applyBorder="1" applyAlignment="1">
      <alignment horizontal="left" vertical="center"/>
    </xf>
    <xf numFmtId="0" fontId="329" fillId="0" borderId="0" xfId="20835" applyNumberFormat="1" applyFont="1" applyAlignment="1">
      <alignment horizontal="left" vertical="center"/>
    </xf>
    <xf numFmtId="49" fontId="329" fillId="92" borderId="82" xfId="20835" applyNumberFormat="1" applyFont="1" applyFill="1" applyBorder="1" applyAlignment="1">
      <alignment horizontal="left" vertical="top" wrapText="1"/>
    </xf>
    <xf numFmtId="0" fontId="15" fillId="132" borderId="82" xfId="0" applyFont="1" applyFill="1" applyBorder="1" applyAlignment="1">
      <alignment horizontal="left" vertical="center"/>
    </xf>
    <xf numFmtId="49" fontId="39" fillId="132" borderId="82" xfId="0" applyNumberFormat="1" applyFont="1" applyFill="1" applyBorder="1" applyAlignment="1">
      <alignment horizontal="left" vertical="center"/>
    </xf>
    <xf numFmtId="0" fontId="15" fillId="132" borderId="0" xfId="20835" applyNumberFormat="1" applyFont="1" applyFill="1" applyAlignment="1">
      <alignment horizontal="left" vertical="center"/>
    </xf>
    <xf numFmtId="49" fontId="15" fillId="132" borderId="82" xfId="20835" applyNumberFormat="1" applyFont="1" applyFill="1" applyBorder="1" applyAlignment="1">
      <alignment horizontal="left" vertical="top" wrapText="1"/>
    </xf>
    <xf numFmtId="9" fontId="218" fillId="0" borderId="82" xfId="343" applyNumberFormat="1" applyFont="1" applyBorder="1" applyAlignment="1">
      <alignment horizontal="center" vertical="center"/>
    </xf>
    <xf numFmtId="49" fontId="337" fillId="92" borderId="82" xfId="0" applyNumberFormat="1" applyFont="1" applyFill="1" applyBorder="1" applyAlignment="1">
      <alignment horizontal="left" vertical="center"/>
    </xf>
    <xf numFmtId="0" fontId="208" fillId="0" borderId="0" xfId="20835" applyNumberFormat="1" applyFont="1" applyAlignment="1">
      <alignment horizontal="left" vertical="center"/>
    </xf>
    <xf numFmtId="194" fontId="208" fillId="92" borderId="82" xfId="20835" applyNumberFormat="1" applyFont="1" applyFill="1" applyBorder="1" applyAlignment="1">
      <alignment horizontal="left" vertical="top" wrapText="1"/>
    </xf>
    <xf numFmtId="194" fontId="208" fillId="92" borderId="82" xfId="344" applyNumberFormat="1" applyFont="1" applyFill="1" applyBorder="1" applyAlignment="1">
      <alignment horizontal="left" vertical="center"/>
    </xf>
    <xf numFmtId="194" fontId="208" fillId="0" borderId="0" xfId="20835" applyNumberFormat="1" applyFont="1" applyAlignment="1">
      <alignment horizontal="left" vertical="top" wrapText="1"/>
    </xf>
    <xf numFmtId="0" fontId="48" fillId="0" borderId="83" xfId="0" applyFont="1" applyBorder="1" applyAlignment="1">
      <alignment horizontal="left" vertical="center" wrapText="1"/>
    </xf>
    <xf numFmtId="1" fontId="218" fillId="0" borderId="0" xfId="0" applyNumberFormat="1" applyFont="1" applyAlignment="1">
      <alignment horizontal="left" vertical="center"/>
    </xf>
    <xf numFmtId="0" fontId="29" fillId="113" borderId="114" xfId="0" applyFont="1" applyFill="1" applyBorder="1" applyAlignment="1">
      <alignment vertical="center"/>
    </xf>
    <xf numFmtId="0" fontId="36" fillId="113" borderId="114" xfId="0" applyFont="1" applyFill="1" applyBorder="1" applyAlignment="1">
      <alignment vertical="center"/>
    </xf>
    <xf numFmtId="0" fontId="13" fillId="113" borderId="114" xfId="0" applyFont="1" applyFill="1" applyBorder="1" applyAlignment="1">
      <alignment vertical="center"/>
    </xf>
    <xf numFmtId="0" fontId="326" fillId="113" borderId="114" xfId="0" applyFont="1" applyFill="1" applyBorder="1" applyAlignment="1">
      <alignment vertical="center"/>
    </xf>
    <xf numFmtId="49" fontId="28" fillId="0" borderId="0" xfId="0" applyNumberFormat="1" applyFont="1" applyAlignment="1">
      <alignment horizontal="left" vertical="center" wrapText="1"/>
    </xf>
    <xf numFmtId="0" fontId="324" fillId="0" borderId="0" xfId="0" applyFont="1"/>
    <xf numFmtId="0" fontId="13" fillId="107" borderId="82" xfId="1063" applyFont="1" applyFill="1" applyBorder="1" applyAlignment="1">
      <alignment horizontal="left" vertical="top" wrapText="1"/>
      <protection hidden="1"/>
    </xf>
    <xf numFmtId="0" fontId="15" fillId="109" borderId="82" xfId="0" applyFont="1" applyFill="1" applyBorder="1" applyAlignment="1">
      <alignment horizontal="left" vertical="top"/>
    </xf>
    <xf numFmtId="0" fontId="13" fillId="107" borderId="82" xfId="1067" applyFont="1" applyFill="1" applyBorder="1" applyAlignment="1">
      <alignment horizontal="right" vertical="top"/>
      <protection hidden="1"/>
    </xf>
    <xf numFmtId="0" fontId="13" fillId="109" borderId="82" xfId="0" applyFont="1" applyFill="1" applyBorder="1" applyAlignment="1">
      <alignment horizontal="left" vertical="top"/>
    </xf>
    <xf numFmtId="2" fontId="15" fillId="109" borderId="82" xfId="0" applyNumberFormat="1" applyFont="1" applyFill="1" applyBorder="1" applyAlignment="1">
      <alignment horizontal="left" vertical="top"/>
    </xf>
    <xf numFmtId="0" fontId="13" fillId="107" borderId="82" xfId="1063" applyFont="1" applyFill="1" applyBorder="1">
      <alignment horizontal="left" vertical="top"/>
      <protection hidden="1"/>
    </xf>
    <xf numFmtId="0" fontId="15" fillId="92" borderId="82" xfId="1150" applyFont="1" applyFill="1" applyBorder="1" applyAlignment="1" applyProtection="1">
      <alignment horizontal="left" vertical="top"/>
      <protection locked="0"/>
    </xf>
    <xf numFmtId="0" fontId="15" fillId="92" borderId="82" xfId="1065" applyFont="1" applyBorder="1">
      <alignment horizontal="left" vertical="top" shrinkToFit="1"/>
    </xf>
    <xf numFmtId="0" fontId="15" fillId="0" borderId="82" xfId="1066" applyFont="1" applyFill="1" applyBorder="1">
      <alignment vertical="top" wrapText="1"/>
      <protection hidden="1"/>
    </xf>
    <xf numFmtId="0" fontId="15" fillId="0" borderId="82" xfId="0" applyFont="1" applyBorder="1" applyAlignment="1">
      <alignment horizontal="left" vertical="top"/>
    </xf>
    <xf numFmtId="2" fontId="15" fillId="0" borderId="82" xfId="1120" applyNumberFormat="1" applyFont="1" applyFill="1" applyBorder="1">
      <alignment horizontal="right" vertical="top"/>
      <protection hidden="1"/>
    </xf>
    <xf numFmtId="0" fontId="15" fillId="92" borderId="82" xfId="1066" applyFont="1" applyBorder="1">
      <alignment vertical="top" wrapText="1"/>
      <protection hidden="1"/>
    </xf>
    <xf numFmtId="0" fontId="15" fillId="92" borderId="82" xfId="0" applyFont="1" applyFill="1" applyBorder="1" applyAlignment="1">
      <alignment horizontal="left" vertical="top"/>
    </xf>
    <xf numFmtId="2" fontId="13" fillId="109" borderId="82" xfId="0" applyNumberFormat="1" applyFont="1" applyFill="1" applyBorder="1" applyAlignment="1">
      <alignment horizontal="left" vertical="top"/>
    </xf>
    <xf numFmtId="0" fontId="15" fillId="0" borderId="82" xfId="1065" applyFont="1" applyFill="1" applyBorder="1">
      <alignment horizontal="left" vertical="top" shrinkToFit="1"/>
    </xf>
    <xf numFmtId="0" fontId="15" fillId="109" borderId="82" xfId="1139" applyFont="1" applyFill="1" applyBorder="1" applyAlignment="1" applyProtection="1">
      <alignment horizontal="left" vertical="top"/>
      <protection locked="0"/>
    </xf>
    <xf numFmtId="0" fontId="15" fillId="126" borderId="82" xfId="1150" applyFont="1" applyFill="1" applyBorder="1" applyAlignment="1" applyProtection="1">
      <alignment horizontal="left" vertical="top"/>
      <protection locked="0"/>
    </xf>
    <xf numFmtId="49" fontId="39" fillId="126" borderId="82" xfId="0" applyNumberFormat="1" applyFont="1" applyFill="1" applyBorder="1" applyAlignment="1">
      <alignment horizontal="left" vertical="center"/>
    </xf>
    <xf numFmtId="184" fontId="13" fillId="107" borderId="82" xfId="1064" applyFont="1" applyFill="1" applyBorder="1">
      <alignment vertical="top"/>
      <protection hidden="1"/>
    </xf>
    <xf numFmtId="184" fontId="262" fillId="107" borderId="82" xfId="1064" applyFont="1" applyFill="1" applyBorder="1">
      <alignment vertical="top"/>
      <protection hidden="1"/>
    </xf>
    <xf numFmtId="0" fontId="15" fillId="126" borderId="82" xfId="1065" applyFont="1" applyFill="1" applyBorder="1">
      <alignment horizontal="left" vertical="top" shrinkToFit="1"/>
    </xf>
    <xf numFmtId="0" fontId="15" fillId="126" borderId="82" xfId="1066" applyFont="1" applyFill="1" applyBorder="1">
      <alignment vertical="top" wrapText="1"/>
      <protection hidden="1"/>
    </xf>
    <xf numFmtId="9" fontId="13" fillId="0" borderId="82" xfId="589" applyNumberFormat="1" applyFont="1" applyBorder="1" applyAlignment="1">
      <alignment horizontal="left" vertical="center"/>
    </xf>
    <xf numFmtId="0" fontId="15" fillId="0" borderId="0" xfId="1065" applyFont="1" applyFill="1" applyBorder="1">
      <alignment horizontal="left" vertical="top" shrinkToFit="1"/>
    </xf>
    <xf numFmtId="0" fontId="15" fillId="0" borderId="0" xfId="1066" applyFont="1" applyFill="1" applyBorder="1">
      <alignment vertical="top" wrapText="1"/>
      <protection hidden="1"/>
    </xf>
    <xf numFmtId="49" fontId="156" fillId="0" borderId="82" xfId="494" applyNumberFormat="1" applyFont="1" applyBorder="1"/>
    <xf numFmtId="0" fontId="15" fillId="0" borderId="82" xfId="1150" applyFont="1" applyBorder="1" applyAlignment="1" applyProtection="1">
      <alignment horizontal="left" vertical="top"/>
      <protection locked="0"/>
    </xf>
    <xf numFmtId="49" fontId="156" fillId="0" borderId="0" xfId="494" applyNumberFormat="1" applyFont="1"/>
    <xf numFmtId="0" fontId="338" fillId="0" borderId="0" xfId="0" applyFont="1"/>
    <xf numFmtId="0" fontId="13" fillId="0" borderId="82" xfId="0" applyFont="1" applyBorder="1" applyAlignment="1">
      <alignment horizontal="left" vertical="top"/>
    </xf>
    <xf numFmtId="187" fontId="13" fillId="0" borderId="107" xfId="343" applyNumberFormat="1" applyFont="1" applyBorder="1" applyAlignment="1">
      <alignment horizontal="center" vertical="center"/>
    </xf>
    <xf numFmtId="0" fontId="154" fillId="94" borderId="107" xfId="813" applyFont="1" applyFill="1" applyBorder="1"/>
    <xf numFmtId="0" fontId="29" fillId="105" borderId="107" xfId="813" applyFont="1" applyFill="1" applyBorder="1" applyAlignment="1">
      <alignment vertical="center"/>
    </xf>
    <xf numFmtId="0" fontId="12" fillId="43" borderId="0" xfId="233" applyFill="1" applyAlignment="1" applyProtection="1">
      <alignment horizontal="right" vertical="center"/>
    </xf>
    <xf numFmtId="0" fontId="273" fillId="0" borderId="0" xfId="233" applyFont="1" applyBorder="1" applyAlignment="1" applyProtection="1">
      <alignment horizontal="center"/>
    </xf>
    <xf numFmtId="0" fontId="307" fillId="43" borderId="18" xfId="233" applyFont="1" applyFill="1" applyBorder="1" applyAlignment="1" applyProtection="1">
      <alignment horizontal="center" vertical="center"/>
    </xf>
    <xf numFmtId="0" fontId="307" fillId="43" borderId="17" xfId="233" applyFont="1" applyFill="1" applyBorder="1" applyAlignment="1" applyProtection="1">
      <alignment horizontal="center" vertical="center"/>
    </xf>
    <xf numFmtId="0" fontId="270" fillId="43" borderId="110" xfId="2" applyFont="1" applyFill="1" applyBorder="1" applyAlignment="1">
      <alignment horizontal="center" vertical="center"/>
    </xf>
    <xf numFmtId="0" fontId="270" fillId="43" borderId="0" xfId="2" applyFont="1" applyFill="1" applyAlignment="1">
      <alignment horizontal="center" vertical="center"/>
    </xf>
    <xf numFmtId="0" fontId="270" fillId="43" borderId="71" xfId="2" applyFont="1" applyFill="1" applyBorder="1" applyAlignment="1">
      <alignment horizontal="center" vertical="center"/>
    </xf>
    <xf numFmtId="0" fontId="270" fillId="43" borderId="17" xfId="2" applyFont="1" applyFill="1" applyBorder="1" applyAlignment="1">
      <alignment horizontal="center" vertical="center"/>
    </xf>
    <xf numFmtId="0" fontId="312" fillId="0" borderId="22" xfId="0" applyFont="1" applyBorder="1" applyAlignment="1">
      <alignment horizontal="left"/>
    </xf>
    <xf numFmtId="0" fontId="313" fillId="0" borderId="22" xfId="0" applyFont="1" applyBorder="1" applyAlignment="1">
      <alignment horizontal="left"/>
    </xf>
    <xf numFmtId="0" fontId="313" fillId="0" borderId="0" xfId="0" applyFont="1" applyAlignment="1">
      <alignment horizontal="left"/>
    </xf>
    <xf numFmtId="0" fontId="12" fillId="43" borderId="16" xfId="233" applyFill="1" applyBorder="1" applyAlignment="1" applyProtection="1">
      <alignment horizontal="center" vertical="center"/>
    </xf>
    <xf numFmtId="0" fontId="185" fillId="43" borderId="16" xfId="233" applyFont="1" applyFill="1" applyBorder="1" applyAlignment="1" applyProtection="1">
      <alignment horizontal="center" vertical="center"/>
    </xf>
    <xf numFmtId="0" fontId="177" fillId="43" borderId="0" xfId="2" applyFont="1" applyFill="1" applyAlignment="1">
      <alignment horizontal="center" vertical="center"/>
    </xf>
    <xf numFmtId="0" fontId="177" fillId="43" borderId="17" xfId="2" applyFont="1" applyFill="1" applyBorder="1" applyAlignment="1">
      <alignment horizontal="center" vertical="center"/>
    </xf>
    <xf numFmtId="0" fontId="307" fillId="43" borderId="0" xfId="233" applyFont="1" applyFill="1" applyAlignment="1" applyProtection="1">
      <alignment horizontal="center" vertical="center"/>
    </xf>
    <xf numFmtId="0" fontId="293" fillId="121" borderId="0" xfId="2" applyFont="1" applyFill="1" applyAlignment="1">
      <alignment horizontal="center" vertical="center"/>
    </xf>
    <xf numFmtId="0" fontId="270" fillId="43" borderId="18" xfId="2" applyFont="1" applyFill="1" applyBorder="1" applyAlignment="1">
      <alignment horizontal="center" vertical="center"/>
    </xf>
    <xf numFmtId="0" fontId="307" fillId="43" borderId="18" xfId="233" applyFont="1" applyFill="1" applyBorder="1" applyAlignment="1" applyProtection="1">
      <alignment horizontal="right" vertical="center"/>
    </xf>
    <xf numFmtId="0" fontId="307" fillId="43" borderId="17" xfId="233" applyFont="1" applyFill="1" applyBorder="1" applyAlignment="1" applyProtection="1">
      <alignment horizontal="right" vertical="center"/>
    </xf>
    <xf numFmtId="0" fontId="199" fillId="43" borderId="0" xfId="2" applyFont="1" applyFill="1" applyAlignment="1">
      <alignment horizontal="center" vertical="center"/>
    </xf>
    <xf numFmtId="0" fontId="199" fillId="43" borderId="26" xfId="2" applyFont="1" applyFill="1" applyBorder="1" applyAlignment="1">
      <alignment horizontal="center" vertical="center"/>
    </xf>
    <xf numFmtId="0" fontId="259" fillId="121" borderId="60" xfId="233" applyFont="1" applyFill="1" applyBorder="1" applyAlignment="1" applyProtection="1">
      <alignment horizontal="center" vertical="center"/>
    </xf>
    <xf numFmtId="0" fontId="12" fillId="43" borderId="60" xfId="233" applyFill="1" applyBorder="1" applyAlignment="1" applyProtection="1">
      <alignment horizontal="center"/>
    </xf>
    <xf numFmtId="0" fontId="90" fillId="43" borderId="60" xfId="233" applyFont="1" applyFill="1" applyBorder="1" applyAlignment="1" applyProtection="1">
      <alignment horizontal="center"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6" xfId="233" applyFill="1" applyBorder="1" applyAlignment="1" applyProtection="1">
      <alignment horizontal="right" vertical="center"/>
    </xf>
    <xf numFmtId="0" fontId="16" fillId="43" borderId="56" xfId="2" applyFont="1" applyFill="1" applyBorder="1" applyAlignment="1">
      <alignment horizontal="right" vertical="center"/>
    </xf>
    <xf numFmtId="0" fontId="284" fillId="121" borderId="23" xfId="498" applyFont="1" applyFill="1" applyBorder="1" applyAlignment="1">
      <alignment horizontal="center" vertical="center"/>
    </xf>
    <xf numFmtId="0" fontId="284" fillId="121" borderId="0" xfId="498" applyFont="1" applyFill="1" applyAlignment="1">
      <alignment horizontal="center" vertical="center"/>
    </xf>
    <xf numFmtId="0" fontId="284" fillId="121" borderId="26" xfId="498" applyFont="1" applyFill="1" applyBorder="1" applyAlignment="1">
      <alignment horizontal="center" vertical="center"/>
    </xf>
    <xf numFmtId="0" fontId="284" fillId="121" borderId="24" xfId="498" applyFont="1" applyFill="1" applyBorder="1" applyAlignment="1">
      <alignment horizontal="center" vertical="center"/>
    </xf>
    <xf numFmtId="0" fontId="284" fillId="121" borderId="16" xfId="498" applyFont="1" applyFill="1" applyBorder="1" applyAlignment="1">
      <alignment horizontal="center" vertical="center"/>
    </xf>
    <xf numFmtId="0" fontId="284" fillId="121" borderId="39" xfId="498" applyFont="1" applyFill="1" applyBorder="1" applyAlignment="1">
      <alignment horizontal="center" vertical="center"/>
    </xf>
    <xf numFmtId="0" fontId="285" fillId="121" borderId="21" xfId="233" applyFont="1" applyFill="1" applyBorder="1" applyAlignment="1" applyProtection="1">
      <alignment horizontal="center" vertical="center"/>
    </xf>
    <xf numFmtId="0" fontId="285" fillId="121" borderId="22" xfId="233" applyFont="1" applyFill="1" applyBorder="1" applyAlignment="1" applyProtection="1">
      <alignment horizontal="center" vertical="center"/>
    </xf>
    <xf numFmtId="0" fontId="285" fillId="121" borderId="25" xfId="233" applyFont="1" applyFill="1" applyBorder="1" applyAlignment="1" applyProtection="1">
      <alignment horizontal="center" vertical="center"/>
    </xf>
    <xf numFmtId="0" fontId="164" fillId="43" borderId="44" xfId="3" applyFont="1" applyFill="1" applyBorder="1" applyAlignment="1">
      <alignment horizontal="center" vertical="center" wrapText="1"/>
    </xf>
    <xf numFmtId="0" fontId="118" fillId="0" borderId="5" xfId="498" applyBorder="1"/>
    <xf numFmtId="0" fontId="118" fillId="0" borderId="45" xfId="498" applyBorder="1"/>
    <xf numFmtId="0" fontId="147" fillId="43" borderId="44"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5" xfId="3" applyFont="1" applyFill="1" applyBorder="1" applyAlignment="1">
      <alignment horizontal="center" vertical="center" wrapText="1"/>
    </xf>
    <xf numFmtId="0" fontId="165" fillId="43" borderId="44" xfId="3" applyFont="1" applyFill="1" applyBorder="1" applyAlignment="1">
      <alignment horizontal="center" vertical="center" wrapText="1"/>
    </xf>
    <xf numFmtId="0" fontId="165" fillId="43" borderId="5" xfId="3" applyFont="1" applyFill="1" applyBorder="1" applyAlignment="1">
      <alignment horizontal="center" vertical="center" wrapText="1"/>
    </xf>
    <xf numFmtId="0" fontId="165" fillId="43" borderId="45"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39" xfId="498" applyFill="1" applyBorder="1" applyAlignment="1">
      <alignment horizontal="center" vertical="center" wrapText="1"/>
    </xf>
    <xf numFmtId="0" fontId="164"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39"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39" xfId="3" applyFont="1" applyFill="1" applyBorder="1" applyAlignment="1">
      <alignment horizontal="center" vertical="center" wrapText="1"/>
    </xf>
    <xf numFmtId="0" fontId="286" fillId="92" borderId="44" xfId="498" applyFont="1" applyFill="1" applyBorder="1" applyAlignment="1">
      <alignment horizontal="center" vertical="center" wrapText="1"/>
    </xf>
    <xf numFmtId="0" fontId="287" fillId="92" borderId="5" xfId="498" applyFont="1" applyFill="1" applyBorder="1" applyAlignment="1">
      <alignment horizontal="center" vertical="center" wrapText="1"/>
    </xf>
    <xf numFmtId="0" fontId="287" fillId="92" borderId="45" xfId="498" applyFont="1" applyFill="1" applyBorder="1" applyAlignment="1">
      <alignment horizontal="center" vertical="center" wrapText="1"/>
    </xf>
    <xf numFmtId="0" fontId="152" fillId="121" borderId="44" xfId="3" applyFont="1" applyFill="1" applyBorder="1" applyAlignment="1">
      <alignment horizontal="center" vertical="center"/>
    </xf>
    <xf numFmtId="0" fontId="152" fillId="121" borderId="45" xfId="3" applyFont="1" applyFill="1" applyBorder="1" applyAlignment="1">
      <alignment horizontal="center" vertical="center"/>
    </xf>
    <xf numFmtId="0" fontId="152" fillId="121" borderId="44"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5"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4"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39"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39"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6" xfId="498" applyBorder="1" applyAlignment="1">
      <alignment horizontal="center" vertical="center" wrapText="1"/>
    </xf>
    <xf numFmtId="0" fontId="152" fillId="121" borderId="21" xfId="3" applyFont="1" applyFill="1" applyBorder="1" applyAlignment="1">
      <alignment horizontal="center" vertical="center"/>
    </xf>
    <xf numFmtId="0" fontId="166" fillId="121" borderId="22" xfId="3" applyFont="1" applyFill="1" applyBorder="1" applyAlignment="1">
      <alignment horizontal="center" vertical="center"/>
    </xf>
    <xf numFmtId="0" fontId="166"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6" fillId="121" borderId="22" xfId="3" applyFont="1" applyFill="1" applyBorder="1" applyAlignment="1">
      <alignment horizontal="center" vertical="center" wrapText="1"/>
    </xf>
    <xf numFmtId="0" fontId="166"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7" fillId="92" borderId="22" xfId="498" applyFont="1" applyFill="1" applyBorder="1" applyAlignment="1">
      <alignment horizontal="center" wrapText="1"/>
    </xf>
    <xf numFmtId="0" fontId="167"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39" xfId="3" applyFont="1" applyFill="1" applyBorder="1" applyAlignment="1">
      <alignment horizontal="center" vertical="center"/>
    </xf>
    <xf numFmtId="0" fontId="167"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4" xfId="3" applyFont="1" applyFill="1" applyBorder="1" applyAlignment="1">
      <alignment horizontal="center" vertical="center" wrapText="1"/>
    </xf>
    <xf numFmtId="0" fontId="167"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39"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8" fillId="43" borderId="21" xfId="3" applyFont="1" applyFill="1" applyBorder="1" applyAlignment="1">
      <alignment horizontal="center" vertical="top" wrapText="1"/>
    </xf>
    <xf numFmtId="0" fontId="168" fillId="43" borderId="22" xfId="3" applyFont="1" applyFill="1" applyBorder="1" applyAlignment="1">
      <alignment horizontal="center" vertical="top" wrapText="1"/>
    </xf>
    <xf numFmtId="0" fontId="168" fillId="43" borderId="25" xfId="3" applyFont="1" applyFill="1" applyBorder="1" applyAlignment="1">
      <alignment horizontal="center" vertical="top" wrapText="1"/>
    </xf>
    <xf numFmtId="0" fontId="168" fillId="43" borderId="24" xfId="3" applyFont="1" applyFill="1" applyBorder="1" applyAlignment="1">
      <alignment horizontal="center" vertical="top" wrapText="1"/>
    </xf>
    <xf numFmtId="0" fontId="168" fillId="43" borderId="16" xfId="3" applyFont="1" applyFill="1" applyBorder="1" applyAlignment="1">
      <alignment horizontal="center" vertical="top" wrapText="1"/>
    </xf>
    <xf numFmtId="0" fontId="168" fillId="43" borderId="39" xfId="3" applyFont="1" applyFill="1" applyBorder="1" applyAlignment="1">
      <alignment horizontal="center" vertical="top" wrapText="1"/>
    </xf>
    <xf numFmtId="0" fontId="169" fillId="43" borderId="21" xfId="3" applyFont="1" applyFill="1" applyBorder="1" applyAlignment="1">
      <alignment horizontal="center" vertical="center" wrapText="1"/>
    </xf>
    <xf numFmtId="0" fontId="170" fillId="43" borderId="22" xfId="3" applyFont="1" applyFill="1" applyBorder="1" applyAlignment="1">
      <alignment horizontal="center" vertical="center" wrapText="1"/>
    </xf>
    <xf numFmtId="0" fontId="170" fillId="43" borderId="0" xfId="3" applyFont="1" applyFill="1" applyAlignment="1">
      <alignment horizontal="center" vertical="center" wrapText="1"/>
    </xf>
    <xf numFmtId="0" fontId="170"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1" fillId="121" borderId="97" xfId="233" applyFont="1" applyFill="1" applyBorder="1" applyAlignment="1" applyProtection="1">
      <alignment horizontal="center"/>
    </xf>
    <xf numFmtId="0" fontId="291" fillId="121" borderId="98" xfId="233" applyFont="1" applyFill="1" applyBorder="1" applyAlignment="1" applyProtection="1">
      <alignment horizontal="center"/>
    </xf>
    <xf numFmtId="0" fontId="291" fillId="121" borderId="103" xfId="233" applyFont="1" applyFill="1" applyBorder="1" applyAlignment="1" applyProtection="1">
      <alignment horizontal="center"/>
    </xf>
    <xf numFmtId="9" fontId="292" fillId="121" borderId="99" xfId="548" applyFont="1" applyFill="1" applyBorder="1" applyAlignment="1">
      <alignment horizontal="center" vertical="center" wrapText="1"/>
    </xf>
    <xf numFmtId="9" fontId="292" fillId="121" borderId="100" xfId="548" applyFont="1" applyFill="1" applyBorder="1" applyAlignment="1">
      <alignment horizontal="center" vertical="center" wrapText="1"/>
    </xf>
    <xf numFmtId="9" fontId="292" fillId="121" borderId="101" xfId="548" applyFont="1" applyFill="1" applyBorder="1" applyAlignment="1">
      <alignment horizontal="center" vertical="center" wrapText="1"/>
    </xf>
    <xf numFmtId="9" fontId="292" fillId="121" borderId="42" xfId="548" applyFont="1" applyFill="1" applyBorder="1" applyAlignment="1">
      <alignment horizontal="center" vertical="center" wrapText="1"/>
    </xf>
    <xf numFmtId="9" fontId="292" fillId="121" borderId="0" xfId="548" applyFont="1" applyFill="1" applyBorder="1" applyAlignment="1">
      <alignment horizontal="center" vertical="center" wrapText="1"/>
    </xf>
    <xf numFmtId="9" fontId="292" fillId="121" borderId="26" xfId="548" applyFont="1" applyFill="1" applyBorder="1" applyAlignment="1">
      <alignment horizontal="center" vertical="center" wrapText="1"/>
    </xf>
    <xf numFmtId="9" fontId="292" fillId="121" borderId="43" xfId="548" applyFont="1" applyFill="1" applyBorder="1" applyAlignment="1">
      <alignment horizontal="center" vertical="center" wrapText="1"/>
    </xf>
    <xf numFmtId="9" fontId="292" fillId="121" borderId="19" xfId="548" applyFont="1" applyFill="1" applyBorder="1" applyAlignment="1">
      <alignment horizontal="center" vertical="center" wrapText="1"/>
    </xf>
    <xf numFmtId="9" fontId="292" fillId="121" borderId="102" xfId="548" applyFont="1" applyFill="1" applyBorder="1" applyAlignment="1">
      <alignment horizontal="center" vertical="center" wrapText="1"/>
    </xf>
    <xf numFmtId="0" fontId="42" fillId="92" borderId="99" xfId="813"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4"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0"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1" xfId="813" applyFont="1" applyFill="1" applyBorder="1" applyAlignment="1">
      <alignment horizontal="center" vertical="center" wrapText="1"/>
    </xf>
    <xf numFmtId="9" fontId="292" fillId="121" borderId="0" xfId="548" applyFont="1" applyFill="1" applyAlignment="1">
      <alignment horizontal="center" vertical="center" wrapText="1"/>
    </xf>
    <xf numFmtId="0" fontId="26" fillId="92" borderId="99" xfId="813" applyFont="1" applyFill="1" applyBorder="1" applyAlignment="1">
      <alignment horizontal="center" vertical="center" wrapText="1"/>
    </xf>
    <xf numFmtId="0" fontId="26" fillId="92" borderId="100" xfId="813" applyFont="1" applyFill="1" applyBorder="1" applyAlignment="1">
      <alignment horizontal="center" vertical="center"/>
    </xf>
    <xf numFmtId="0" fontId="26" fillId="92" borderId="42" xfId="813" applyFont="1" applyFill="1" applyBorder="1" applyAlignment="1">
      <alignment horizontal="center" vertical="center"/>
    </xf>
    <xf numFmtId="0" fontId="26" fillId="92" borderId="0" xfId="813" applyFont="1" applyFill="1" applyAlignment="1">
      <alignment horizontal="center" vertical="center"/>
    </xf>
    <xf numFmtId="0" fontId="26" fillId="92" borderId="43" xfId="813" applyFont="1" applyFill="1" applyBorder="1" applyAlignment="1">
      <alignment horizontal="center" vertical="center"/>
    </xf>
    <xf numFmtId="0" fontId="26" fillId="92" borderId="19" xfId="813" applyFont="1" applyFill="1" applyBorder="1" applyAlignment="1">
      <alignment horizontal="center" vertical="center"/>
    </xf>
    <xf numFmtId="0" fontId="291" fillId="121" borderId="99" xfId="233" applyFont="1" applyFill="1" applyBorder="1" applyAlignment="1" applyProtection="1">
      <alignment horizontal="center"/>
    </xf>
    <xf numFmtId="0" fontId="291" fillId="121" borderId="100" xfId="233" applyFont="1" applyFill="1" applyBorder="1" applyAlignment="1" applyProtection="1">
      <alignment horizontal="center"/>
    </xf>
    <xf numFmtId="0" fontId="42" fillId="92" borderId="100" xfId="813" applyFont="1" applyFill="1" applyBorder="1" applyAlignment="1">
      <alignment horizontal="center" vertical="center"/>
    </xf>
    <xf numFmtId="0" fontId="42" fillId="92" borderId="42" xfId="813" applyFont="1" applyFill="1" applyBorder="1" applyAlignment="1">
      <alignment horizontal="center" vertical="center"/>
    </xf>
    <xf numFmtId="0" fontId="42" fillId="92" borderId="0" xfId="813" applyFont="1" applyFill="1" applyAlignment="1">
      <alignment horizontal="center" vertical="center"/>
    </xf>
    <xf numFmtId="0" fontId="42" fillId="92" borderId="43"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0" fillId="0" borderId="0" xfId="813" applyFont="1" applyAlignment="1">
      <alignment horizontal="center"/>
    </xf>
    <xf numFmtId="0" fontId="290" fillId="0" borderId="26" xfId="813" applyFont="1" applyBorder="1" applyAlignment="1">
      <alignment horizontal="center"/>
    </xf>
    <xf numFmtId="0" fontId="12" fillId="43" borderId="0" xfId="233" applyFill="1" applyAlignment="1" applyProtection="1">
      <alignment horizontal="center"/>
    </xf>
    <xf numFmtId="0" fontId="163" fillId="43" borderId="0" xfId="233" applyFont="1" applyFill="1" applyAlignment="1" applyProtection="1">
      <alignment horizontal="center"/>
    </xf>
    <xf numFmtId="0" fontId="163"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39" xfId="0" applyNumberFormat="1" applyBorder="1" applyAlignment="1">
      <alignment horizontal="center"/>
    </xf>
    <xf numFmtId="0" fontId="288" fillId="121" borderId="22" xfId="0" applyFont="1" applyFill="1" applyBorder="1" applyAlignment="1">
      <alignment horizontal="center" vertical="center"/>
    </xf>
    <xf numFmtId="0" fontId="288" fillId="121" borderId="16" xfId="0" applyFont="1" applyFill="1" applyBorder="1" applyAlignment="1">
      <alignment horizontal="center"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1" Type="http://schemas.openxmlformats.org/officeDocument/2006/relationships/image" Target="../media/image30.emf"/></Relationships>
</file>

<file path=xl/drawings/_rels/drawing6.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16477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95880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439302</xdr:colOff>
      <xdr:row>37</xdr:row>
      <xdr:rowOff>132761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437696</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969869</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552780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855009</xdr:colOff>
      <xdr:row>50</xdr:row>
      <xdr:rowOff>95416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859793</xdr:colOff>
      <xdr:row>59</xdr:row>
      <xdr:rowOff>135172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58548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930330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130094</xdr:colOff>
      <xdr:row>52</xdr:row>
      <xdr:rowOff>135982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167758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855009</xdr:colOff>
      <xdr:row>50</xdr:row>
      <xdr:rowOff>95416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438711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321102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969100</xdr:colOff>
      <xdr:row>57</xdr:row>
      <xdr:rowOff>94913</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129630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18150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288834</xdr:colOff>
      <xdr:row>7</xdr:row>
      <xdr:rowOff>92167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287019</xdr:colOff>
      <xdr:row>15</xdr:row>
      <xdr:rowOff>130902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134620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244930</xdr:colOff>
      <xdr:row>50</xdr:row>
      <xdr:rowOff>134619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134621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134621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246382</xdr:colOff>
      <xdr:row>75</xdr:row>
      <xdr:rowOff>134620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60199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208281</xdr:colOff>
      <xdr:row>57</xdr:row>
      <xdr:rowOff>130043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129950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213183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208513</xdr:colOff>
      <xdr:row>39</xdr:row>
      <xdr:rowOff>134620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244930</xdr:colOff>
      <xdr:row>23</xdr:row>
      <xdr:rowOff>134622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244930</xdr:colOff>
      <xdr:row>16</xdr:row>
      <xdr:rowOff>134622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206016</xdr:colOff>
      <xdr:row>12</xdr:row>
      <xdr:rowOff>98610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208513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170315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479391</xdr:colOff>
      <xdr:row>50</xdr:row>
      <xdr:rowOff>131729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211545</xdr:colOff>
      <xdr:row>8</xdr:row>
      <xdr:rowOff>134348</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553519</xdr:colOff>
      <xdr:row>60</xdr:row>
      <xdr:rowOff>19052</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288106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360861</xdr:colOff>
      <xdr:row>16</xdr:row>
      <xdr:rowOff>58603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931216</xdr:colOff>
      <xdr:row>15</xdr:row>
      <xdr:rowOff>98153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820239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434521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898831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323575</xdr:colOff>
      <xdr:row>30</xdr:row>
      <xdr:rowOff>60415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94430</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16381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twoCellAnchor editAs="oneCell">
    <xdr:from>
      <xdr:col>14</xdr:col>
      <xdr:colOff>272816</xdr:colOff>
      <xdr:row>67</xdr:row>
      <xdr:rowOff>140458</xdr:rowOff>
    </xdr:from>
    <xdr:to>
      <xdr:col>16</xdr:col>
      <xdr:colOff>588858</xdr:colOff>
      <xdr:row>71</xdr:row>
      <xdr:rowOff>1</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990668" y="11006014"/>
          <a:ext cx="1618074" cy="4992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295275</xdr:colOff>
          <xdr:row>4</xdr:row>
          <xdr:rowOff>295275</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0</xdr:rowOff>
        </xdr:from>
        <xdr:to>
          <xdr:col>5</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A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4</xdr:row>
          <xdr:rowOff>30480</xdr:rowOff>
        </xdr:from>
        <xdr:to>
          <xdr:col>4</xdr:col>
          <xdr:colOff>295275</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B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C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D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F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F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F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F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F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10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2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3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4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A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B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C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20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20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20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361619</xdr:colOff>
      <xdr:row>4</xdr:row>
      <xdr:rowOff>322193</xdr:rowOff>
    </xdr:to>
    <xdr:pic>
      <xdr:nvPicPr>
        <xdr:cNvPr id="2" name="Picture 1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5257" y="839857"/>
          <a:ext cx="321862" cy="282436"/>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363524</xdr:colOff>
      <xdr:row>4</xdr:row>
      <xdr:rowOff>322193</xdr:rowOff>
    </xdr:to>
    <xdr:pic>
      <xdr:nvPicPr>
        <xdr:cNvPr id="3" name="Picture 1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732" y="839857"/>
          <a:ext cx="325672" cy="28243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4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4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5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5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5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5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5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5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5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5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5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5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5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5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5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5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5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5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5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5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5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5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5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5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5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5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5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5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5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5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5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5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5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5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5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5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5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5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5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5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5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5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5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5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5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5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5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5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5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5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5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5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5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5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5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5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5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5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5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5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5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5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5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5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5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5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5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5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5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5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5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5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5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5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5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5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5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5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5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5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5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5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5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5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5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5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5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5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5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5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5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5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5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5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5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5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5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5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5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5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5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5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5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5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5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5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5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5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5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5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5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5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5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5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5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5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5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5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5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5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5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5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5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5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5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5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5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5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5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5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5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5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5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5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5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5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5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5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5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5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5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5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5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5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5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5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5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5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5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5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5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5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5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5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5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5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5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5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5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5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5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5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5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5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5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5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5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5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5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5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5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5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5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5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5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5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5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5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5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5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5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5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5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5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5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5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5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5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5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5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5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5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5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5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5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5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5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5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5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5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5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5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5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5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5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5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5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5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5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5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5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5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5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5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5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5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5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5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5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5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5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5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5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5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5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5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5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5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5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5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6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7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287655</xdr:colOff>
          <xdr:row>4</xdr:row>
          <xdr:rowOff>287655</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8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3/g%20Luglio23/CompassSEC%20Luglio23.xls" TargetMode="External"/><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lessio.finello\AppData\Local\Microsoft\Windows\INetCache\Content.Outlook\OQSPTOPX\BTicino-Legrand%20Listino%20Acquisti_RACK%20Aprile%202026.xlsx" TargetMode="External"/><Relationship Id="rId1" Type="http://schemas.openxmlformats.org/officeDocument/2006/relationships/externalLinkPath" Target="file:///C:\Users\alessio.finello\AppData\Local\Microsoft\Windows\INetCache\Content.Outlook\OQSPTOPX\BTicino-Legrand%20Listino%20Acquisti_RACK%20Aprile%20202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U:\2024%2004%2017%20Lista%20Articoli.xlsx" TargetMode="External"/><Relationship Id="rId1" Type="http://schemas.openxmlformats.org/officeDocument/2006/relationships/externalLinkPath" Target="file:///U:\2024%2004%2017%20Lista%20Articol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TICINO RACK FEB 2026"/>
      <sheetName val="Foglio1"/>
      <sheetName val="Foglio2"/>
    </sheetNames>
    <sheetDataSet>
      <sheetData sheetId="0"/>
      <sheetData sheetId="1"/>
      <sheetData sheetId="2">
        <row r="1">
          <cell r="A1" t="str">
            <v>ARTICOLO</v>
          </cell>
          <cell r="B1" t="str">
            <v>AREA</v>
          </cell>
          <cell r="C1" t="str">
            <v>DESCRIZIONE</v>
          </cell>
          <cell r="D1" t="str">
            <v>BARCODE</v>
          </cell>
          <cell r="E1" t="str">
            <v>UNITA MISURA</v>
          </cell>
          <cell r="F1" t="str">
            <v>MIN ORDINE</v>
          </cell>
          <cell r="H1" t="str">
            <v>LISTINO 2026_2</v>
          </cell>
          <cell r="I1" t="str">
            <v>SCONTO 1</v>
          </cell>
          <cell r="J1" t="str">
            <v>NETTO DEALER</v>
          </cell>
          <cell r="K1" t="str">
            <v>SCONTO 2</v>
          </cell>
          <cell r="L1" t="str">
            <v>NETTO DISTRIBUTORE</v>
          </cell>
        </row>
        <row r="2">
          <cell r="A2" t="str">
            <v>LG-310081</v>
          </cell>
          <cell r="B2" t="str">
            <v>UPS</v>
          </cell>
          <cell r="C2" t="str">
            <v>Keor Multiplug - German version 600/360</v>
          </cell>
          <cell r="D2" t="str">
            <v>3414971227248</v>
          </cell>
          <cell r="E2" t="str">
            <v>PZ</v>
          </cell>
          <cell r="F2">
            <v>1</v>
          </cell>
          <cell r="G2" t="str">
            <v>INTERACTIVE</v>
          </cell>
          <cell r="H2">
            <v>193.02</v>
          </cell>
          <cell r="I2">
            <v>0.5</v>
          </cell>
          <cell r="J2">
            <v>96.51</v>
          </cell>
          <cell r="K2">
            <v>0.15</v>
          </cell>
          <cell r="L2">
            <v>82.033500000000004</v>
          </cell>
        </row>
        <row r="3">
          <cell r="A3" t="str">
            <v>LG-310082</v>
          </cell>
          <cell r="B3" t="str">
            <v>UPS</v>
          </cell>
          <cell r="C3" t="str">
            <v>Keor Multiplug - German version 800/480</v>
          </cell>
          <cell r="D3" t="str">
            <v>3414971227255</v>
          </cell>
          <cell r="E3" t="str">
            <v>PZ</v>
          </cell>
          <cell r="F3">
            <v>1</v>
          </cell>
          <cell r="G3" t="str">
            <v>INTERACTIVE</v>
          </cell>
          <cell r="H3">
            <v>233.82</v>
          </cell>
          <cell r="I3">
            <v>0.5</v>
          </cell>
          <cell r="J3">
            <v>116.91</v>
          </cell>
          <cell r="K3">
            <v>0.15</v>
          </cell>
          <cell r="L3">
            <v>99.373499999999993</v>
          </cell>
        </row>
        <row r="4">
          <cell r="A4" t="str">
            <v>LG-310096</v>
          </cell>
          <cell r="B4" t="str">
            <v>UPS</v>
          </cell>
          <cell r="C4" t="str">
            <v>UPS Whad OnLine 2 kVA</v>
          </cell>
          <cell r="D4" t="str">
            <v>3245063100961</v>
          </cell>
          <cell r="E4" t="str">
            <v>PZ</v>
          </cell>
          <cell r="F4">
            <v>1</v>
          </cell>
          <cell r="G4" t="str">
            <v>TOWER</v>
          </cell>
          <cell r="H4">
            <v>2153.33</v>
          </cell>
          <cell r="I4">
            <v>0.5</v>
          </cell>
          <cell r="J4">
            <v>1076.665</v>
          </cell>
          <cell r="K4">
            <v>0.15</v>
          </cell>
          <cell r="L4">
            <v>915.16525000000001</v>
          </cell>
        </row>
        <row r="5">
          <cell r="A5" t="str">
            <v>LG-310097</v>
          </cell>
          <cell r="B5" t="str">
            <v>UPS</v>
          </cell>
          <cell r="C5" t="str">
            <v>UPS Whad OnLine 2,5 kVA</v>
          </cell>
          <cell r="D5" t="str">
            <v>3245063100978</v>
          </cell>
          <cell r="E5" t="str">
            <v>PZ</v>
          </cell>
          <cell r="F5">
            <v>1</v>
          </cell>
          <cell r="G5" t="str">
            <v>TOWER</v>
          </cell>
          <cell r="H5">
            <v>2497.11</v>
          </cell>
          <cell r="I5">
            <v>0.5</v>
          </cell>
          <cell r="J5">
            <v>1248.5550000000001</v>
          </cell>
          <cell r="K5">
            <v>0.15</v>
          </cell>
          <cell r="L5">
            <v>1061.2717500000001</v>
          </cell>
        </row>
        <row r="6">
          <cell r="A6" t="str">
            <v>LG-310117</v>
          </cell>
          <cell r="B6" t="str">
            <v>UPS</v>
          </cell>
          <cell r="C6" t="str">
            <v>UPS WHAD CAB 2500 VA</v>
          </cell>
          <cell r="D6" t="str">
            <v>3414970646729</v>
          </cell>
          <cell r="E6" t="str">
            <v>PZ</v>
          </cell>
          <cell r="F6">
            <v>1</v>
          </cell>
          <cell r="G6" t="str">
            <v>TOWER</v>
          </cell>
          <cell r="H6">
            <v>2327</v>
          </cell>
          <cell r="I6">
            <v>0.5</v>
          </cell>
          <cell r="J6">
            <v>1163.5</v>
          </cell>
          <cell r="K6">
            <v>0.15</v>
          </cell>
          <cell r="L6">
            <v>988.97500000000002</v>
          </cell>
        </row>
        <row r="7">
          <cell r="A7" t="str">
            <v>LG-310118</v>
          </cell>
          <cell r="B7" t="str">
            <v>UPS</v>
          </cell>
          <cell r="C7" t="str">
            <v>UPS WHAD CAB 1250 VA</v>
          </cell>
          <cell r="D7" t="str">
            <v>3414970646736</v>
          </cell>
          <cell r="E7" t="str">
            <v>PZ</v>
          </cell>
          <cell r="F7">
            <v>1</v>
          </cell>
          <cell r="G7" t="str">
            <v>TOWER</v>
          </cell>
          <cell r="H7">
            <v>1177.31</v>
          </cell>
          <cell r="I7">
            <v>0.5</v>
          </cell>
          <cell r="J7">
            <v>588.65499999999997</v>
          </cell>
          <cell r="K7">
            <v>0.15</v>
          </cell>
          <cell r="L7">
            <v>500.35674999999998</v>
          </cell>
        </row>
        <row r="8">
          <cell r="A8" t="str">
            <v>LG-310160</v>
          </cell>
          <cell r="B8" t="str">
            <v>UPS</v>
          </cell>
          <cell r="C8" t="str">
            <v>WHAD HE 800VA</v>
          </cell>
          <cell r="D8" t="str">
            <v>3414970710512</v>
          </cell>
          <cell r="E8" t="str">
            <v>PZ</v>
          </cell>
          <cell r="F8">
            <v>1</v>
          </cell>
          <cell r="G8" t="str">
            <v>TOWER</v>
          </cell>
          <cell r="H8">
            <v>924.44</v>
          </cell>
          <cell r="I8">
            <v>0.5</v>
          </cell>
          <cell r="J8">
            <v>462.22</v>
          </cell>
          <cell r="K8">
            <v>0.15</v>
          </cell>
          <cell r="L8">
            <v>392.88700000000006</v>
          </cell>
        </row>
        <row r="9">
          <cell r="A9" t="str">
            <v>LG-310161</v>
          </cell>
          <cell r="B9" t="str">
            <v>UPS</v>
          </cell>
          <cell r="C9" t="str">
            <v>WHAD HE 1000VA</v>
          </cell>
          <cell r="D9" t="str">
            <v>3414970710529</v>
          </cell>
          <cell r="E9" t="str">
            <v>PZ</v>
          </cell>
          <cell r="F9">
            <v>1</v>
          </cell>
          <cell r="G9" t="str">
            <v>TOWER</v>
          </cell>
          <cell r="H9">
            <v>1337.74</v>
          </cell>
          <cell r="I9">
            <v>0.5</v>
          </cell>
          <cell r="J9">
            <v>668.87</v>
          </cell>
          <cell r="K9">
            <v>0.15</v>
          </cell>
          <cell r="L9">
            <v>568.53949999999998</v>
          </cell>
        </row>
        <row r="10">
          <cell r="A10" t="str">
            <v>LG-310162</v>
          </cell>
          <cell r="B10" t="str">
            <v>UPS</v>
          </cell>
          <cell r="C10" t="str">
            <v>WHAD HE 1500VA</v>
          </cell>
          <cell r="D10" t="str">
            <v>3414970710536</v>
          </cell>
          <cell r="E10" t="str">
            <v>PZ</v>
          </cell>
          <cell r="F10">
            <v>1</v>
          </cell>
          <cell r="G10" t="str">
            <v>TOWER</v>
          </cell>
          <cell r="H10">
            <v>1819.99</v>
          </cell>
          <cell r="I10">
            <v>0.5</v>
          </cell>
          <cell r="J10">
            <v>909.995</v>
          </cell>
          <cell r="K10">
            <v>0.15</v>
          </cell>
          <cell r="L10">
            <v>773.49575000000004</v>
          </cell>
        </row>
        <row r="11">
          <cell r="A11" t="str">
            <v>LG-310163</v>
          </cell>
          <cell r="B11" t="str">
            <v>UPS</v>
          </cell>
          <cell r="C11" t="str">
            <v>WHAD HE 800VA NO BATT. EXT.</v>
          </cell>
          <cell r="D11" t="str">
            <v>3414970853912</v>
          </cell>
          <cell r="E11" t="str">
            <v>PZ</v>
          </cell>
          <cell r="F11">
            <v>1</v>
          </cell>
          <cell r="G11" t="str">
            <v>TOWER</v>
          </cell>
          <cell r="H11">
            <v>913.97</v>
          </cell>
          <cell r="I11">
            <v>0.5</v>
          </cell>
          <cell r="J11">
            <v>456.98500000000001</v>
          </cell>
          <cell r="K11">
            <v>0.15</v>
          </cell>
          <cell r="L11">
            <v>388.43725000000001</v>
          </cell>
        </row>
        <row r="12">
          <cell r="A12" t="str">
            <v>LG-310164</v>
          </cell>
          <cell r="B12" t="str">
            <v>UPS</v>
          </cell>
          <cell r="C12" t="str">
            <v>WHAD HE 1000VA NO BATT. EXT.</v>
          </cell>
          <cell r="D12" t="str">
            <v>3414970853929</v>
          </cell>
          <cell r="E12" t="str">
            <v>PZ</v>
          </cell>
          <cell r="F12">
            <v>1</v>
          </cell>
          <cell r="G12" t="str">
            <v>TOWER</v>
          </cell>
          <cell r="H12">
            <v>1213.96</v>
          </cell>
          <cell r="I12">
            <v>0.5</v>
          </cell>
          <cell r="J12">
            <v>606.98</v>
          </cell>
          <cell r="K12">
            <v>0.15</v>
          </cell>
          <cell r="L12">
            <v>515.93299999999999</v>
          </cell>
        </row>
        <row r="13">
          <cell r="A13" t="str">
            <v>LG-310165</v>
          </cell>
          <cell r="B13" t="str">
            <v>UPS</v>
          </cell>
          <cell r="C13" t="str">
            <v>WHAD HE 1500VA NO BATT. EXT.</v>
          </cell>
          <cell r="D13" t="str">
            <v>3414970853936</v>
          </cell>
          <cell r="E13" t="str">
            <v>PZ</v>
          </cell>
          <cell r="F13">
            <v>1</v>
          </cell>
          <cell r="G13" t="str">
            <v>TOWER</v>
          </cell>
          <cell r="H13">
            <v>1637.45</v>
          </cell>
          <cell r="I13">
            <v>0.5</v>
          </cell>
          <cell r="J13">
            <v>818.72500000000002</v>
          </cell>
          <cell r="K13">
            <v>0.15</v>
          </cell>
          <cell r="L13">
            <v>695.91624999999999</v>
          </cell>
        </row>
        <row r="14">
          <cell r="A14" t="str">
            <v>LG-310166</v>
          </cell>
          <cell r="B14" t="str">
            <v>UPS</v>
          </cell>
          <cell r="C14" t="str">
            <v>UPS WHAD HE ON-LINE 3KVA</v>
          </cell>
          <cell r="D14" t="str">
            <v>3414971085428</v>
          </cell>
          <cell r="E14" t="str">
            <v>PZ</v>
          </cell>
          <cell r="F14">
            <v>1</v>
          </cell>
          <cell r="G14" t="str">
            <v>TOWER</v>
          </cell>
          <cell r="H14">
            <v>2927.51</v>
          </cell>
          <cell r="I14">
            <v>0.5</v>
          </cell>
          <cell r="J14">
            <v>1463.7550000000001</v>
          </cell>
          <cell r="K14">
            <v>0.15</v>
          </cell>
          <cell r="L14">
            <v>1244.1917500000002</v>
          </cell>
        </row>
        <row r="15">
          <cell r="A15" t="str">
            <v>LG-310167</v>
          </cell>
          <cell r="B15" t="str">
            <v>UPS</v>
          </cell>
          <cell r="C15" t="str">
            <v>UPS WHAD HE ON-LINE 4KVA</v>
          </cell>
          <cell r="D15" t="str">
            <v>3414971085435</v>
          </cell>
          <cell r="E15" t="str">
            <v>PZ</v>
          </cell>
          <cell r="F15">
            <v>1</v>
          </cell>
          <cell r="G15" t="str">
            <v>TOWER</v>
          </cell>
          <cell r="H15">
            <v>3532.63</v>
          </cell>
          <cell r="I15">
            <v>0.5</v>
          </cell>
          <cell r="J15">
            <v>1766.3150000000001</v>
          </cell>
          <cell r="K15">
            <v>0.15</v>
          </cell>
          <cell r="L15">
            <v>1501.3677500000001</v>
          </cell>
        </row>
        <row r="16">
          <cell r="A16" t="str">
            <v>LG-310168</v>
          </cell>
          <cell r="B16" t="str">
            <v>UPS</v>
          </cell>
          <cell r="C16" t="str">
            <v>UPS WHAD HE ON-LINE 5KVA</v>
          </cell>
          <cell r="D16" t="str">
            <v>3414971085442</v>
          </cell>
          <cell r="E16" t="str">
            <v>PZ</v>
          </cell>
          <cell r="F16">
            <v>1</v>
          </cell>
          <cell r="G16" t="str">
            <v>TOWER</v>
          </cell>
          <cell r="H16">
            <v>4066.78</v>
          </cell>
          <cell r="I16">
            <v>0.5</v>
          </cell>
          <cell r="J16">
            <v>2033.39</v>
          </cell>
          <cell r="K16">
            <v>0.15</v>
          </cell>
          <cell r="L16">
            <v>1728.3815</v>
          </cell>
        </row>
        <row r="17">
          <cell r="A17" t="str">
            <v>LG-310169</v>
          </cell>
          <cell r="B17" t="str">
            <v>UPS</v>
          </cell>
          <cell r="C17" t="str">
            <v>UPS WHAD HE ON-LINE 6KVA</v>
          </cell>
          <cell r="D17" t="str">
            <v>3414971085459</v>
          </cell>
          <cell r="E17" t="str">
            <v>PZ</v>
          </cell>
          <cell r="F17">
            <v>1</v>
          </cell>
          <cell r="G17" t="str">
            <v>TOWER</v>
          </cell>
          <cell r="H17">
            <v>4441.1000000000004</v>
          </cell>
          <cell r="I17">
            <v>0.5</v>
          </cell>
          <cell r="J17">
            <v>2220.5500000000002</v>
          </cell>
          <cell r="K17">
            <v>0.15</v>
          </cell>
          <cell r="L17">
            <v>1887.4675000000002</v>
          </cell>
        </row>
        <row r="18">
          <cell r="A18" t="str">
            <v>LG-310170</v>
          </cell>
          <cell r="B18" t="str">
            <v>UPS</v>
          </cell>
          <cell r="C18" t="str">
            <v>UPS DAKER DK + 1000VA</v>
          </cell>
          <cell r="D18" t="str">
            <v>3414970826923</v>
          </cell>
          <cell r="E18" t="str">
            <v>PZ</v>
          </cell>
          <cell r="F18">
            <v>1</v>
          </cell>
          <cell r="G18" t="str">
            <v>RACK CONVERTIBLE MF</v>
          </cell>
          <cell r="H18">
            <v>1029.8499999999999</v>
          </cell>
          <cell r="I18">
            <v>0.5</v>
          </cell>
          <cell r="J18">
            <v>514.92499999999995</v>
          </cell>
          <cell r="K18">
            <v>0.15</v>
          </cell>
          <cell r="L18">
            <v>437.68624999999997</v>
          </cell>
        </row>
        <row r="19">
          <cell r="A19" t="str">
            <v>LG-310171</v>
          </cell>
          <cell r="B19" t="str">
            <v>UPS</v>
          </cell>
          <cell r="C19" t="str">
            <v>UPS DAKER DK + 2000VA</v>
          </cell>
          <cell r="D19" t="str">
            <v>3414970826930</v>
          </cell>
          <cell r="E19" t="str">
            <v>PZ</v>
          </cell>
          <cell r="F19">
            <v>1</v>
          </cell>
          <cell r="G19" t="str">
            <v>RACK CONVERTIBLE MF</v>
          </cell>
          <cell r="H19">
            <v>1847.72</v>
          </cell>
          <cell r="I19">
            <v>0.5</v>
          </cell>
          <cell r="J19">
            <v>923.86</v>
          </cell>
          <cell r="K19">
            <v>0.15</v>
          </cell>
          <cell r="L19">
            <v>785.28099999999995</v>
          </cell>
        </row>
        <row r="20">
          <cell r="A20" t="str">
            <v>LG-310172</v>
          </cell>
          <cell r="B20" t="str">
            <v>UPS</v>
          </cell>
          <cell r="C20" t="str">
            <v>UPS DAKER DK + 3000VA</v>
          </cell>
          <cell r="D20" t="str">
            <v>3414970826947</v>
          </cell>
          <cell r="E20" t="str">
            <v>PZ</v>
          </cell>
          <cell r="F20">
            <v>1</v>
          </cell>
          <cell r="G20" t="str">
            <v>RACK CONVERTIBLE MF</v>
          </cell>
          <cell r="H20">
            <v>2282.6999999999998</v>
          </cell>
          <cell r="I20">
            <v>0.5</v>
          </cell>
          <cell r="J20">
            <v>1141.3499999999999</v>
          </cell>
          <cell r="K20">
            <v>0.15</v>
          </cell>
          <cell r="L20">
            <v>970.14749999999992</v>
          </cell>
        </row>
        <row r="21">
          <cell r="A21" t="str">
            <v>LG-310173</v>
          </cell>
          <cell r="B21" t="str">
            <v>UPS</v>
          </cell>
          <cell r="C21" t="str">
            <v>UPS DAKER DK + 5000VA</v>
          </cell>
          <cell r="D21" t="str">
            <v>3414970826954</v>
          </cell>
          <cell r="E21" t="str">
            <v>PZ</v>
          </cell>
          <cell r="F21">
            <v>1</v>
          </cell>
          <cell r="G21" t="str">
            <v>RACK CONVERTIBLE MF</v>
          </cell>
          <cell r="H21">
            <v>4301.34</v>
          </cell>
          <cell r="I21">
            <v>0.5</v>
          </cell>
          <cell r="J21">
            <v>2150.67</v>
          </cell>
          <cell r="K21">
            <v>0.15</v>
          </cell>
          <cell r="L21">
            <v>1828.0695000000001</v>
          </cell>
        </row>
        <row r="22">
          <cell r="A22" t="str">
            <v>LG-310174</v>
          </cell>
          <cell r="B22" t="str">
            <v>UPS</v>
          </cell>
          <cell r="C22" t="str">
            <v>UPS DAKER DK + 6000VA</v>
          </cell>
          <cell r="D22" t="str">
            <v>3414970826961</v>
          </cell>
          <cell r="E22" t="str">
            <v>PZ</v>
          </cell>
          <cell r="F22">
            <v>1</v>
          </cell>
          <cell r="G22" t="str">
            <v>RACK CONVERTIBLE MF</v>
          </cell>
          <cell r="H22">
            <v>4786.7</v>
          </cell>
          <cell r="I22">
            <v>0.5</v>
          </cell>
          <cell r="J22">
            <v>2393.35</v>
          </cell>
          <cell r="K22">
            <v>0.15</v>
          </cell>
          <cell r="L22">
            <v>2034.3474999999999</v>
          </cell>
        </row>
        <row r="23">
          <cell r="A23" t="str">
            <v>LG-310175</v>
          </cell>
          <cell r="B23" t="str">
            <v>UPS</v>
          </cell>
          <cell r="C23" t="str">
            <v>UPS DAKER DK + 5000VA NO BATT</v>
          </cell>
          <cell r="D23" t="str">
            <v>3414970826978</v>
          </cell>
          <cell r="E23" t="str">
            <v>PZ</v>
          </cell>
          <cell r="F23">
            <v>1</v>
          </cell>
          <cell r="G23" t="str">
            <v>RACK CONVERTIBLE MF</v>
          </cell>
          <cell r="H23">
            <v>4179.7299999999996</v>
          </cell>
          <cell r="I23">
            <v>0.5</v>
          </cell>
          <cell r="J23">
            <v>2089.8649999999998</v>
          </cell>
          <cell r="K23">
            <v>0.15</v>
          </cell>
          <cell r="L23">
            <v>1776.3852499999998</v>
          </cell>
        </row>
        <row r="24">
          <cell r="A24" t="str">
            <v>LG-310176</v>
          </cell>
          <cell r="B24" t="str">
            <v>UPS</v>
          </cell>
          <cell r="C24" t="str">
            <v>UPS DAKER DK + 6000VA NO BAT</v>
          </cell>
          <cell r="D24" t="str">
            <v>3414970826985</v>
          </cell>
          <cell r="E24" t="str">
            <v>PZ</v>
          </cell>
          <cell r="F24">
            <v>1</v>
          </cell>
          <cell r="G24" t="str">
            <v>RACK CONVERTIBLE MF</v>
          </cell>
          <cell r="H24">
            <v>5224.6099999999997</v>
          </cell>
          <cell r="I24">
            <v>0.5</v>
          </cell>
          <cell r="J24">
            <v>2612.3049999999998</v>
          </cell>
          <cell r="K24">
            <v>0.15</v>
          </cell>
          <cell r="L24">
            <v>2220.4592499999999</v>
          </cell>
        </row>
        <row r="25">
          <cell r="A25" t="str">
            <v>LG-310177</v>
          </cell>
          <cell r="B25" t="str">
            <v>UPS</v>
          </cell>
          <cell r="C25" t="str">
            <v>UPS DAKER DK + 10KVA NO BAT</v>
          </cell>
          <cell r="D25" t="str">
            <v>3414970826992</v>
          </cell>
          <cell r="E25" t="str">
            <v>PZ</v>
          </cell>
          <cell r="F25">
            <v>1</v>
          </cell>
          <cell r="G25" t="str">
            <v>RACK CONVERTIBLE MF</v>
          </cell>
          <cell r="H25">
            <v>5100.22</v>
          </cell>
          <cell r="I25">
            <v>0.5</v>
          </cell>
          <cell r="J25">
            <v>2550.11</v>
          </cell>
          <cell r="K25">
            <v>0.15</v>
          </cell>
          <cell r="L25">
            <v>2167.5934999999999</v>
          </cell>
        </row>
        <row r="26">
          <cell r="A26" t="str">
            <v>LG-310178</v>
          </cell>
          <cell r="B26" t="str">
            <v>UPS</v>
          </cell>
          <cell r="C26" t="str">
            <v>UPS DAKER DK + 10KVA 3:1 NO BAT</v>
          </cell>
          <cell r="D26" t="str">
            <v>3414970827005</v>
          </cell>
          <cell r="E26" t="str">
            <v>PZ</v>
          </cell>
          <cell r="F26">
            <v>1</v>
          </cell>
          <cell r="G26" t="str">
            <v>RACK CONVERTIBLE TF</v>
          </cell>
          <cell r="H26">
            <v>5127.63</v>
          </cell>
          <cell r="I26">
            <v>0.5</v>
          </cell>
          <cell r="J26">
            <v>2563.8150000000001</v>
          </cell>
          <cell r="K26">
            <v>0.15</v>
          </cell>
          <cell r="L26">
            <v>2179.2427499999999</v>
          </cell>
        </row>
        <row r="27">
          <cell r="A27" t="str">
            <v>LG-310180</v>
          </cell>
          <cell r="B27" t="str">
            <v>UPS</v>
          </cell>
          <cell r="C27" t="str">
            <v>Keor SP - International version 600/360</v>
          </cell>
          <cell r="D27" t="str">
            <v>3414971231979</v>
          </cell>
          <cell r="E27" t="str">
            <v>PZ</v>
          </cell>
          <cell r="F27">
            <v>1</v>
          </cell>
          <cell r="G27" t="str">
            <v>INTERACTIVE</v>
          </cell>
          <cell r="H27">
            <v>148.94</v>
          </cell>
          <cell r="I27">
            <v>0.5</v>
          </cell>
          <cell r="J27">
            <v>74.47</v>
          </cell>
          <cell r="K27">
            <v>0.15</v>
          </cell>
          <cell r="L27">
            <v>63.299500000000002</v>
          </cell>
        </row>
        <row r="28">
          <cell r="A28" t="str">
            <v>LG-310181</v>
          </cell>
          <cell r="B28" t="str">
            <v>UPS</v>
          </cell>
          <cell r="C28" t="str">
            <v>Keor SP - German version 600/360</v>
          </cell>
          <cell r="D28" t="str">
            <v>3414971231986</v>
          </cell>
          <cell r="E28" t="str">
            <v>PZ</v>
          </cell>
          <cell r="F28">
            <v>1</v>
          </cell>
          <cell r="G28" t="str">
            <v>INTERACTIVE</v>
          </cell>
          <cell r="H28">
            <v>148.94</v>
          </cell>
          <cell r="I28">
            <v>0.5</v>
          </cell>
          <cell r="J28">
            <v>74.47</v>
          </cell>
          <cell r="K28">
            <v>0.15</v>
          </cell>
          <cell r="L28">
            <v>63.299500000000002</v>
          </cell>
        </row>
        <row r="29">
          <cell r="A29" t="str">
            <v>LG-310183</v>
          </cell>
          <cell r="B29" t="str">
            <v>UPS</v>
          </cell>
          <cell r="C29" t="str">
            <v>Keor SP - International version 800/480</v>
          </cell>
          <cell r="D29" t="str">
            <v>3414971232006</v>
          </cell>
          <cell r="E29" t="str">
            <v>PZ</v>
          </cell>
          <cell r="F29">
            <v>1</v>
          </cell>
          <cell r="G29" t="str">
            <v>INTERACTIVE</v>
          </cell>
          <cell r="H29">
            <v>178.42</v>
          </cell>
          <cell r="I29">
            <v>0.5</v>
          </cell>
          <cell r="J29">
            <v>89.21</v>
          </cell>
          <cell r="K29">
            <v>0.15</v>
          </cell>
          <cell r="L29">
            <v>75.828499999999991</v>
          </cell>
        </row>
        <row r="30">
          <cell r="A30" t="str">
            <v>LG-310184</v>
          </cell>
          <cell r="B30" t="str">
            <v>UPS</v>
          </cell>
          <cell r="C30" t="str">
            <v>Keor SP - German version 800/480</v>
          </cell>
          <cell r="D30" t="str">
            <v>3414971232013</v>
          </cell>
          <cell r="E30" t="str">
            <v>PZ</v>
          </cell>
          <cell r="F30">
            <v>1</v>
          </cell>
          <cell r="G30" t="str">
            <v>INTERACTIVE</v>
          </cell>
          <cell r="H30">
            <v>178.42</v>
          </cell>
          <cell r="I30">
            <v>0.5</v>
          </cell>
          <cell r="J30">
            <v>89.21</v>
          </cell>
          <cell r="K30">
            <v>0.15</v>
          </cell>
          <cell r="L30">
            <v>75.828499999999991</v>
          </cell>
        </row>
        <row r="31">
          <cell r="A31" t="str">
            <v>LG-310186</v>
          </cell>
          <cell r="B31" t="str">
            <v>UPS</v>
          </cell>
          <cell r="C31" t="str">
            <v>Keor SP - International version 1000/600</v>
          </cell>
          <cell r="D31" t="str">
            <v>3414971232037</v>
          </cell>
          <cell r="E31" t="str">
            <v>PZ</v>
          </cell>
          <cell r="F31">
            <v>1</v>
          </cell>
          <cell r="G31" t="str">
            <v>INTERACTIVE</v>
          </cell>
          <cell r="H31">
            <v>291.16000000000003</v>
          </cell>
          <cell r="I31">
            <v>0.5</v>
          </cell>
          <cell r="J31">
            <v>145.58000000000001</v>
          </cell>
          <cell r="K31">
            <v>0.15</v>
          </cell>
          <cell r="L31">
            <v>123.74300000000001</v>
          </cell>
        </row>
        <row r="32">
          <cell r="A32" t="str">
            <v>LG-310187</v>
          </cell>
          <cell r="B32" t="str">
            <v>UPS</v>
          </cell>
          <cell r="C32" t="str">
            <v>Keor SP - German version 1000/600</v>
          </cell>
          <cell r="D32" t="str">
            <v>3414971232044</v>
          </cell>
          <cell r="E32" t="str">
            <v>PZ</v>
          </cell>
          <cell r="F32">
            <v>1</v>
          </cell>
          <cell r="G32" t="str">
            <v>INTERACTIVE</v>
          </cell>
          <cell r="H32">
            <v>291.16000000000003</v>
          </cell>
          <cell r="I32">
            <v>0.5</v>
          </cell>
          <cell r="J32">
            <v>145.58000000000001</v>
          </cell>
          <cell r="K32">
            <v>0.15</v>
          </cell>
          <cell r="L32">
            <v>123.74300000000001</v>
          </cell>
        </row>
        <row r="33">
          <cell r="A33" t="str">
            <v>LG-310189</v>
          </cell>
          <cell r="B33" t="str">
            <v>UPS</v>
          </cell>
          <cell r="C33" t="str">
            <v>Keor SP - International version 1500/900</v>
          </cell>
          <cell r="D33" t="str">
            <v>3414971232068</v>
          </cell>
          <cell r="E33" t="str">
            <v>PZ</v>
          </cell>
          <cell r="F33">
            <v>1</v>
          </cell>
          <cell r="G33" t="str">
            <v>INTERACTIVE</v>
          </cell>
          <cell r="H33">
            <v>468.03</v>
          </cell>
          <cell r="I33">
            <v>0.5</v>
          </cell>
          <cell r="J33">
            <v>234.01499999999999</v>
          </cell>
          <cell r="K33">
            <v>0.15</v>
          </cell>
          <cell r="L33">
            <v>198.91274999999999</v>
          </cell>
        </row>
        <row r="34">
          <cell r="A34" t="str">
            <v>LG-310190</v>
          </cell>
          <cell r="B34" t="str">
            <v>UPS</v>
          </cell>
          <cell r="C34" t="str">
            <v>Keor SP - German version 1500/900</v>
          </cell>
          <cell r="D34" t="str">
            <v>3414971232075</v>
          </cell>
          <cell r="E34" t="str">
            <v>PZ</v>
          </cell>
          <cell r="F34">
            <v>1</v>
          </cell>
          <cell r="G34" t="str">
            <v>INTERACTIVE</v>
          </cell>
          <cell r="H34">
            <v>468.03</v>
          </cell>
          <cell r="I34">
            <v>0.5</v>
          </cell>
          <cell r="J34">
            <v>234.01499999999999</v>
          </cell>
          <cell r="K34">
            <v>0.15</v>
          </cell>
          <cell r="L34">
            <v>198.91274999999999</v>
          </cell>
        </row>
        <row r="35">
          <cell r="A35" t="str">
            <v>LG-310192</v>
          </cell>
          <cell r="B35" t="str">
            <v>UPS</v>
          </cell>
          <cell r="C35" t="str">
            <v>Keor SP - International version 2000/1200</v>
          </cell>
          <cell r="D35" t="str">
            <v>3414971232099</v>
          </cell>
          <cell r="E35" t="str">
            <v>PZ</v>
          </cell>
          <cell r="F35">
            <v>1</v>
          </cell>
          <cell r="G35" t="str">
            <v>INTERACTIVE</v>
          </cell>
          <cell r="H35">
            <v>596.67999999999995</v>
          </cell>
          <cell r="I35">
            <v>0.5</v>
          </cell>
          <cell r="J35">
            <v>298.33999999999997</v>
          </cell>
          <cell r="K35">
            <v>0.15</v>
          </cell>
          <cell r="L35">
            <v>253.58899999999997</v>
          </cell>
        </row>
        <row r="36">
          <cell r="A36" t="str">
            <v>LG-310193</v>
          </cell>
          <cell r="B36" t="str">
            <v>UPS</v>
          </cell>
          <cell r="C36" t="str">
            <v>Keor SP - German version 2000/1200</v>
          </cell>
          <cell r="D36" t="str">
            <v>3414971232105</v>
          </cell>
          <cell r="E36" t="str">
            <v>PZ</v>
          </cell>
          <cell r="F36">
            <v>1</v>
          </cell>
          <cell r="G36" t="str">
            <v>INTERACTIVE</v>
          </cell>
          <cell r="H36">
            <v>596.67999999999995</v>
          </cell>
          <cell r="I36">
            <v>0.5</v>
          </cell>
          <cell r="J36">
            <v>298.33999999999997</v>
          </cell>
          <cell r="K36">
            <v>0.15</v>
          </cell>
          <cell r="L36">
            <v>253.58899999999997</v>
          </cell>
        </row>
        <row r="37">
          <cell r="A37" t="str">
            <v>LG-310350</v>
          </cell>
          <cell r="B37" t="str">
            <v>UPS</v>
          </cell>
          <cell r="C37" t="str">
            <v>UPS Megaline OnLine 1,25 kVA</v>
          </cell>
          <cell r="D37" t="str">
            <v>3245063103504</v>
          </cell>
          <cell r="E37" t="str">
            <v>PZ</v>
          </cell>
          <cell r="F37">
            <v>1</v>
          </cell>
          <cell r="G37" t="str">
            <v>MF MODULARI TOWER</v>
          </cell>
          <cell r="H37">
            <v>3189.58</v>
          </cell>
          <cell r="I37">
            <v>0.5</v>
          </cell>
          <cell r="J37">
            <v>1594.79</v>
          </cell>
          <cell r="K37">
            <v>0.15</v>
          </cell>
          <cell r="L37">
            <v>1355.5715</v>
          </cell>
        </row>
        <row r="38">
          <cell r="A38" t="str">
            <v>LG-310352</v>
          </cell>
          <cell r="B38" t="str">
            <v>UPS</v>
          </cell>
          <cell r="C38" t="str">
            <v>UPS Megaline OnLine 2,5 kVA</v>
          </cell>
          <cell r="D38" t="str">
            <v>3245063103528</v>
          </cell>
          <cell r="E38" t="str">
            <v>PZ</v>
          </cell>
          <cell r="F38">
            <v>1</v>
          </cell>
          <cell r="G38" t="str">
            <v>MF MODULARI TOWER</v>
          </cell>
          <cell r="H38">
            <v>3784.98</v>
          </cell>
          <cell r="I38">
            <v>0.5</v>
          </cell>
          <cell r="J38">
            <v>1892.49</v>
          </cell>
          <cell r="K38">
            <v>0.15</v>
          </cell>
          <cell r="L38">
            <v>1608.6165000000001</v>
          </cell>
        </row>
        <row r="39">
          <cell r="A39" t="str">
            <v>LG-310354</v>
          </cell>
          <cell r="B39" t="str">
            <v>UPS</v>
          </cell>
          <cell r="C39" t="str">
            <v>UPS Megaline OnLine 3,75 kVA</v>
          </cell>
          <cell r="D39" t="str">
            <v>3245063103542</v>
          </cell>
          <cell r="E39" t="str">
            <v>PZ</v>
          </cell>
          <cell r="F39">
            <v>1</v>
          </cell>
          <cell r="G39" t="str">
            <v>MF MODULARI TOWER</v>
          </cell>
          <cell r="H39">
            <v>4412.26</v>
          </cell>
          <cell r="I39">
            <v>0.5</v>
          </cell>
          <cell r="J39">
            <v>2206.13</v>
          </cell>
          <cell r="K39">
            <v>0.15</v>
          </cell>
          <cell r="L39">
            <v>1875.2105000000001</v>
          </cell>
        </row>
        <row r="40">
          <cell r="A40" t="str">
            <v>LG-310356</v>
          </cell>
          <cell r="B40" t="str">
            <v>UPS</v>
          </cell>
          <cell r="C40" t="str">
            <v>UPS Megaline OnLine 5 kVA</v>
          </cell>
          <cell r="D40" t="str">
            <v>3245063103566</v>
          </cell>
          <cell r="E40" t="str">
            <v>PZ</v>
          </cell>
          <cell r="F40">
            <v>1</v>
          </cell>
          <cell r="G40" t="str">
            <v>MF MODULARI TOWER</v>
          </cell>
          <cell r="H40">
            <v>5422.33</v>
          </cell>
          <cell r="I40">
            <v>0.5</v>
          </cell>
          <cell r="J40">
            <v>2711.165</v>
          </cell>
          <cell r="K40">
            <v>0.15</v>
          </cell>
          <cell r="L40">
            <v>2304.4902499999998</v>
          </cell>
        </row>
        <row r="41">
          <cell r="A41" t="str">
            <v>LG-310360</v>
          </cell>
          <cell r="B41" t="str">
            <v>UPS</v>
          </cell>
          <cell r="C41" t="str">
            <v>UPS Megaline OnLine 5 kVA inverter</v>
          </cell>
          <cell r="D41" t="str">
            <v>3245063103603</v>
          </cell>
          <cell r="E41" t="str">
            <v>PZ</v>
          </cell>
          <cell r="F41">
            <v>1</v>
          </cell>
          <cell r="G41" t="str">
            <v>MF MODULARI TOWER</v>
          </cell>
          <cell r="H41">
            <v>4348.47</v>
          </cell>
          <cell r="I41">
            <v>0.5</v>
          </cell>
          <cell r="J41">
            <v>2174.2350000000001</v>
          </cell>
          <cell r="K41">
            <v>0.15</v>
          </cell>
          <cell r="L41">
            <v>1848.0997500000001</v>
          </cell>
        </row>
        <row r="42">
          <cell r="A42" t="str">
            <v>LG-310363</v>
          </cell>
          <cell r="B42" t="str">
            <v>UPS</v>
          </cell>
          <cell r="C42" t="str">
            <v>UPS Megaline OnLine 6,25 kVA inverter</v>
          </cell>
          <cell r="D42" t="str">
            <v>3245063103634</v>
          </cell>
          <cell r="E42" t="str">
            <v>PZ</v>
          </cell>
          <cell r="F42">
            <v>1</v>
          </cell>
          <cell r="G42" t="str">
            <v>MF MODULARI TOWER</v>
          </cell>
          <cell r="H42">
            <v>4931.1099999999997</v>
          </cell>
          <cell r="I42">
            <v>0.5</v>
          </cell>
          <cell r="J42">
            <v>2465.5549999999998</v>
          </cell>
          <cell r="K42">
            <v>0.15</v>
          </cell>
          <cell r="L42">
            <v>2095.7217499999997</v>
          </cell>
        </row>
        <row r="43">
          <cell r="A43" t="str">
            <v>LG-310366</v>
          </cell>
          <cell r="B43" t="str">
            <v>UPS</v>
          </cell>
          <cell r="C43" t="str">
            <v>UPS Megaline OnLine 7,5 kVA inverter</v>
          </cell>
          <cell r="D43" t="str">
            <v>3245063103665</v>
          </cell>
          <cell r="E43" t="str">
            <v>PZ</v>
          </cell>
          <cell r="F43">
            <v>1</v>
          </cell>
          <cell r="G43" t="str">
            <v>MF MODULARI TOWER</v>
          </cell>
          <cell r="H43">
            <v>5513.73</v>
          </cell>
          <cell r="I43">
            <v>0.5</v>
          </cell>
          <cell r="J43">
            <v>2756.8649999999998</v>
          </cell>
          <cell r="K43">
            <v>0.15</v>
          </cell>
          <cell r="L43">
            <v>2343.3352499999996</v>
          </cell>
        </row>
        <row r="44">
          <cell r="A44" t="str">
            <v>LG-310369</v>
          </cell>
          <cell r="B44" t="str">
            <v>UPS</v>
          </cell>
          <cell r="C44" t="str">
            <v>UPS Megaline OnLine 8,75 kVA inverter</v>
          </cell>
          <cell r="D44" t="str">
            <v>3245063103696</v>
          </cell>
          <cell r="E44" t="str">
            <v>PZ</v>
          </cell>
          <cell r="F44">
            <v>1</v>
          </cell>
          <cell r="G44" t="str">
            <v>MF MODULARI TOWER</v>
          </cell>
          <cell r="H44">
            <v>6096.37</v>
          </cell>
          <cell r="I44">
            <v>0.5</v>
          </cell>
          <cell r="J44">
            <v>3048.1849999999999</v>
          </cell>
          <cell r="K44">
            <v>0.15</v>
          </cell>
          <cell r="L44">
            <v>2590.9572499999999</v>
          </cell>
        </row>
        <row r="45">
          <cell r="A45" t="str">
            <v>LG-310372</v>
          </cell>
          <cell r="B45" t="str">
            <v>UPS</v>
          </cell>
          <cell r="C45" t="str">
            <v>UPS Megaline OnLine 10 kVA inverter</v>
          </cell>
          <cell r="D45" t="str">
            <v>3245063103726</v>
          </cell>
          <cell r="E45" t="str">
            <v>PZ</v>
          </cell>
          <cell r="F45">
            <v>1</v>
          </cell>
          <cell r="G45" t="str">
            <v>MF MODULARI TOWER</v>
          </cell>
          <cell r="H45">
            <v>6783.19</v>
          </cell>
          <cell r="I45">
            <v>0.5</v>
          </cell>
          <cell r="J45">
            <v>3391.5949999999998</v>
          </cell>
          <cell r="K45">
            <v>0.15</v>
          </cell>
          <cell r="L45">
            <v>2882.8557499999997</v>
          </cell>
        </row>
        <row r="46">
          <cell r="A46" t="str">
            <v>LG-310373</v>
          </cell>
          <cell r="B46" t="str">
            <v>UPS</v>
          </cell>
          <cell r="C46" t="str">
            <v>UPS Megaline OnLine 1,25 kVA 15min</v>
          </cell>
          <cell r="D46" t="str">
            <v/>
          </cell>
          <cell r="E46" t="str">
            <v>PZ</v>
          </cell>
          <cell r="F46">
            <v>1</v>
          </cell>
          <cell r="G46" t="str">
            <v>MF MODULARI TOWER</v>
          </cell>
          <cell r="H46">
            <v>3455.39</v>
          </cell>
          <cell r="I46">
            <v>0.5</v>
          </cell>
          <cell r="J46">
            <v>1727.6949999999999</v>
          </cell>
          <cell r="K46">
            <v>0.15</v>
          </cell>
          <cell r="L46">
            <v>1468.5407499999999</v>
          </cell>
        </row>
        <row r="47">
          <cell r="A47" t="str">
            <v>LG-310374</v>
          </cell>
          <cell r="B47" t="str">
            <v>UPS</v>
          </cell>
          <cell r="C47" t="str">
            <v>UPS Megaline OnLine 1,25 kVA 30min</v>
          </cell>
          <cell r="D47" t="str">
            <v/>
          </cell>
          <cell r="E47" t="str">
            <v>PZ</v>
          </cell>
          <cell r="F47">
            <v>1</v>
          </cell>
          <cell r="G47" t="str">
            <v>MF MODULARI TOWER</v>
          </cell>
          <cell r="H47">
            <v>3721.2</v>
          </cell>
          <cell r="I47">
            <v>0.5</v>
          </cell>
          <cell r="J47">
            <v>1860.6</v>
          </cell>
          <cell r="K47">
            <v>0.15</v>
          </cell>
          <cell r="L47">
            <v>1581.51</v>
          </cell>
        </row>
        <row r="48">
          <cell r="A48" t="str">
            <v>LG-310375</v>
          </cell>
          <cell r="B48" t="str">
            <v>UPS</v>
          </cell>
          <cell r="C48" t="str">
            <v>UPS Megaline OnLine 1,25 kVA 45min</v>
          </cell>
          <cell r="D48" t="str">
            <v/>
          </cell>
          <cell r="E48" t="str">
            <v>PZ</v>
          </cell>
          <cell r="F48">
            <v>1</v>
          </cell>
          <cell r="G48" t="str">
            <v>MF MODULARI TOWER</v>
          </cell>
          <cell r="H48">
            <v>3976.35</v>
          </cell>
          <cell r="I48">
            <v>0.5</v>
          </cell>
          <cell r="J48">
            <v>1988.175</v>
          </cell>
          <cell r="K48">
            <v>0.15</v>
          </cell>
          <cell r="L48">
            <v>1689.94875</v>
          </cell>
        </row>
        <row r="49">
          <cell r="A49" t="str">
            <v>LG-310376</v>
          </cell>
          <cell r="B49" t="str">
            <v>UPS</v>
          </cell>
          <cell r="C49" t="str">
            <v>UPS Megaline OnLine 2,5 kVA 15min</v>
          </cell>
          <cell r="D49" t="str">
            <v>3245063103764</v>
          </cell>
          <cell r="E49" t="str">
            <v>PZ</v>
          </cell>
          <cell r="F49">
            <v>1</v>
          </cell>
          <cell r="G49" t="str">
            <v>MF MODULARI TOWER</v>
          </cell>
          <cell r="H49">
            <v>4189</v>
          </cell>
          <cell r="I49">
            <v>0.5</v>
          </cell>
          <cell r="J49">
            <v>2094.5</v>
          </cell>
          <cell r="K49">
            <v>0.15</v>
          </cell>
          <cell r="L49">
            <v>1780.325</v>
          </cell>
        </row>
        <row r="50">
          <cell r="A50" t="str">
            <v>LG-310377</v>
          </cell>
          <cell r="B50" t="str">
            <v>UPS</v>
          </cell>
          <cell r="C50" t="str">
            <v>UPS Megaline OnLine 2,5 kVA 17min</v>
          </cell>
          <cell r="D50" t="str">
            <v/>
          </cell>
          <cell r="E50" t="str">
            <v>PZ</v>
          </cell>
          <cell r="F50">
            <v>1</v>
          </cell>
          <cell r="G50" t="str">
            <v>MF MODULARI TOWER</v>
          </cell>
          <cell r="H50">
            <v>4454.8100000000004</v>
          </cell>
          <cell r="I50">
            <v>0.5</v>
          </cell>
          <cell r="J50">
            <v>2227.4050000000002</v>
          </cell>
          <cell r="K50">
            <v>0.15</v>
          </cell>
          <cell r="L50">
            <v>1893.2942500000001</v>
          </cell>
        </row>
        <row r="51">
          <cell r="A51" t="str">
            <v>LG-310378</v>
          </cell>
          <cell r="B51" t="str">
            <v>UPS</v>
          </cell>
          <cell r="C51" t="str">
            <v>UPS Megaline OnLine 3,75 kVA 15min</v>
          </cell>
          <cell r="D51" t="str">
            <v/>
          </cell>
          <cell r="E51" t="str">
            <v>PZ</v>
          </cell>
          <cell r="F51">
            <v>1</v>
          </cell>
          <cell r="G51" t="str">
            <v>MF MODULARI TOWER</v>
          </cell>
          <cell r="H51">
            <v>4837.5600000000004</v>
          </cell>
          <cell r="I51">
            <v>0.5</v>
          </cell>
          <cell r="J51">
            <v>2418.7800000000002</v>
          </cell>
          <cell r="K51">
            <v>0.15</v>
          </cell>
          <cell r="L51">
            <v>2055.9630000000002</v>
          </cell>
        </row>
        <row r="52">
          <cell r="A52" t="str">
            <v>LG-310379</v>
          </cell>
          <cell r="B52" t="str">
            <v>UPS</v>
          </cell>
          <cell r="C52" t="str">
            <v>UPS Megaline OnLine 1,25 kVA Rack</v>
          </cell>
          <cell r="D52" t="str">
            <v>3245063103795</v>
          </cell>
          <cell r="E52" t="str">
            <v>PZ</v>
          </cell>
          <cell r="F52">
            <v>1</v>
          </cell>
          <cell r="G52" t="str">
            <v>MF MODULARI RACK</v>
          </cell>
          <cell r="H52">
            <v>3189.58</v>
          </cell>
          <cell r="I52">
            <v>0.5</v>
          </cell>
          <cell r="J52">
            <v>1594.79</v>
          </cell>
          <cell r="K52">
            <v>0.15</v>
          </cell>
          <cell r="L52">
            <v>1355.5715</v>
          </cell>
        </row>
        <row r="53">
          <cell r="A53" t="str">
            <v>LG-310381</v>
          </cell>
          <cell r="B53" t="str">
            <v>UPS</v>
          </cell>
          <cell r="C53" t="str">
            <v>UPS Megaline OnLine 2,5 kVA Rack</v>
          </cell>
          <cell r="D53" t="str">
            <v>3245063103818</v>
          </cell>
          <cell r="E53" t="str">
            <v>PZ</v>
          </cell>
          <cell r="F53">
            <v>1</v>
          </cell>
          <cell r="G53" t="str">
            <v>MF MODULARI RACK</v>
          </cell>
          <cell r="H53">
            <v>3784.98</v>
          </cell>
          <cell r="I53">
            <v>0.5</v>
          </cell>
          <cell r="J53">
            <v>1892.49</v>
          </cell>
          <cell r="K53">
            <v>0.15</v>
          </cell>
          <cell r="L53">
            <v>1608.6165000000001</v>
          </cell>
        </row>
        <row r="54">
          <cell r="A54" t="str">
            <v>LG-310383</v>
          </cell>
          <cell r="B54" t="str">
            <v>UPS</v>
          </cell>
          <cell r="C54" t="str">
            <v>UPS Megaline OnLine 3,75 kVA Rack</v>
          </cell>
          <cell r="D54" t="str">
            <v>3245063103832</v>
          </cell>
          <cell r="E54" t="str">
            <v>PZ</v>
          </cell>
          <cell r="F54">
            <v>1</v>
          </cell>
          <cell r="G54" t="str">
            <v>MF MODULARI RACK</v>
          </cell>
          <cell r="H54">
            <v>4412.26</v>
          </cell>
          <cell r="I54">
            <v>0.5</v>
          </cell>
          <cell r="J54">
            <v>2206.13</v>
          </cell>
          <cell r="K54">
            <v>0.15</v>
          </cell>
          <cell r="L54">
            <v>1875.2105000000001</v>
          </cell>
        </row>
        <row r="55">
          <cell r="A55" t="str">
            <v>LG-310385</v>
          </cell>
          <cell r="B55" t="str">
            <v>UPS</v>
          </cell>
          <cell r="C55" t="str">
            <v>UPS Megaline OnLine 5 kVA Rack</v>
          </cell>
          <cell r="D55" t="str">
            <v>3245063103856</v>
          </cell>
          <cell r="E55" t="str">
            <v>PZ</v>
          </cell>
          <cell r="F55">
            <v>1</v>
          </cell>
          <cell r="G55" t="str">
            <v>MF MODULARI RACK</v>
          </cell>
          <cell r="H55">
            <v>5422.33</v>
          </cell>
          <cell r="I55">
            <v>0.5</v>
          </cell>
          <cell r="J55">
            <v>2711.165</v>
          </cell>
          <cell r="K55">
            <v>0.15</v>
          </cell>
          <cell r="L55">
            <v>2304.4902499999998</v>
          </cell>
        </row>
        <row r="56">
          <cell r="A56" t="str">
            <v>LG-310387</v>
          </cell>
          <cell r="B56" t="str">
            <v>UPS</v>
          </cell>
          <cell r="C56" t="str">
            <v>UPS Megaline OnLine 1,25 kVA Rack 15min</v>
          </cell>
          <cell r="D56" t="str">
            <v>3245063103870</v>
          </cell>
          <cell r="E56" t="str">
            <v>PZ</v>
          </cell>
          <cell r="F56">
            <v>1</v>
          </cell>
          <cell r="G56" t="str">
            <v>MF MODULARI RACK</v>
          </cell>
          <cell r="H56">
            <v>3455.39</v>
          </cell>
          <cell r="I56">
            <v>0.5</v>
          </cell>
          <cell r="J56">
            <v>1727.6949999999999</v>
          </cell>
          <cell r="K56">
            <v>0.15</v>
          </cell>
          <cell r="L56">
            <v>1468.5407499999999</v>
          </cell>
        </row>
        <row r="57">
          <cell r="A57" t="str">
            <v>LG-310388</v>
          </cell>
          <cell r="B57" t="str">
            <v>UPS</v>
          </cell>
          <cell r="C57" t="str">
            <v>UPS Megaline OnLine 1,25 kVA Rack 30min</v>
          </cell>
          <cell r="D57" t="str">
            <v>3245063103887</v>
          </cell>
          <cell r="E57" t="str">
            <v>PZ</v>
          </cell>
          <cell r="F57">
            <v>1</v>
          </cell>
          <cell r="G57" t="str">
            <v>MF MODULARI RACK</v>
          </cell>
          <cell r="H57">
            <v>3721.2</v>
          </cell>
          <cell r="I57">
            <v>0.5</v>
          </cell>
          <cell r="J57">
            <v>1860.6</v>
          </cell>
          <cell r="K57">
            <v>0.15</v>
          </cell>
          <cell r="L57">
            <v>1581.51</v>
          </cell>
        </row>
        <row r="58">
          <cell r="A58" t="str">
            <v>LG-310389</v>
          </cell>
          <cell r="B58" t="str">
            <v>UPS</v>
          </cell>
          <cell r="C58" t="str">
            <v>UPS Megaline OnLine 1,25 kVA Rack 45min</v>
          </cell>
          <cell r="D58" t="str">
            <v>3245063103894</v>
          </cell>
          <cell r="E58" t="str">
            <v>PZ</v>
          </cell>
          <cell r="F58">
            <v>1</v>
          </cell>
          <cell r="G58" t="str">
            <v>MF MODULARI RACK</v>
          </cell>
          <cell r="H58">
            <v>3976.35</v>
          </cell>
          <cell r="I58">
            <v>0.5</v>
          </cell>
          <cell r="J58">
            <v>1988.175</v>
          </cell>
          <cell r="K58">
            <v>0.15</v>
          </cell>
          <cell r="L58">
            <v>1689.94875</v>
          </cell>
        </row>
        <row r="59">
          <cell r="A59" t="str">
            <v>LG-310390</v>
          </cell>
          <cell r="B59" t="str">
            <v>UPS</v>
          </cell>
          <cell r="C59" t="str">
            <v>UPS Megaline OnLine 2,5 kVA Rack 15min</v>
          </cell>
          <cell r="D59" t="str">
            <v>3245063103900</v>
          </cell>
          <cell r="E59" t="str">
            <v>PZ</v>
          </cell>
          <cell r="F59">
            <v>1</v>
          </cell>
          <cell r="G59" t="str">
            <v>MF MODULARI RACK</v>
          </cell>
          <cell r="H59">
            <v>4189</v>
          </cell>
          <cell r="I59">
            <v>0.5</v>
          </cell>
          <cell r="J59">
            <v>2094.5</v>
          </cell>
          <cell r="K59">
            <v>0.15</v>
          </cell>
          <cell r="L59">
            <v>1780.325</v>
          </cell>
        </row>
        <row r="60">
          <cell r="A60" t="str">
            <v>LG-310391</v>
          </cell>
          <cell r="B60" t="str">
            <v>UPS</v>
          </cell>
          <cell r="C60" t="str">
            <v>UPS Megaline OnLine 2,5 kVA Rack 17min</v>
          </cell>
          <cell r="D60" t="str">
            <v>3245063103917</v>
          </cell>
          <cell r="E60" t="str">
            <v>PZ</v>
          </cell>
          <cell r="F60">
            <v>1</v>
          </cell>
          <cell r="G60" t="str">
            <v>MF MODULARI RACK</v>
          </cell>
          <cell r="H60">
            <v>4454.8100000000004</v>
          </cell>
          <cell r="I60">
            <v>0.5</v>
          </cell>
          <cell r="J60">
            <v>2227.4050000000002</v>
          </cell>
          <cell r="K60">
            <v>0.15</v>
          </cell>
          <cell r="L60">
            <v>1893.2942500000001</v>
          </cell>
        </row>
        <row r="61">
          <cell r="A61" t="str">
            <v>LG-310392</v>
          </cell>
          <cell r="B61" t="str">
            <v>UPS</v>
          </cell>
          <cell r="C61" t="str">
            <v>UPS Megaline OnLine 3,75 kVA Rack 15min</v>
          </cell>
          <cell r="D61" t="str">
            <v>3245063103924</v>
          </cell>
          <cell r="E61" t="str">
            <v>PZ</v>
          </cell>
          <cell r="F61">
            <v>1</v>
          </cell>
          <cell r="G61" t="str">
            <v>MF MODULARI RACK</v>
          </cell>
          <cell r="H61">
            <v>4837.5600000000004</v>
          </cell>
          <cell r="I61">
            <v>0.5</v>
          </cell>
          <cell r="J61">
            <v>2418.7800000000002</v>
          </cell>
          <cell r="K61">
            <v>0.15</v>
          </cell>
          <cell r="L61">
            <v>2055.9630000000002</v>
          </cell>
        </row>
        <row r="62">
          <cell r="A62" t="str">
            <v>LG-310396</v>
          </cell>
          <cell r="B62" t="str">
            <v>UPS</v>
          </cell>
          <cell r="C62" t="str">
            <v>UPS TRIMOD ON LINE 10 KVA HE 0 MIN</v>
          </cell>
          <cell r="D62" t="str">
            <v>3414970328281</v>
          </cell>
          <cell r="E62" t="str">
            <v>PZ</v>
          </cell>
          <cell r="F62">
            <v>1</v>
          </cell>
          <cell r="G62" t="str">
            <v>TRIMOD UPS</v>
          </cell>
          <cell r="H62">
            <v>9878.64</v>
          </cell>
          <cell r="I62">
            <v>0.45</v>
          </cell>
          <cell r="J62">
            <v>5433.2519999999995</v>
          </cell>
          <cell r="K62">
            <v>0.15</v>
          </cell>
          <cell r="L62">
            <v>4618.2641999999996</v>
          </cell>
        </row>
        <row r="63">
          <cell r="A63" t="str">
            <v>LG-310397</v>
          </cell>
          <cell r="B63" t="str">
            <v>UPS</v>
          </cell>
          <cell r="C63" t="str">
            <v>UPS TRIMOD ONLINE 10 KVA HE HIGH 0MIN</v>
          </cell>
          <cell r="D63" t="str">
            <v>3245063103979</v>
          </cell>
          <cell r="E63" t="str">
            <v>PZ</v>
          </cell>
          <cell r="F63">
            <v>1</v>
          </cell>
          <cell r="G63" t="str">
            <v>TRIMOD UPS</v>
          </cell>
          <cell r="H63">
            <v>10763.27</v>
          </cell>
          <cell r="I63">
            <v>0.45</v>
          </cell>
          <cell r="J63">
            <v>5919.7984999999999</v>
          </cell>
          <cell r="K63">
            <v>0.15</v>
          </cell>
          <cell r="L63">
            <v>5031.8287250000003</v>
          </cell>
        </row>
        <row r="64">
          <cell r="A64" t="str">
            <v>LG-310402</v>
          </cell>
          <cell r="B64" t="str">
            <v>UPS</v>
          </cell>
          <cell r="C64" t="str">
            <v>UPS TRIMOD ON LINE 10 KVA HE 49min</v>
          </cell>
          <cell r="D64" t="str">
            <v>3245063104020</v>
          </cell>
          <cell r="E64" t="str">
            <v>PZ</v>
          </cell>
          <cell r="F64">
            <v>1</v>
          </cell>
          <cell r="G64" t="str">
            <v>TRIMOD UPS</v>
          </cell>
          <cell r="H64">
            <v>16022.68</v>
          </cell>
          <cell r="I64">
            <v>0.45</v>
          </cell>
          <cell r="J64">
            <v>8812.4740000000002</v>
          </cell>
          <cell r="K64">
            <v>0.15</v>
          </cell>
          <cell r="L64">
            <v>7490.6028999999999</v>
          </cell>
        </row>
        <row r="65">
          <cell r="A65" t="str">
            <v>LG-310403</v>
          </cell>
          <cell r="B65" t="str">
            <v>UPS</v>
          </cell>
          <cell r="C65" t="str">
            <v>UPS TRIMOD ON LINE 15 KVAHE HIGH 0MIN</v>
          </cell>
          <cell r="D65" t="str">
            <v>3245063104037</v>
          </cell>
          <cell r="E65" t="str">
            <v>PZ</v>
          </cell>
          <cell r="F65">
            <v>1</v>
          </cell>
          <cell r="G65" t="str">
            <v>TRIMOD UPS</v>
          </cell>
          <cell r="H65">
            <v>11477.3</v>
          </cell>
          <cell r="I65">
            <v>0.45</v>
          </cell>
          <cell r="J65">
            <v>6312.5149999999994</v>
          </cell>
          <cell r="K65">
            <v>0.15</v>
          </cell>
          <cell r="L65">
            <v>5365.6377499999999</v>
          </cell>
        </row>
        <row r="66">
          <cell r="A66" t="str">
            <v>LG-310407</v>
          </cell>
          <cell r="B66" t="str">
            <v>UPS</v>
          </cell>
          <cell r="C66" t="str">
            <v>UPS TRIMOD ON LINE 15 KVA HE 29min</v>
          </cell>
          <cell r="D66" t="str">
            <v>3245063104075</v>
          </cell>
          <cell r="E66" t="str">
            <v>PZ</v>
          </cell>
          <cell r="F66">
            <v>1</v>
          </cell>
          <cell r="G66" t="str">
            <v>TRIMOD UPS</v>
          </cell>
          <cell r="H66">
            <v>16085.11</v>
          </cell>
          <cell r="I66">
            <v>0.45</v>
          </cell>
          <cell r="J66">
            <v>8846.8104999999996</v>
          </cell>
          <cell r="K66">
            <v>0.15</v>
          </cell>
          <cell r="L66">
            <v>7519.7889249999998</v>
          </cell>
        </row>
        <row r="67">
          <cell r="A67" t="str">
            <v>LG-310408</v>
          </cell>
          <cell r="B67" t="str">
            <v>UPS</v>
          </cell>
          <cell r="C67" t="str">
            <v>UPS TRIMOD ON LINE 15 KVA HE 0 MIN</v>
          </cell>
          <cell r="D67" t="str">
            <v>3414970328410</v>
          </cell>
          <cell r="E67" t="str">
            <v>PZ</v>
          </cell>
          <cell r="F67">
            <v>1</v>
          </cell>
          <cell r="G67" t="str">
            <v>TRIMOD UPS</v>
          </cell>
          <cell r="H67">
            <v>10641.7</v>
          </cell>
          <cell r="I67">
            <v>0.45</v>
          </cell>
          <cell r="J67">
            <v>5852.9350000000004</v>
          </cell>
          <cell r="K67">
            <v>0.15</v>
          </cell>
          <cell r="L67">
            <v>4974.9947500000007</v>
          </cell>
        </row>
        <row r="68">
          <cell r="A68" t="str">
            <v>LG-310409</v>
          </cell>
          <cell r="B68" t="str">
            <v>UPS</v>
          </cell>
          <cell r="C68" t="str">
            <v>UPS TRIMOD ON LINE 20 KVA HE HIGH 0MIN</v>
          </cell>
          <cell r="D68" t="str">
            <v>3245063104099</v>
          </cell>
          <cell r="E68" t="str">
            <v>PZ</v>
          </cell>
          <cell r="F68">
            <v>1</v>
          </cell>
          <cell r="G68" t="str">
            <v>TRIMOD UPS</v>
          </cell>
          <cell r="H68">
            <v>12694.1</v>
          </cell>
          <cell r="I68">
            <v>0.45</v>
          </cell>
          <cell r="J68">
            <v>6981.7550000000001</v>
          </cell>
          <cell r="K68">
            <v>0.15</v>
          </cell>
          <cell r="L68">
            <v>5934.4917500000001</v>
          </cell>
        </row>
        <row r="69">
          <cell r="A69" t="str">
            <v>LG-310413</v>
          </cell>
          <cell r="B69" t="str">
            <v>UPS</v>
          </cell>
          <cell r="C69" t="str">
            <v>UPS TRIMOD ON LINE 20 KVA HE 20MIN</v>
          </cell>
          <cell r="D69" t="str">
            <v>3245063104136</v>
          </cell>
          <cell r="E69" t="str">
            <v>PZ</v>
          </cell>
          <cell r="F69">
            <v>1</v>
          </cell>
          <cell r="G69" t="str">
            <v>TRIMOD UPS</v>
          </cell>
          <cell r="H69">
            <v>18005.919999999998</v>
          </cell>
          <cell r="I69">
            <v>0.45</v>
          </cell>
          <cell r="J69">
            <v>9903.2559999999976</v>
          </cell>
          <cell r="K69">
            <v>0.15</v>
          </cell>
          <cell r="L69">
            <v>8417.7675999999974</v>
          </cell>
        </row>
        <row r="70">
          <cell r="A70" t="str">
            <v>LG-310414</v>
          </cell>
          <cell r="B70" t="str">
            <v>UPS</v>
          </cell>
          <cell r="C70" t="str">
            <v>UPS TRIMOD ON LINE 20 KVA HE 0 MIN</v>
          </cell>
          <cell r="D70" t="str">
            <v>3414970328427</v>
          </cell>
          <cell r="E70" t="str">
            <v>PZ</v>
          </cell>
          <cell r="F70">
            <v>1</v>
          </cell>
          <cell r="G70" t="str">
            <v>TRIMOD UPS</v>
          </cell>
          <cell r="H70">
            <v>11928.07</v>
          </cell>
          <cell r="I70">
            <v>0.45</v>
          </cell>
          <cell r="J70">
            <v>6560.4384999999993</v>
          </cell>
          <cell r="K70">
            <v>0.15</v>
          </cell>
          <cell r="L70">
            <v>5576.3727249999993</v>
          </cell>
        </row>
        <row r="71">
          <cell r="A71" t="str">
            <v>LG-310415</v>
          </cell>
          <cell r="B71" t="str">
            <v>UPS</v>
          </cell>
          <cell r="C71" t="str">
            <v>UPS TRIMOD ON LINE 30 KVA HE HIGH 0MIN</v>
          </cell>
          <cell r="D71" t="str">
            <v>3245063104150</v>
          </cell>
          <cell r="E71" t="str">
            <v>PZ</v>
          </cell>
          <cell r="F71">
            <v>1</v>
          </cell>
          <cell r="G71" t="str">
            <v>TRIMOD UPS</v>
          </cell>
          <cell r="H71">
            <v>15683.22</v>
          </cell>
          <cell r="I71">
            <v>0.45</v>
          </cell>
          <cell r="J71">
            <v>8625.7710000000006</v>
          </cell>
          <cell r="K71">
            <v>0.15</v>
          </cell>
          <cell r="L71">
            <v>7331.9053500000009</v>
          </cell>
        </row>
        <row r="72">
          <cell r="A72" t="str">
            <v>LG-310417</v>
          </cell>
          <cell r="B72" t="str">
            <v>UPS</v>
          </cell>
          <cell r="C72" t="str">
            <v>UPS TRIMOD ON LINE 30 KVA HE 8MIN</v>
          </cell>
          <cell r="D72" t="str">
            <v>3245063104174</v>
          </cell>
          <cell r="E72" t="str">
            <v>PZ</v>
          </cell>
          <cell r="F72">
            <v>1</v>
          </cell>
          <cell r="G72" t="str">
            <v>TRIMOD UPS</v>
          </cell>
          <cell r="H72">
            <v>19870.919999999998</v>
          </cell>
          <cell r="I72">
            <v>0.45</v>
          </cell>
          <cell r="J72">
            <v>10929.005999999999</v>
          </cell>
          <cell r="K72">
            <v>0.15</v>
          </cell>
          <cell r="L72">
            <v>9289.6550999999999</v>
          </cell>
        </row>
        <row r="73">
          <cell r="A73" t="str">
            <v>LG-310418</v>
          </cell>
          <cell r="B73" t="str">
            <v>UPS</v>
          </cell>
          <cell r="C73" t="str">
            <v>UPS TRIMOD ON LINE 30 KVA HE 0 MIN</v>
          </cell>
          <cell r="D73" t="str">
            <v>3414970328335</v>
          </cell>
          <cell r="E73" t="str">
            <v>PZ</v>
          </cell>
          <cell r="F73">
            <v>1</v>
          </cell>
          <cell r="G73" t="str">
            <v>TRIMOD UPS</v>
          </cell>
          <cell r="H73">
            <v>13371.88</v>
          </cell>
          <cell r="I73">
            <v>0.45</v>
          </cell>
          <cell r="J73">
            <v>7354.5339999999997</v>
          </cell>
          <cell r="K73">
            <v>0.15</v>
          </cell>
          <cell r="L73">
            <v>6251.3539000000001</v>
          </cell>
        </row>
        <row r="74">
          <cell r="A74" t="str">
            <v>LG-310419</v>
          </cell>
          <cell r="B74" t="str">
            <v>UPS</v>
          </cell>
          <cell r="C74" t="str">
            <v>UPS TRIMOD ON LINE 40 KVA HE 0 MIN</v>
          </cell>
          <cell r="D74" t="str">
            <v>3414970328380</v>
          </cell>
          <cell r="E74" t="str">
            <v>PZ</v>
          </cell>
          <cell r="F74">
            <v>1</v>
          </cell>
          <cell r="G74" t="str">
            <v>TRIMOD UPS</v>
          </cell>
          <cell r="H74">
            <v>15804.37</v>
          </cell>
          <cell r="I74">
            <v>0.45</v>
          </cell>
          <cell r="J74">
            <v>8692.4035000000003</v>
          </cell>
          <cell r="K74">
            <v>0.15</v>
          </cell>
          <cell r="L74">
            <v>7388.5429750000003</v>
          </cell>
        </row>
        <row r="75">
          <cell r="A75" t="str">
            <v>LG-310420</v>
          </cell>
          <cell r="B75" t="str">
            <v>UPS</v>
          </cell>
          <cell r="C75" t="str">
            <v>UPS TRIMOD ON LINE 60 KVA HE 0 MIN</v>
          </cell>
          <cell r="D75" t="str">
            <v>3414970328298</v>
          </cell>
          <cell r="E75" t="str">
            <v>PZ</v>
          </cell>
          <cell r="F75">
            <v>1</v>
          </cell>
          <cell r="G75" t="str">
            <v>TRIMOD UPS</v>
          </cell>
          <cell r="H75">
            <v>20071.13</v>
          </cell>
          <cell r="I75">
            <v>0.45</v>
          </cell>
          <cell r="J75">
            <v>11039.121500000001</v>
          </cell>
          <cell r="K75">
            <v>0.15</v>
          </cell>
          <cell r="L75">
            <v>9383.2532750000009</v>
          </cell>
        </row>
        <row r="76">
          <cell r="A76" t="str">
            <v>LG-310422</v>
          </cell>
          <cell r="B76" t="str">
            <v>UPS</v>
          </cell>
          <cell r="C76" t="str">
            <v>UPS TRIMOD EMPTY CABINET 3/12 HE FOR 10KVA</v>
          </cell>
          <cell r="D76" t="str">
            <v>3414970328342</v>
          </cell>
          <cell r="E76" t="str">
            <v>PZ</v>
          </cell>
          <cell r="F76">
            <v>1</v>
          </cell>
          <cell r="G76" t="str">
            <v>TRIMOD UPS</v>
          </cell>
          <cell r="H76">
            <v>5244.17</v>
          </cell>
          <cell r="I76">
            <v>0.45</v>
          </cell>
          <cell r="J76">
            <v>2884.2934999999998</v>
          </cell>
          <cell r="K76">
            <v>0.15</v>
          </cell>
          <cell r="L76">
            <v>2451.6494749999997</v>
          </cell>
        </row>
        <row r="77">
          <cell r="A77" t="str">
            <v>LG-310423</v>
          </cell>
          <cell r="B77" t="str">
            <v>UPS</v>
          </cell>
          <cell r="C77" t="str">
            <v>UPS TRIMOD EMPTY CAB 3/12 HE FOR 15-20KVA</v>
          </cell>
          <cell r="D77" t="str">
            <v>3414970328328</v>
          </cell>
          <cell r="E77" t="str">
            <v>PZ</v>
          </cell>
          <cell r="F77">
            <v>1</v>
          </cell>
          <cell r="G77" t="str">
            <v>TRIMOD UPS</v>
          </cell>
          <cell r="H77">
            <v>5609.36</v>
          </cell>
          <cell r="I77">
            <v>0.45</v>
          </cell>
          <cell r="J77">
            <v>3085.1479999999997</v>
          </cell>
          <cell r="K77">
            <v>0.15</v>
          </cell>
          <cell r="L77">
            <v>2622.3757999999998</v>
          </cell>
        </row>
        <row r="78">
          <cell r="A78" t="str">
            <v>LG-310424</v>
          </cell>
          <cell r="B78" t="str">
            <v>UPS</v>
          </cell>
          <cell r="C78" t="str">
            <v>UPS TRIMOD EMPTY CABINET 6 HE FOR 30KVA 3/3</v>
          </cell>
          <cell r="D78" t="str">
            <v>3414970328397</v>
          </cell>
          <cell r="E78" t="str">
            <v>PZ</v>
          </cell>
          <cell r="F78">
            <v>1</v>
          </cell>
          <cell r="G78" t="str">
            <v>TRIMOD UPS</v>
          </cell>
          <cell r="H78">
            <v>5582.73</v>
          </cell>
          <cell r="I78">
            <v>0.45</v>
          </cell>
          <cell r="J78">
            <v>3070.5014999999999</v>
          </cell>
          <cell r="K78">
            <v>0.15</v>
          </cell>
          <cell r="L78">
            <v>2609.9262749999998</v>
          </cell>
        </row>
        <row r="79">
          <cell r="A79" t="str">
            <v>LG-310425</v>
          </cell>
          <cell r="B79" t="str">
            <v>UPS</v>
          </cell>
          <cell r="C79" t="str">
            <v>UPS TRIMOD EMPTY CABINET 6 HE FOR 30KVA</v>
          </cell>
          <cell r="D79" t="str">
            <v>3414970328441</v>
          </cell>
          <cell r="E79" t="str">
            <v>PZ</v>
          </cell>
          <cell r="F79">
            <v>1</v>
          </cell>
          <cell r="G79" t="str">
            <v>TRIMOD UPS</v>
          </cell>
          <cell r="H79">
            <v>6783.18</v>
          </cell>
          <cell r="I79">
            <v>0.45</v>
          </cell>
          <cell r="J79">
            <v>3730.7490000000003</v>
          </cell>
          <cell r="K79">
            <v>0.15</v>
          </cell>
          <cell r="L79">
            <v>3171.1366500000004</v>
          </cell>
        </row>
        <row r="80">
          <cell r="A80" t="str">
            <v>LG-310426</v>
          </cell>
          <cell r="B80" t="str">
            <v>UPS</v>
          </cell>
          <cell r="C80" t="str">
            <v>UPS TRIMOD EMPTY CABINET 6 HE FOR 40KVA 3/3</v>
          </cell>
          <cell r="D80" t="str">
            <v>3414970328267</v>
          </cell>
          <cell r="E80" t="str">
            <v>PZ</v>
          </cell>
          <cell r="F80">
            <v>1</v>
          </cell>
          <cell r="G80" t="str">
            <v>TRIMOD UPS</v>
          </cell>
          <cell r="H80">
            <v>5929.86</v>
          </cell>
          <cell r="I80">
            <v>0.45</v>
          </cell>
          <cell r="J80">
            <v>3261.4229999999998</v>
          </cell>
          <cell r="K80">
            <v>0.15</v>
          </cell>
          <cell r="L80">
            <v>2772.2095499999996</v>
          </cell>
        </row>
        <row r="81">
          <cell r="A81" t="str">
            <v>LG-310427</v>
          </cell>
          <cell r="B81" t="str">
            <v>UPS</v>
          </cell>
          <cell r="C81" t="str">
            <v>UPS TRIMOD EMPTY CABINET 9 HE FOR 60KVA 3/3</v>
          </cell>
          <cell r="D81" t="str">
            <v>3414970328373</v>
          </cell>
          <cell r="E81" t="str">
            <v>PZ</v>
          </cell>
          <cell r="F81">
            <v>1</v>
          </cell>
          <cell r="G81" t="str">
            <v>TRIMOD UPS</v>
          </cell>
          <cell r="H81">
            <v>6963.98</v>
          </cell>
          <cell r="I81">
            <v>0.45</v>
          </cell>
          <cell r="J81">
            <v>3830.1889999999999</v>
          </cell>
          <cell r="K81">
            <v>0.15</v>
          </cell>
          <cell r="L81">
            <v>3255.6606499999998</v>
          </cell>
        </row>
        <row r="82">
          <cell r="A82" t="str">
            <v>LG-310431</v>
          </cell>
          <cell r="B82" t="str">
            <v>UPS</v>
          </cell>
          <cell r="C82" t="str">
            <v>UPS TRIMOD EMPTY CABINET 3SH  10KVA HE</v>
          </cell>
          <cell r="D82" t="str">
            <v>3245063104310</v>
          </cell>
          <cell r="E82" t="str">
            <v>PZ</v>
          </cell>
          <cell r="F82">
            <v>1</v>
          </cell>
          <cell r="G82" t="str">
            <v>TRIMOD UPS</v>
          </cell>
          <cell r="H82">
            <v>6175.75</v>
          </cell>
          <cell r="I82">
            <v>0.45</v>
          </cell>
          <cell r="J82">
            <v>3396.6624999999999</v>
          </cell>
          <cell r="K82">
            <v>0.15</v>
          </cell>
          <cell r="L82">
            <v>2887.163125</v>
          </cell>
        </row>
        <row r="83">
          <cell r="A83" t="str">
            <v>LG-310432</v>
          </cell>
          <cell r="B83" t="str">
            <v>UPS</v>
          </cell>
          <cell r="C83" t="str">
            <v>UPS TRIMOD EMPTY CABINET 6S FOR 20KVA HE</v>
          </cell>
          <cell r="D83" t="str">
            <v>3245063104327</v>
          </cell>
          <cell r="E83" t="str">
            <v>PZ</v>
          </cell>
          <cell r="F83">
            <v>1</v>
          </cell>
          <cell r="G83" t="str">
            <v>TRIMOD UPS</v>
          </cell>
          <cell r="H83">
            <v>6797.64</v>
          </cell>
          <cell r="I83">
            <v>0.45</v>
          </cell>
          <cell r="J83">
            <v>3738.7020000000002</v>
          </cell>
          <cell r="K83">
            <v>0.15</v>
          </cell>
          <cell r="L83">
            <v>3177.8967000000002</v>
          </cell>
        </row>
        <row r="84">
          <cell r="A84" t="str">
            <v>LG-310433</v>
          </cell>
          <cell r="B84" t="str">
            <v>UPS</v>
          </cell>
          <cell r="C84" t="str">
            <v>UPS TRIMOD EMPTY CABINET 3S FOR</v>
          </cell>
          <cell r="D84" t="str">
            <v>3245063104334</v>
          </cell>
          <cell r="E84" t="str">
            <v>PZ</v>
          </cell>
          <cell r="F84">
            <v>1</v>
          </cell>
          <cell r="G84" t="str">
            <v>TRIMOD UPS</v>
          </cell>
          <cell r="H84">
            <v>6175.75</v>
          </cell>
          <cell r="I84">
            <v>0.45</v>
          </cell>
          <cell r="J84">
            <v>3396.6624999999999</v>
          </cell>
          <cell r="K84">
            <v>0.15</v>
          </cell>
          <cell r="L84">
            <v>2887.163125</v>
          </cell>
        </row>
        <row r="85">
          <cell r="A85" t="str">
            <v>LG-310434</v>
          </cell>
          <cell r="B85" t="str">
            <v>UPS</v>
          </cell>
          <cell r="C85" t="str">
            <v>UPS TRIMOD EMPTY CABINET 6SH FOR 30KVA HE</v>
          </cell>
          <cell r="D85" t="str">
            <v>3245063104341</v>
          </cell>
          <cell r="E85" t="str">
            <v>PZ</v>
          </cell>
          <cell r="F85">
            <v>1</v>
          </cell>
          <cell r="G85" t="str">
            <v>TRIMOD UPS</v>
          </cell>
          <cell r="H85">
            <v>6710.85</v>
          </cell>
          <cell r="I85">
            <v>0.45</v>
          </cell>
          <cell r="J85">
            <v>3690.9675000000002</v>
          </cell>
          <cell r="K85">
            <v>0.15</v>
          </cell>
          <cell r="L85">
            <v>3137.3223750000002</v>
          </cell>
        </row>
        <row r="86">
          <cell r="A86" t="str">
            <v>LG-310442</v>
          </cell>
          <cell r="B86" t="str">
            <v>UPS</v>
          </cell>
          <cell r="C86" t="str">
            <v>UPS TRIMOD ON LINE 10 KVA HE 11 MIN</v>
          </cell>
          <cell r="D86" t="str">
            <v>3414970328274</v>
          </cell>
          <cell r="E86" t="str">
            <v>PZ</v>
          </cell>
          <cell r="F86">
            <v>1</v>
          </cell>
          <cell r="G86" t="str">
            <v>TRIMOD UPS</v>
          </cell>
          <cell r="H86">
            <v>10262.32</v>
          </cell>
          <cell r="I86">
            <v>0.45</v>
          </cell>
          <cell r="J86">
            <v>5644.2759999999998</v>
          </cell>
          <cell r="K86">
            <v>0.15</v>
          </cell>
          <cell r="L86">
            <v>4797.6345999999994</v>
          </cell>
        </row>
        <row r="87">
          <cell r="A87" t="str">
            <v>LG-310443</v>
          </cell>
          <cell r="B87" t="str">
            <v>UPS</v>
          </cell>
          <cell r="C87" t="str">
            <v>UPS TRIMOD ON LINE 10 KVA HE 17 MIN</v>
          </cell>
          <cell r="D87" t="str">
            <v>3414970328366</v>
          </cell>
          <cell r="E87" t="str">
            <v>PZ</v>
          </cell>
          <cell r="F87">
            <v>1</v>
          </cell>
          <cell r="G87" t="str">
            <v>TRIMOD UPS</v>
          </cell>
          <cell r="H87">
            <v>11453.38</v>
          </cell>
          <cell r="I87">
            <v>0.45</v>
          </cell>
          <cell r="J87">
            <v>6299.3589999999995</v>
          </cell>
          <cell r="K87">
            <v>0.15</v>
          </cell>
          <cell r="L87">
            <v>5354.4551499999998</v>
          </cell>
        </row>
        <row r="88">
          <cell r="A88" t="str">
            <v>LG-310444</v>
          </cell>
          <cell r="B88" t="str">
            <v>UPS</v>
          </cell>
          <cell r="C88" t="str">
            <v>UPS TRIMOD ON LINE 10 KVA HE 35 MIN</v>
          </cell>
          <cell r="D88" t="str">
            <v>3414970328359</v>
          </cell>
          <cell r="E88" t="str">
            <v>PZ</v>
          </cell>
          <cell r="F88">
            <v>1</v>
          </cell>
          <cell r="G88" t="str">
            <v>TRIMOD UPS</v>
          </cell>
          <cell r="H88">
            <v>13956.63</v>
          </cell>
          <cell r="I88">
            <v>0.45</v>
          </cell>
          <cell r="J88">
            <v>7676.1464999999998</v>
          </cell>
          <cell r="K88">
            <v>0.15</v>
          </cell>
          <cell r="L88">
            <v>6524.7245249999996</v>
          </cell>
        </row>
        <row r="89">
          <cell r="A89" t="str">
            <v>LG-310445</v>
          </cell>
          <cell r="B89" t="str">
            <v>UPS</v>
          </cell>
          <cell r="C89" t="str">
            <v>UPS TRIMOD ON LINE 15 KVA HE 13 MIN</v>
          </cell>
          <cell r="D89" t="str">
            <v>3414970328311</v>
          </cell>
          <cell r="E89" t="str">
            <v>PZ</v>
          </cell>
          <cell r="F89">
            <v>1</v>
          </cell>
          <cell r="G89" t="str">
            <v>TRIMOD UPS</v>
          </cell>
          <cell r="H89">
            <v>13081.96</v>
          </cell>
          <cell r="I89">
            <v>0.45</v>
          </cell>
          <cell r="J89">
            <v>7195.0779999999995</v>
          </cell>
          <cell r="K89">
            <v>0.15</v>
          </cell>
          <cell r="L89">
            <v>6115.8162999999995</v>
          </cell>
        </row>
        <row r="90">
          <cell r="A90" t="str">
            <v>LG-310446</v>
          </cell>
          <cell r="B90" t="str">
            <v>UPS</v>
          </cell>
          <cell r="C90" t="str">
            <v>UPS TRIMOD ON LINE 15 KVA HE 21 MIN</v>
          </cell>
          <cell r="D90" t="str">
            <v>3414970328403</v>
          </cell>
          <cell r="E90" t="str">
            <v>PZ</v>
          </cell>
          <cell r="F90">
            <v>1</v>
          </cell>
          <cell r="G90" t="str">
            <v>TRIMOD UPS</v>
          </cell>
          <cell r="H90">
            <v>15288.79</v>
          </cell>
          <cell r="I90">
            <v>0.45</v>
          </cell>
          <cell r="J90">
            <v>8408.8345000000008</v>
          </cell>
          <cell r="K90">
            <v>0.15</v>
          </cell>
          <cell r="L90">
            <v>7147.5093250000009</v>
          </cell>
        </row>
        <row r="91">
          <cell r="A91" t="str">
            <v>LG-310447</v>
          </cell>
          <cell r="B91" t="str">
            <v>UPS</v>
          </cell>
          <cell r="C91" t="str">
            <v>UPS TRIMOD ON LINE 20 KVA HE 9 MIN</v>
          </cell>
          <cell r="D91" t="str">
            <v>3414970328434</v>
          </cell>
          <cell r="E91" t="str">
            <v>PZ</v>
          </cell>
          <cell r="F91">
            <v>1</v>
          </cell>
          <cell r="G91" t="str">
            <v>TRIMOD UPS</v>
          </cell>
          <cell r="H91">
            <v>15037.05</v>
          </cell>
          <cell r="I91">
            <v>0.45</v>
          </cell>
          <cell r="J91">
            <v>8270.3774999999987</v>
          </cell>
          <cell r="K91">
            <v>0.15</v>
          </cell>
          <cell r="L91">
            <v>7029.8208749999994</v>
          </cell>
        </row>
        <row r="92">
          <cell r="A92" t="str">
            <v>LG-310448</v>
          </cell>
          <cell r="B92" t="str">
            <v>UPS</v>
          </cell>
          <cell r="C92" t="str">
            <v>UPS TRIMOD ON LINE 20 KVA HE 14 MIN</v>
          </cell>
          <cell r="D92" t="str">
            <v>3414970328304</v>
          </cell>
          <cell r="E92" t="str">
            <v>PZ</v>
          </cell>
          <cell r="F92">
            <v>1</v>
          </cell>
          <cell r="G92" t="str">
            <v>TRIMOD UPS</v>
          </cell>
          <cell r="H92">
            <v>16048.53</v>
          </cell>
          <cell r="I92">
            <v>0.45</v>
          </cell>
          <cell r="J92">
            <v>8826.6915000000008</v>
          </cell>
          <cell r="K92">
            <v>0.15</v>
          </cell>
          <cell r="L92">
            <v>7502.6877750000003</v>
          </cell>
        </row>
        <row r="93">
          <cell r="A93" t="str">
            <v>LG-310468</v>
          </cell>
          <cell r="B93" t="str">
            <v>UPS</v>
          </cell>
          <cell r="C93" t="str">
            <v>UPS TRIMOD EMPTY CAB 6S M IO 2CTRL 30 HE D</v>
          </cell>
          <cell r="D93" t="str">
            <v>3414970827173</v>
          </cell>
          <cell r="E93" t="str">
            <v>PZ</v>
          </cell>
          <cell r="F93">
            <v>1</v>
          </cell>
          <cell r="G93" t="str">
            <v>TRIMOD UPS</v>
          </cell>
          <cell r="H93">
            <v>7424.37</v>
          </cell>
          <cell r="I93">
            <v>0.45</v>
          </cell>
          <cell r="J93">
            <v>4083.4034999999999</v>
          </cell>
          <cell r="K93">
            <v>0.15</v>
          </cell>
          <cell r="L93">
            <v>3470.8929749999998</v>
          </cell>
        </row>
        <row r="94">
          <cell r="A94" t="str">
            <v>LG-310469</v>
          </cell>
          <cell r="B94" t="str">
            <v>UPS</v>
          </cell>
          <cell r="C94" t="str">
            <v>UPS TRIMOD EMPTY CAB 6S/12B 3/3 2C 30 HE D</v>
          </cell>
          <cell r="D94" t="str">
            <v>3414970827180</v>
          </cell>
          <cell r="E94" t="str">
            <v>PZ</v>
          </cell>
          <cell r="F94">
            <v>1</v>
          </cell>
          <cell r="G94" t="str">
            <v>TRIMOD UPS</v>
          </cell>
          <cell r="H94">
            <v>7502.49</v>
          </cell>
          <cell r="I94">
            <v>0.45</v>
          </cell>
          <cell r="J94">
            <v>4126.3694999999998</v>
          </cell>
          <cell r="K94">
            <v>0.15</v>
          </cell>
          <cell r="L94">
            <v>3507.4140749999997</v>
          </cell>
        </row>
        <row r="95">
          <cell r="A95" t="str">
            <v>LG-310470</v>
          </cell>
          <cell r="B95" t="str">
            <v>UPS</v>
          </cell>
          <cell r="C95" t="str">
            <v>BATTERY CAB LONG LIFE TRIMOD A</v>
          </cell>
          <cell r="D95" t="str">
            <v>3414971509139</v>
          </cell>
          <cell r="E95" t="str">
            <v>PZ</v>
          </cell>
          <cell r="F95">
            <v>1</v>
          </cell>
          <cell r="G95" t="str">
            <v>TRIMOD UPS</v>
          </cell>
          <cell r="H95">
            <v>17323.939999999999</v>
          </cell>
          <cell r="I95">
            <v>0.45</v>
          </cell>
          <cell r="J95">
            <v>9528.1669999999995</v>
          </cell>
          <cell r="K95">
            <v>0.15</v>
          </cell>
          <cell r="L95">
            <v>8098.9419499999995</v>
          </cell>
        </row>
        <row r="96">
          <cell r="A96" t="str">
            <v>LG-310471</v>
          </cell>
          <cell r="B96" t="str">
            <v>UPS</v>
          </cell>
          <cell r="C96" t="str">
            <v>UPS TRIMOD EMPTY CAB 6S 3/3 2C 40 HE D</v>
          </cell>
          <cell r="D96" t="str">
            <v>3414970827197</v>
          </cell>
          <cell r="E96" t="str">
            <v>PZ</v>
          </cell>
          <cell r="F96">
            <v>1</v>
          </cell>
          <cell r="G96" t="str">
            <v>TRIMOD UPS</v>
          </cell>
          <cell r="H96">
            <v>6564.71</v>
          </cell>
          <cell r="I96">
            <v>0.45</v>
          </cell>
          <cell r="J96">
            <v>3610.5904999999998</v>
          </cell>
          <cell r="K96">
            <v>0.15</v>
          </cell>
          <cell r="L96">
            <v>3069.0019249999996</v>
          </cell>
        </row>
        <row r="97">
          <cell r="A97" t="str">
            <v>LG-310472</v>
          </cell>
          <cell r="B97" t="str">
            <v>UPS</v>
          </cell>
          <cell r="C97" t="str">
            <v>UPS TRIMOD EMPTY CAB 9S 3/3 3C 60 HE D</v>
          </cell>
          <cell r="D97" t="str">
            <v>3414970827203</v>
          </cell>
          <cell r="E97" t="str">
            <v>PZ</v>
          </cell>
          <cell r="F97">
            <v>1</v>
          </cell>
          <cell r="G97" t="str">
            <v>TRIMOD UPS</v>
          </cell>
          <cell r="H97">
            <v>8244.9500000000007</v>
          </cell>
          <cell r="I97">
            <v>0.45</v>
          </cell>
          <cell r="J97">
            <v>4534.7224999999999</v>
          </cell>
          <cell r="K97">
            <v>0.15</v>
          </cell>
          <cell r="L97">
            <v>3854.5141249999997</v>
          </cell>
        </row>
        <row r="98">
          <cell r="A98" t="str">
            <v>LG-310473</v>
          </cell>
          <cell r="B98" t="str">
            <v>UPS</v>
          </cell>
          <cell r="C98" t="str">
            <v>UPS TRIMOD EMPTY CAB 12S 3/3 4C 80 HE D</v>
          </cell>
          <cell r="D98" t="str">
            <v>3414970827210</v>
          </cell>
          <cell r="E98" t="str">
            <v>PZ</v>
          </cell>
          <cell r="F98">
            <v>1</v>
          </cell>
          <cell r="G98" t="str">
            <v>TRIMOD UPS</v>
          </cell>
          <cell r="H98">
            <v>10159.64</v>
          </cell>
          <cell r="I98">
            <v>0.45</v>
          </cell>
          <cell r="J98">
            <v>5587.8019999999997</v>
          </cell>
          <cell r="K98">
            <v>0.15</v>
          </cell>
          <cell r="L98">
            <v>4749.6316999999999</v>
          </cell>
        </row>
        <row r="99">
          <cell r="A99" t="str">
            <v>LG-310478</v>
          </cell>
          <cell r="B99" t="str">
            <v>UPS</v>
          </cell>
          <cell r="C99" t="str">
            <v>BATTERY CAB LONG LIFE TRIMOD B</v>
          </cell>
          <cell r="D99" t="str">
            <v>3414971509153</v>
          </cell>
          <cell r="E99" t="str">
            <v>PZ</v>
          </cell>
          <cell r="F99">
            <v>1</v>
          </cell>
          <cell r="G99" t="str">
            <v>TRIMOD UPS</v>
          </cell>
          <cell r="H99">
            <v>18337.240000000002</v>
          </cell>
          <cell r="I99">
            <v>0.45</v>
          </cell>
          <cell r="J99">
            <v>10085.482</v>
          </cell>
          <cell r="K99">
            <v>0.15</v>
          </cell>
          <cell r="L99">
            <v>8572.6597000000002</v>
          </cell>
        </row>
        <row r="100">
          <cell r="A100" t="str">
            <v>LG-310259</v>
          </cell>
          <cell r="B100" t="str">
            <v>UPS</v>
          </cell>
          <cell r="C100" t="str">
            <v>KEOR MOD KIT DI SINCRONISMO</v>
          </cell>
          <cell r="D100" t="str">
            <v>3414972273503</v>
          </cell>
          <cell r="E100" t="str">
            <v>PZ</v>
          </cell>
          <cell r="F100">
            <v>1</v>
          </cell>
          <cell r="G100" t="str">
            <v>KEOR MOD</v>
          </cell>
          <cell r="H100">
            <v>572.92999999999995</v>
          </cell>
          <cell r="I100">
            <v>0.45</v>
          </cell>
          <cell r="J100">
            <v>315.11149999999998</v>
          </cell>
          <cell r="K100">
            <v>0.15</v>
          </cell>
          <cell r="L100">
            <v>267.84477499999997</v>
          </cell>
        </row>
        <row r="101">
          <cell r="A101" t="str">
            <v>LG-311330</v>
          </cell>
          <cell r="B101" t="str">
            <v>UPS</v>
          </cell>
          <cell r="C101" t="str">
            <v>BATTERY CAB LONG LIFE TRIMOD C</v>
          </cell>
          <cell r="D101" t="str">
            <v>3414973216189</v>
          </cell>
          <cell r="E101" t="str">
            <v>PZ</v>
          </cell>
          <cell r="F101">
            <v>1</v>
          </cell>
          <cell r="G101" t="str">
            <v>TRIMOD UPS</v>
          </cell>
          <cell r="H101">
            <v>16819.36</v>
          </cell>
          <cell r="I101">
            <v>0.45</v>
          </cell>
          <cell r="J101">
            <v>9250.648000000001</v>
          </cell>
          <cell r="K101">
            <v>0.15</v>
          </cell>
          <cell r="L101">
            <v>7863.0508000000009</v>
          </cell>
        </row>
        <row r="102">
          <cell r="A102" t="str">
            <v>LG-311331</v>
          </cell>
          <cell r="B102" t="str">
            <v>UPS</v>
          </cell>
          <cell r="C102" t="str">
            <v>BATTERY CAB LONG LIFE TRIMOD D</v>
          </cell>
          <cell r="D102" t="str">
            <v>3414973216172</v>
          </cell>
          <cell r="E102" t="str">
            <v>PZ</v>
          </cell>
          <cell r="F102">
            <v>1</v>
          </cell>
          <cell r="G102" t="str">
            <v>TRIMOD UPS</v>
          </cell>
          <cell r="H102">
            <v>17803.150000000001</v>
          </cell>
          <cell r="I102">
            <v>0.45</v>
          </cell>
          <cell r="J102">
            <v>9791.7325000000019</v>
          </cell>
          <cell r="K102">
            <v>0.15</v>
          </cell>
          <cell r="L102">
            <v>8322.9726250000022</v>
          </cell>
        </row>
        <row r="103">
          <cell r="A103" t="str">
            <v>LG-310480</v>
          </cell>
          <cell r="B103" t="str">
            <v>UPS</v>
          </cell>
          <cell r="C103" t="str">
            <v>UPS KEOR MOD CABINET VUOTO PER 125 KW</v>
          </cell>
          <cell r="D103" t="str">
            <v>3414971211384</v>
          </cell>
          <cell r="E103" t="str">
            <v>PZ</v>
          </cell>
          <cell r="F103">
            <v>1</v>
          </cell>
          <cell r="G103" t="str">
            <v>KEOR MOD</v>
          </cell>
          <cell r="H103">
            <v>22646.14</v>
          </cell>
          <cell r="I103">
            <v>0.45</v>
          </cell>
          <cell r="J103">
            <v>12455.376999999999</v>
          </cell>
          <cell r="K103">
            <v>0.15</v>
          </cell>
          <cell r="L103">
            <v>10587.070449999999</v>
          </cell>
        </row>
        <row r="104">
          <cell r="A104" t="str">
            <v>LG-310481</v>
          </cell>
          <cell r="B104" t="str">
            <v>UPS</v>
          </cell>
          <cell r="C104" t="str">
            <v>UPS KEOR MOD CABINET VUOTO PER 250 KW</v>
          </cell>
          <cell r="D104" t="str">
            <v>3414971211391</v>
          </cell>
          <cell r="E104" t="str">
            <v>PZ</v>
          </cell>
          <cell r="F104">
            <v>1</v>
          </cell>
          <cell r="G104" t="str">
            <v>KEOR MOD</v>
          </cell>
          <cell r="H104">
            <v>28209.87</v>
          </cell>
          <cell r="I104">
            <v>0.45</v>
          </cell>
          <cell r="J104">
            <v>15515.4285</v>
          </cell>
          <cell r="K104">
            <v>0.15</v>
          </cell>
          <cell r="L104">
            <v>13188.114225000001</v>
          </cell>
        </row>
        <row r="105">
          <cell r="A105" t="str">
            <v>LG-310485</v>
          </cell>
          <cell r="B105" t="str">
            <v>UPS</v>
          </cell>
          <cell r="C105" t="str">
            <v>Contratto Assistenza Trimod 10 Standard A</v>
          </cell>
          <cell r="D105" t="str">
            <v>3414970032010</v>
          </cell>
          <cell r="E105" t="str">
            <v>PZ</v>
          </cell>
          <cell r="F105">
            <v>1</v>
          </cell>
          <cell r="G105" t="str">
            <v>SERVIZI UPS CONTRATTI TRIFASE MODULARI</v>
          </cell>
          <cell r="H105">
            <v>2345.6799999999998</v>
          </cell>
          <cell r="I105">
            <v>0.1</v>
          </cell>
          <cell r="J105">
            <v>2111.1120000000001</v>
          </cell>
          <cell r="K105">
            <v>0.15</v>
          </cell>
          <cell r="L105">
            <v>1794.4452000000001</v>
          </cell>
        </row>
        <row r="106">
          <cell r="A106" t="str">
            <v>LG-310486</v>
          </cell>
          <cell r="B106" t="str">
            <v>UPS</v>
          </cell>
          <cell r="C106" t="str">
            <v>Contratto Assistenza Trimod 10 Standard B</v>
          </cell>
          <cell r="D106" t="str">
            <v>3245063104860</v>
          </cell>
          <cell r="E106" t="str">
            <v>PZ</v>
          </cell>
          <cell r="F106">
            <v>1</v>
          </cell>
          <cell r="G106" t="str">
            <v>SERVIZI UPS CONTRATTI TRIFASE MODULARI</v>
          </cell>
          <cell r="H106">
            <v>1910.06</v>
          </cell>
          <cell r="I106">
            <v>0.1</v>
          </cell>
          <cell r="J106">
            <v>1719.0539999999999</v>
          </cell>
          <cell r="K106">
            <v>0.15</v>
          </cell>
          <cell r="L106">
            <v>1461.1958999999999</v>
          </cell>
        </row>
        <row r="107">
          <cell r="A107" t="str">
            <v>LG-310487</v>
          </cell>
          <cell r="B107" t="str">
            <v>UPS</v>
          </cell>
          <cell r="C107" t="str">
            <v>Contratto Assistenza Trimod 10 Standard C</v>
          </cell>
          <cell r="D107" t="str">
            <v>3245063104877</v>
          </cell>
          <cell r="E107" t="str">
            <v>PZ</v>
          </cell>
          <cell r="F107">
            <v>1</v>
          </cell>
          <cell r="G107" t="str">
            <v>SERVIZI UPS CONTRATTI TRIFASE MODULARI</v>
          </cell>
          <cell r="H107">
            <v>1574.97</v>
          </cell>
          <cell r="I107">
            <v>0.1</v>
          </cell>
          <cell r="J107">
            <v>1417.473</v>
          </cell>
          <cell r="K107">
            <v>0.15</v>
          </cell>
          <cell r="L107">
            <v>1204.85205</v>
          </cell>
        </row>
        <row r="108">
          <cell r="A108" t="str">
            <v>LG-310488</v>
          </cell>
          <cell r="B108" t="str">
            <v>UPS</v>
          </cell>
          <cell r="C108" t="str">
            <v>Contratto Assistenza Trimod 10 Standard D</v>
          </cell>
          <cell r="D108" t="str">
            <v>3245063104884</v>
          </cell>
          <cell r="E108" t="str">
            <v>PZ</v>
          </cell>
          <cell r="F108">
            <v>1</v>
          </cell>
          <cell r="G108" t="str">
            <v>SERVIZI UPS CONTRATTI TRIFASE MODULARI</v>
          </cell>
          <cell r="H108">
            <v>1122.58</v>
          </cell>
          <cell r="I108">
            <v>0.1</v>
          </cell>
          <cell r="J108">
            <v>1010.3219999999999</v>
          </cell>
          <cell r="K108">
            <v>0.15</v>
          </cell>
          <cell r="L108">
            <v>858.77369999999996</v>
          </cell>
        </row>
        <row r="109">
          <cell r="A109" t="str">
            <v>LG-310489</v>
          </cell>
          <cell r="B109" t="str">
            <v>UPS</v>
          </cell>
          <cell r="C109" t="str">
            <v>Contratto Assistenza Trimod 10 Standard E</v>
          </cell>
          <cell r="D109" t="str">
            <v>3245063104891</v>
          </cell>
          <cell r="E109" t="str">
            <v>PZ</v>
          </cell>
          <cell r="F109">
            <v>1</v>
          </cell>
          <cell r="G109" t="str">
            <v>SERVIZI UPS CONTRATTI TRIFASE MODULARI</v>
          </cell>
          <cell r="H109">
            <v>904.77</v>
          </cell>
          <cell r="I109">
            <v>0.1</v>
          </cell>
          <cell r="J109">
            <v>814.29300000000001</v>
          </cell>
          <cell r="K109">
            <v>0.15</v>
          </cell>
          <cell r="L109">
            <v>692.14904999999999</v>
          </cell>
        </row>
        <row r="110">
          <cell r="A110" t="str">
            <v>LG-310490</v>
          </cell>
          <cell r="B110" t="str">
            <v>UPS</v>
          </cell>
          <cell r="C110" t="str">
            <v>Contratto Assistenza Trimod 15 Standard A</v>
          </cell>
          <cell r="D110" t="str">
            <v>3245063104907</v>
          </cell>
          <cell r="E110" t="str">
            <v>PZ</v>
          </cell>
          <cell r="F110">
            <v>1</v>
          </cell>
          <cell r="G110" t="str">
            <v>SERVIZI UPS CONTRATTI TRIFASE MODULARI</v>
          </cell>
          <cell r="H110">
            <v>2580.2399999999998</v>
          </cell>
          <cell r="I110">
            <v>0.1</v>
          </cell>
          <cell r="J110">
            <v>2322.2159999999999</v>
          </cell>
          <cell r="K110">
            <v>0.15</v>
          </cell>
          <cell r="L110">
            <v>1973.8835999999999</v>
          </cell>
        </row>
        <row r="111">
          <cell r="A111" t="str">
            <v>LG-310491</v>
          </cell>
          <cell r="B111" t="str">
            <v>UPS</v>
          </cell>
          <cell r="C111" t="str">
            <v>Contratto Assistenza Trimod 15 Standard B</v>
          </cell>
          <cell r="D111" t="str">
            <v>3245063104914</v>
          </cell>
          <cell r="E111" t="str">
            <v>PZ</v>
          </cell>
          <cell r="F111">
            <v>1</v>
          </cell>
          <cell r="G111" t="str">
            <v>SERVIZI UPS CONTRATTI TRIFASE MODULARI</v>
          </cell>
          <cell r="H111">
            <v>2362.44</v>
          </cell>
          <cell r="I111">
            <v>0.1</v>
          </cell>
          <cell r="J111">
            <v>2126.1959999999999</v>
          </cell>
          <cell r="K111">
            <v>0.15</v>
          </cell>
          <cell r="L111">
            <v>1807.2665999999999</v>
          </cell>
        </row>
        <row r="112">
          <cell r="A112" t="str">
            <v>LG-310492</v>
          </cell>
          <cell r="B112" t="str">
            <v>UPS</v>
          </cell>
          <cell r="C112" t="str">
            <v>Contratto Assistenza Trimod 15 Standard C</v>
          </cell>
          <cell r="D112" t="str">
            <v>3245063104921</v>
          </cell>
          <cell r="E112" t="str">
            <v>PZ</v>
          </cell>
          <cell r="F112">
            <v>1</v>
          </cell>
          <cell r="G112" t="str">
            <v>SERVIZI UPS CONTRATTI TRIFASE MODULARI</v>
          </cell>
          <cell r="H112">
            <v>1675.51</v>
          </cell>
          <cell r="I112">
            <v>0.1</v>
          </cell>
          <cell r="J112">
            <v>1507.9590000000001</v>
          </cell>
          <cell r="K112">
            <v>0.15</v>
          </cell>
          <cell r="L112">
            <v>1281.7651500000002</v>
          </cell>
        </row>
        <row r="113">
          <cell r="A113" t="str">
            <v>LG-310493</v>
          </cell>
          <cell r="B113" t="str">
            <v>UPS</v>
          </cell>
          <cell r="C113" t="str">
            <v>Contratto Assistenza Trimod 15 Standard D</v>
          </cell>
          <cell r="D113" t="str">
            <v>3245063104938</v>
          </cell>
          <cell r="E113" t="str">
            <v>PZ</v>
          </cell>
          <cell r="F113">
            <v>1</v>
          </cell>
          <cell r="G113" t="str">
            <v>SERVIZI UPS CONTRATTI TRIFASE MODULARI</v>
          </cell>
          <cell r="H113">
            <v>1239.8499999999999</v>
          </cell>
          <cell r="I113">
            <v>0.1</v>
          </cell>
          <cell r="J113">
            <v>1115.865</v>
          </cell>
          <cell r="K113">
            <v>0.15</v>
          </cell>
          <cell r="L113">
            <v>948.48524999999995</v>
          </cell>
        </row>
        <row r="114">
          <cell r="A114" t="str">
            <v>LG-310494</v>
          </cell>
          <cell r="B114" t="str">
            <v>UPS</v>
          </cell>
          <cell r="C114" t="str">
            <v>Contratto Assistenza Trimod 15 Standard E</v>
          </cell>
          <cell r="D114" t="str">
            <v>3245063104945</v>
          </cell>
          <cell r="E114" t="str">
            <v>PZ</v>
          </cell>
          <cell r="F114">
            <v>1</v>
          </cell>
          <cell r="G114" t="str">
            <v>SERVIZI UPS CONTRATTI TRIFASE MODULARI</v>
          </cell>
          <cell r="H114">
            <v>1005.3</v>
          </cell>
          <cell r="I114">
            <v>0.1</v>
          </cell>
          <cell r="J114">
            <v>904.77</v>
          </cell>
          <cell r="K114">
            <v>0.15</v>
          </cell>
          <cell r="L114">
            <v>769.05449999999996</v>
          </cell>
        </row>
        <row r="115">
          <cell r="A115" t="str">
            <v>LG-310495</v>
          </cell>
          <cell r="B115" t="str">
            <v>UPS</v>
          </cell>
          <cell r="C115" t="str">
            <v>Contratto Assistenza Trimod 20 Standard A</v>
          </cell>
          <cell r="D115" t="str">
            <v>3245063104952</v>
          </cell>
          <cell r="E115" t="str">
            <v>PZ</v>
          </cell>
          <cell r="F115">
            <v>1</v>
          </cell>
          <cell r="G115" t="str">
            <v>SERVIZI UPS CONTRATTI TRIFASE MODULARI</v>
          </cell>
          <cell r="H115">
            <v>2697.54</v>
          </cell>
          <cell r="I115">
            <v>0.1</v>
          </cell>
          <cell r="J115">
            <v>2427.7860000000001</v>
          </cell>
          <cell r="K115">
            <v>0.15</v>
          </cell>
          <cell r="L115">
            <v>2063.6181000000001</v>
          </cell>
        </row>
        <row r="116">
          <cell r="A116" t="str">
            <v>LG-310496</v>
          </cell>
          <cell r="B116" t="str">
            <v>UPS</v>
          </cell>
          <cell r="C116" t="str">
            <v>Contratto Assistenza Trimod 20 Standard B</v>
          </cell>
          <cell r="D116" t="str">
            <v>3245063104969</v>
          </cell>
          <cell r="E116" t="str">
            <v>PZ</v>
          </cell>
          <cell r="F116">
            <v>1</v>
          </cell>
          <cell r="G116" t="str">
            <v>SERVIZI UPS CONTRATTI TRIFASE MODULARI</v>
          </cell>
          <cell r="H116">
            <v>2462.96</v>
          </cell>
          <cell r="I116">
            <v>0.1</v>
          </cell>
          <cell r="J116">
            <v>2216.6640000000002</v>
          </cell>
          <cell r="K116">
            <v>0.15</v>
          </cell>
          <cell r="L116">
            <v>1884.1644000000001</v>
          </cell>
        </row>
        <row r="117">
          <cell r="A117" t="str">
            <v>LG-310497</v>
          </cell>
          <cell r="B117" t="str">
            <v>UPS</v>
          </cell>
          <cell r="C117" t="str">
            <v>Contratto Assistenza Trimod 20 Standard C</v>
          </cell>
          <cell r="D117" t="str">
            <v>3245063104976</v>
          </cell>
          <cell r="E117" t="str">
            <v>PZ</v>
          </cell>
          <cell r="F117">
            <v>1</v>
          </cell>
          <cell r="G117" t="str">
            <v>SERVIZI UPS CONTRATTI TRIFASE MODULARI</v>
          </cell>
          <cell r="H117">
            <v>1792.78</v>
          </cell>
          <cell r="I117">
            <v>0.1</v>
          </cell>
          <cell r="J117">
            <v>1613.502</v>
          </cell>
          <cell r="K117">
            <v>0.15</v>
          </cell>
          <cell r="L117">
            <v>1371.4766999999999</v>
          </cell>
        </row>
        <row r="118">
          <cell r="A118" t="str">
            <v>LG-310498</v>
          </cell>
          <cell r="B118" t="str">
            <v>UPS</v>
          </cell>
          <cell r="C118" t="str">
            <v>Contratto Assistenza Trimod 20 Standard D</v>
          </cell>
          <cell r="D118" t="str">
            <v>3245063104983</v>
          </cell>
          <cell r="E118" t="str">
            <v>PZ</v>
          </cell>
          <cell r="F118">
            <v>1</v>
          </cell>
          <cell r="G118" t="str">
            <v>SERVIZI UPS CONTRATTI TRIFASE MODULARI</v>
          </cell>
          <cell r="H118">
            <v>1340.39</v>
          </cell>
          <cell r="I118">
            <v>0.1</v>
          </cell>
          <cell r="J118">
            <v>1206.3510000000001</v>
          </cell>
          <cell r="K118">
            <v>0.15</v>
          </cell>
          <cell r="L118">
            <v>1025.3983500000002</v>
          </cell>
        </row>
        <row r="119">
          <cell r="A119" t="str">
            <v>LG-310499</v>
          </cell>
          <cell r="B119" t="str">
            <v>UPS</v>
          </cell>
          <cell r="C119" t="str">
            <v>Contratto Assistenza Trimod 20 Standard E</v>
          </cell>
          <cell r="D119" t="str">
            <v>3245063104990</v>
          </cell>
          <cell r="E119" t="str">
            <v>PZ</v>
          </cell>
          <cell r="F119">
            <v>1</v>
          </cell>
          <cell r="G119" t="str">
            <v>SERVIZI UPS CONTRATTI TRIFASE MODULARI</v>
          </cell>
          <cell r="H119">
            <v>1122.58</v>
          </cell>
          <cell r="I119">
            <v>0.1</v>
          </cell>
          <cell r="J119">
            <v>1010.3219999999999</v>
          </cell>
          <cell r="K119">
            <v>0.15</v>
          </cell>
          <cell r="L119">
            <v>858.77369999999996</v>
          </cell>
        </row>
        <row r="120">
          <cell r="A120" t="str">
            <v>LG-310500</v>
          </cell>
          <cell r="B120" t="str">
            <v>UPS</v>
          </cell>
          <cell r="C120" t="str">
            <v>Contratto Assistenza Trimod 30 Standard A</v>
          </cell>
          <cell r="D120" t="str">
            <v>3245063105003</v>
          </cell>
          <cell r="E120" t="str">
            <v>PZ</v>
          </cell>
          <cell r="F120">
            <v>1</v>
          </cell>
          <cell r="G120" t="str">
            <v>SERVIZI UPS CONTRATTI TRIFASE MODULARI</v>
          </cell>
          <cell r="H120">
            <v>3149.92</v>
          </cell>
          <cell r="I120">
            <v>0.1</v>
          </cell>
          <cell r="J120">
            <v>2834.9279999999999</v>
          </cell>
          <cell r="K120">
            <v>0.15</v>
          </cell>
          <cell r="L120">
            <v>2409.6887999999999</v>
          </cell>
        </row>
        <row r="121">
          <cell r="A121" t="str">
            <v>LG-310501</v>
          </cell>
          <cell r="B121" t="str">
            <v>UPS</v>
          </cell>
          <cell r="C121" t="str">
            <v>Contratto Assistenza Trimod 30 Standard B</v>
          </cell>
          <cell r="D121" t="str">
            <v>3414970032027</v>
          </cell>
          <cell r="E121" t="str">
            <v>PZ</v>
          </cell>
          <cell r="F121">
            <v>1</v>
          </cell>
          <cell r="G121" t="str">
            <v>SERVIZI UPS CONTRATTI TRIFASE MODULARI</v>
          </cell>
          <cell r="H121">
            <v>2462.96</v>
          </cell>
          <cell r="I121">
            <v>0.1</v>
          </cell>
          <cell r="J121">
            <v>2216.6640000000002</v>
          </cell>
          <cell r="K121">
            <v>0.15</v>
          </cell>
          <cell r="L121">
            <v>1884.1644000000001</v>
          </cell>
        </row>
        <row r="122">
          <cell r="A122" t="str">
            <v>LG-310502</v>
          </cell>
          <cell r="B122" t="str">
            <v>UPS</v>
          </cell>
          <cell r="C122" t="str">
            <v>Contratto Assistenza Trimod 30 Standard C</v>
          </cell>
          <cell r="D122" t="str">
            <v>3245063105027</v>
          </cell>
          <cell r="E122" t="str">
            <v>PZ</v>
          </cell>
          <cell r="F122">
            <v>1</v>
          </cell>
          <cell r="G122" t="str">
            <v>SERVIZI UPS CONTRATTI TRIFASE MODULARI</v>
          </cell>
          <cell r="H122">
            <v>2245.14</v>
          </cell>
          <cell r="I122">
            <v>0.1</v>
          </cell>
          <cell r="J122">
            <v>2020.6259999999997</v>
          </cell>
          <cell r="K122">
            <v>0.15</v>
          </cell>
          <cell r="L122">
            <v>1717.5320999999999</v>
          </cell>
        </row>
        <row r="123">
          <cell r="A123" t="str">
            <v>LG-310503</v>
          </cell>
          <cell r="B123" t="str">
            <v>UPS</v>
          </cell>
          <cell r="C123" t="str">
            <v>Contratto Assistenza Trimod 30 Standard D</v>
          </cell>
          <cell r="D123" t="str">
            <v>3245063105034</v>
          </cell>
          <cell r="E123" t="str">
            <v>PZ</v>
          </cell>
          <cell r="F123">
            <v>1</v>
          </cell>
          <cell r="G123" t="str">
            <v>SERVIZI UPS CONTRATTI TRIFASE MODULARI</v>
          </cell>
          <cell r="H123">
            <v>1792.78</v>
          </cell>
          <cell r="I123">
            <v>0.1</v>
          </cell>
          <cell r="J123">
            <v>1613.502</v>
          </cell>
          <cell r="K123">
            <v>0.15</v>
          </cell>
          <cell r="L123">
            <v>1371.4766999999999</v>
          </cell>
        </row>
        <row r="124">
          <cell r="A124" t="str">
            <v>LG-310504</v>
          </cell>
          <cell r="B124" t="str">
            <v>UPS</v>
          </cell>
          <cell r="C124" t="str">
            <v>Contratto Assistenza Trimod 30 Standard E</v>
          </cell>
          <cell r="D124" t="str">
            <v>3245063105041</v>
          </cell>
          <cell r="E124" t="str">
            <v>PZ</v>
          </cell>
          <cell r="F124">
            <v>1</v>
          </cell>
          <cell r="G124" t="str">
            <v>SERVIZI UPS CONTRATTI TRIFASE MODULARI</v>
          </cell>
          <cell r="H124">
            <v>1340.39</v>
          </cell>
          <cell r="I124">
            <v>0.1</v>
          </cell>
          <cell r="J124">
            <v>1206.3510000000001</v>
          </cell>
          <cell r="K124">
            <v>0.15</v>
          </cell>
          <cell r="L124">
            <v>1025.3983500000002</v>
          </cell>
        </row>
        <row r="125">
          <cell r="A125" t="str">
            <v>LG-310505</v>
          </cell>
          <cell r="B125" t="str">
            <v>UPS</v>
          </cell>
          <cell r="C125" t="str">
            <v>Contratto Assistenza Trimod 40 Standard A</v>
          </cell>
          <cell r="D125" t="str">
            <v>3245063105058</v>
          </cell>
          <cell r="E125" t="str">
            <v>PZ</v>
          </cell>
          <cell r="F125">
            <v>1</v>
          </cell>
          <cell r="G125" t="str">
            <v>SERVIZI UPS CONTRATTI TRIFASE MODULARI</v>
          </cell>
          <cell r="H125">
            <v>4272.5</v>
          </cell>
          <cell r="I125">
            <v>0.1</v>
          </cell>
          <cell r="J125">
            <v>3845.25</v>
          </cell>
          <cell r="K125">
            <v>0.15</v>
          </cell>
          <cell r="L125">
            <v>3268.4625000000001</v>
          </cell>
        </row>
        <row r="126">
          <cell r="A126" t="str">
            <v>LG-310506</v>
          </cell>
          <cell r="B126" t="str">
            <v>UPS</v>
          </cell>
          <cell r="C126" t="str">
            <v>Contratto Assistenza Trimod 40 Standard B</v>
          </cell>
          <cell r="D126" t="str">
            <v>3245063105065</v>
          </cell>
          <cell r="E126" t="str">
            <v>PZ</v>
          </cell>
          <cell r="F126">
            <v>1</v>
          </cell>
          <cell r="G126" t="str">
            <v>SERVIZI UPS CONTRATTI TRIFASE MODULARI</v>
          </cell>
          <cell r="H126">
            <v>3585.56</v>
          </cell>
          <cell r="I126">
            <v>0.1</v>
          </cell>
          <cell r="J126">
            <v>3227.0039999999999</v>
          </cell>
          <cell r="K126">
            <v>0.15</v>
          </cell>
          <cell r="L126">
            <v>2742.9533999999999</v>
          </cell>
        </row>
        <row r="127">
          <cell r="A127" t="str">
            <v>LG-310507</v>
          </cell>
          <cell r="B127" t="str">
            <v>UPS</v>
          </cell>
          <cell r="C127" t="str">
            <v>Contratto Assistenza Trimod 40 Standard C</v>
          </cell>
          <cell r="D127" t="str">
            <v>3245063105072</v>
          </cell>
          <cell r="E127" t="str">
            <v>PZ</v>
          </cell>
          <cell r="F127">
            <v>1</v>
          </cell>
          <cell r="G127" t="str">
            <v>SERVIZI UPS CONTRATTI TRIFASE MODULARI</v>
          </cell>
          <cell r="H127">
            <v>3149.92</v>
          </cell>
          <cell r="I127">
            <v>0.1</v>
          </cell>
          <cell r="J127">
            <v>2834.9279999999999</v>
          </cell>
          <cell r="K127">
            <v>0.15</v>
          </cell>
          <cell r="L127">
            <v>2409.6887999999999</v>
          </cell>
        </row>
        <row r="128">
          <cell r="A128" t="str">
            <v>LG-310508</v>
          </cell>
          <cell r="B128" t="str">
            <v>UPS</v>
          </cell>
          <cell r="C128" t="str">
            <v>Contratto Assistenza Trimod 40 Standard D</v>
          </cell>
          <cell r="D128" t="str">
            <v>3245063105089</v>
          </cell>
          <cell r="E128" t="str">
            <v>PZ</v>
          </cell>
          <cell r="F128">
            <v>1</v>
          </cell>
          <cell r="G128" t="str">
            <v>SERVIZI UPS CONTRATTI TRIFASE MODULARI</v>
          </cell>
          <cell r="H128">
            <v>2680.78</v>
          </cell>
          <cell r="I128">
            <v>0.1</v>
          </cell>
          <cell r="J128">
            <v>2412.7020000000002</v>
          </cell>
          <cell r="K128">
            <v>0.15</v>
          </cell>
          <cell r="L128">
            <v>2050.7967000000003</v>
          </cell>
        </row>
        <row r="129">
          <cell r="A129" t="str">
            <v>LG-310509</v>
          </cell>
          <cell r="B129" t="str">
            <v>UPS</v>
          </cell>
          <cell r="C129" t="str">
            <v>Contratto Assistenza Trimod 40 Standard E</v>
          </cell>
          <cell r="D129" t="str">
            <v>3245063105096</v>
          </cell>
          <cell r="E129" t="str">
            <v>PZ</v>
          </cell>
          <cell r="F129">
            <v>1</v>
          </cell>
          <cell r="G129" t="str">
            <v>SERVIZI UPS CONTRATTI TRIFASE MODULARI</v>
          </cell>
          <cell r="H129">
            <v>2010.6</v>
          </cell>
          <cell r="I129">
            <v>0.1</v>
          </cell>
          <cell r="J129">
            <v>1809.54</v>
          </cell>
          <cell r="K129">
            <v>0.15</v>
          </cell>
          <cell r="L129">
            <v>1538.1089999999999</v>
          </cell>
        </row>
        <row r="130">
          <cell r="A130" t="str">
            <v>LG-310510</v>
          </cell>
          <cell r="B130" t="str">
            <v>UPS</v>
          </cell>
          <cell r="C130" t="str">
            <v>Contratto Assistenza Trimod 60 Standard A</v>
          </cell>
          <cell r="D130" t="str">
            <v>3245063105102</v>
          </cell>
          <cell r="E130" t="str">
            <v>PZ</v>
          </cell>
          <cell r="F130">
            <v>1</v>
          </cell>
          <cell r="G130" t="str">
            <v>SERVIZI UPS CONTRATTI TRIFASE MODULARI</v>
          </cell>
          <cell r="H130">
            <v>4490.32</v>
          </cell>
          <cell r="I130">
            <v>0.1</v>
          </cell>
          <cell r="J130">
            <v>4041.2879999999996</v>
          </cell>
          <cell r="K130">
            <v>0.15</v>
          </cell>
          <cell r="L130">
            <v>3435.0947999999999</v>
          </cell>
        </row>
        <row r="131">
          <cell r="A131" t="str">
            <v>LG-310511</v>
          </cell>
          <cell r="B131" t="str">
            <v>UPS</v>
          </cell>
          <cell r="C131" t="str">
            <v>Contratto Assistenza Trimod 60 Standard B</v>
          </cell>
          <cell r="D131" t="str">
            <v>3245063105119</v>
          </cell>
          <cell r="E131" t="str">
            <v>PZ</v>
          </cell>
          <cell r="F131">
            <v>1</v>
          </cell>
          <cell r="G131" t="str">
            <v>SERVIZI UPS CONTRATTI TRIFASE MODULARI</v>
          </cell>
          <cell r="H131">
            <v>3820.11</v>
          </cell>
          <cell r="I131">
            <v>0.1</v>
          </cell>
          <cell r="J131">
            <v>3438.0990000000002</v>
          </cell>
          <cell r="K131">
            <v>0.15</v>
          </cell>
          <cell r="L131">
            <v>2922.3841500000003</v>
          </cell>
        </row>
        <row r="132">
          <cell r="A132" t="str">
            <v>LG-310512</v>
          </cell>
          <cell r="B132" t="str">
            <v>UPS</v>
          </cell>
          <cell r="C132" t="str">
            <v>Contratto Assistenza Trimod 60 Standard C</v>
          </cell>
          <cell r="D132" t="str">
            <v>3245063105126</v>
          </cell>
          <cell r="E132" t="str">
            <v>PZ</v>
          </cell>
          <cell r="F132">
            <v>1</v>
          </cell>
          <cell r="G132" t="str">
            <v>SERVIZI UPS CONTRATTI TRIFASE MODULARI</v>
          </cell>
          <cell r="H132">
            <v>3350.97</v>
          </cell>
          <cell r="I132">
            <v>0.1</v>
          </cell>
          <cell r="J132">
            <v>3015.8729999999996</v>
          </cell>
          <cell r="K132">
            <v>0.15</v>
          </cell>
          <cell r="L132">
            <v>2563.4920499999998</v>
          </cell>
        </row>
        <row r="133">
          <cell r="A133" t="str">
            <v>LG-310513</v>
          </cell>
          <cell r="B133" t="str">
            <v>UPS</v>
          </cell>
          <cell r="C133" t="str">
            <v>Contratto Assistenza Trimod 60 Standard D</v>
          </cell>
          <cell r="D133" t="str">
            <v>3245063105133</v>
          </cell>
          <cell r="E133" t="str">
            <v>PZ</v>
          </cell>
          <cell r="F133">
            <v>1</v>
          </cell>
          <cell r="G133" t="str">
            <v>SERVIZI UPS CONTRATTI TRIFASE MODULARI</v>
          </cell>
          <cell r="H133">
            <v>2915.34</v>
          </cell>
          <cell r="I133">
            <v>0.1</v>
          </cell>
          <cell r="J133">
            <v>2623.806</v>
          </cell>
          <cell r="K133">
            <v>0.15</v>
          </cell>
          <cell r="L133">
            <v>2230.2350999999999</v>
          </cell>
        </row>
        <row r="134">
          <cell r="A134" t="str">
            <v>LG-310514</v>
          </cell>
          <cell r="B134" t="str">
            <v>UPS</v>
          </cell>
          <cell r="C134" t="str">
            <v>Contratto Assistenza Trimod 60 Standard E</v>
          </cell>
          <cell r="D134" t="str">
            <v>3245063105140</v>
          </cell>
          <cell r="E134" t="str">
            <v>PZ</v>
          </cell>
          <cell r="F134">
            <v>1</v>
          </cell>
          <cell r="G134" t="str">
            <v>SERVIZI UPS CONTRATTI TRIFASE MODULARI</v>
          </cell>
          <cell r="H134">
            <v>2462.96</v>
          </cell>
          <cell r="I134">
            <v>0.1</v>
          </cell>
          <cell r="J134">
            <v>2216.6640000000002</v>
          </cell>
          <cell r="K134">
            <v>0.15</v>
          </cell>
          <cell r="L134">
            <v>1884.1644000000001</v>
          </cell>
        </row>
        <row r="135">
          <cell r="A135" t="str">
            <v>LG-310515</v>
          </cell>
          <cell r="B135" t="str">
            <v>UPS</v>
          </cell>
          <cell r="C135" t="str">
            <v>Energy Pack Exchange 1</v>
          </cell>
          <cell r="D135" t="str">
            <v>3245063105157</v>
          </cell>
          <cell r="E135" t="str">
            <v>PZ</v>
          </cell>
          <cell r="F135">
            <v>1</v>
          </cell>
          <cell r="G135" t="str">
            <v>SERVIZI UPS CONTRATTI MONOFASE</v>
          </cell>
          <cell r="H135">
            <v>72.819999999999993</v>
          </cell>
          <cell r="I135">
            <v>0.1</v>
          </cell>
          <cell r="J135">
            <v>65.537999999999997</v>
          </cell>
          <cell r="K135">
            <v>0.15</v>
          </cell>
          <cell r="L135">
            <v>55.707299999999996</v>
          </cell>
        </row>
        <row r="136">
          <cell r="A136" t="str">
            <v>LG-310516</v>
          </cell>
          <cell r="B136" t="str">
            <v>UPS</v>
          </cell>
          <cell r="C136" t="str">
            <v>Energy Pack Exchange 2</v>
          </cell>
          <cell r="D136" t="str">
            <v>3245063105164</v>
          </cell>
          <cell r="E136" t="str">
            <v>PZ</v>
          </cell>
          <cell r="F136">
            <v>1</v>
          </cell>
          <cell r="G136" t="str">
            <v>SERVIZI UPS CONTRATTI MONOFASE</v>
          </cell>
          <cell r="H136">
            <v>89.01</v>
          </cell>
          <cell r="I136">
            <v>0.1</v>
          </cell>
          <cell r="J136">
            <v>80.109000000000009</v>
          </cell>
          <cell r="K136">
            <v>0.15</v>
          </cell>
          <cell r="L136">
            <v>68.092650000000006</v>
          </cell>
        </row>
        <row r="137">
          <cell r="A137" t="str">
            <v>LG-310517</v>
          </cell>
          <cell r="B137" t="str">
            <v>UPS</v>
          </cell>
          <cell r="C137" t="str">
            <v>Energy Pack Exchange 3</v>
          </cell>
          <cell r="D137" t="str">
            <v>3245063105171</v>
          </cell>
          <cell r="E137" t="str">
            <v>PZ</v>
          </cell>
          <cell r="F137">
            <v>1</v>
          </cell>
          <cell r="G137" t="str">
            <v>SERVIZI UPS CONTRATTI MONOFASE</v>
          </cell>
          <cell r="H137">
            <v>105.18</v>
          </cell>
          <cell r="I137">
            <v>0.1</v>
          </cell>
          <cell r="J137">
            <v>94.662000000000006</v>
          </cell>
          <cell r="K137">
            <v>0.15</v>
          </cell>
          <cell r="L137">
            <v>80.462700000000012</v>
          </cell>
        </row>
        <row r="138">
          <cell r="A138" t="str">
            <v>LG-310518</v>
          </cell>
          <cell r="B138" t="str">
            <v>UPS</v>
          </cell>
          <cell r="C138" t="str">
            <v>Energy Pack Exchange 6</v>
          </cell>
          <cell r="D138" t="str">
            <v>3245063105188</v>
          </cell>
          <cell r="E138" t="str">
            <v>PZ</v>
          </cell>
          <cell r="F138">
            <v>1</v>
          </cell>
          <cell r="G138" t="str">
            <v>SERVIZI UPS CONTRATTI MONOFASE</v>
          </cell>
          <cell r="H138">
            <v>153.74</v>
          </cell>
          <cell r="I138">
            <v>0.1</v>
          </cell>
          <cell r="J138">
            <v>138.36600000000001</v>
          </cell>
          <cell r="K138">
            <v>0.15</v>
          </cell>
          <cell r="L138">
            <v>117.61110000000001</v>
          </cell>
        </row>
        <row r="139">
          <cell r="A139" t="str">
            <v>LG-310519</v>
          </cell>
          <cell r="B139" t="str">
            <v>UPS</v>
          </cell>
          <cell r="C139" t="str">
            <v>Energy Pack Exchange 7</v>
          </cell>
          <cell r="D139" t="str">
            <v>3245063105195</v>
          </cell>
          <cell r="E139" t="str">
            <v>PZ</v>
          </cell>
          <cell r="F139">
            <v>1</v>
          </cell>
          <cell r="G139" t="str">
            <v>SERVIZI UPS CONTRATTI MONOFASE</v>
          </cell>
          <cell r="H139">
            <v>299.39999999999998</v>
          </cell>
          <cell r="I139">
            <v>0.1</v>
          </cell>
          <cell r="J139">
            <v>269.45999999999998</v>
          </cell>
          <cell r="K139">
            <v>0.15</v>
          </cell>
          <cell r="L139">
            <v>229.041</v>
          </cell>
        </row>
        <row r="140">
          <cell r="A140" t="str">
            <v>LG-310520</v>
          </cell>
          <cell r="B140" t="str">
            <v>UPS</v>
          </cell>
          <cell r="C140" t="str">
            <v>Energy Pack  4</v>
          </cell>
          <cell r="D140" t="str">
            <v>3245063105201</v>
          </cell>
          <cell r="E140" t="str">
            <v>PZ</v>
          </cell>
          <cell r="F140">
            <v>1</v>
          </cell>
          <cell r="G140" t="str">
            <v>SERVIZI UPS CONTRATTI MONOFASE</v>
          </cell>
          <cell r="H140">
            <v>234.65</v>
          </cell>
          <cell r="I140">
            <v>0.1</v>
          </cell>
          <cell r="J140">
            <v>211.185</v>
          </cell>
          <cell r="K140">
            <v>0.15</v>
          </cell>
          <cell r="L140">
            <v>179.50725</v>
          </cell>
        </row>
        <row r="141">
          <cell r="A141" t="str">
            <v>LG-310521</v>
          </cell>
          <cell r="B141" t="str">
            <v>UPS</v>
          </cell>
          <cell r="C141" t="str">
            <v>Energy Pack Nex Day 1</v>
          </cell>
          <cell r="D141" t="str">
            <v>3245063105218</v>
          </cell>
          <cell r="E141" t="str">
            <v>PZ</v>
          </cell>
          <cell r="F141">
            <v>1</v>
          </cell>
          <cell r="G141" t="str">
            <v>SERVIZI UPS CONTRATTI MONOFASE</v>
          </cell>
          <cell r="H141">
            <v>315.58999999999997</v>
          </cell>
          <cell r="I141">
            <v>0.1</v>
          </cell>
          <cell r="J141">
            <v>284.03099999999995</v>
          </cell>
          <cell r="K141">
            <v>0.15</v>
          </cell>
          <cell r="L141">
            <v>241.42634999999996</v>
          </cell>
        </row>
        <row r="142">
          <cell r="A142" t="str">
            <v>LG-310522</v>
          </cell>
          <cell r="B142" t="str">
            <v>UPS</v>
          </cell>
          <cell r="C142" t="str">
            <v>Energy Pack  5</v>
          </cell>
          <cell r="D142" t="str">
            <v>3245063105225</v>
          </cell>
          <cell r="E142" t="str">
            <v>PZ</v>
          </cell>
          <cell r="F142">
            <v>1</v>
          </cell>
          <cell r="G142" t="str">
            <v>SERVIZI UPS CONTRATTI MONOFASE</v>
          </cell>
          <cell r="H142">
            <v>283.22000000000003</v>
          </cell>
          <cell r="I142">
            <v>0.1</v>
          </cell>
          <cell r="J142">
            <v>254.89800000000002</v>
          </cell>
          <cell r="K142">
            <v>0.15</v>
          </cell>
          <cell r="L142">
            <v>216.66330000000002</v>
          </cell>
        </row>
        <row r="143">
          <cell r="A143" t="str">
            <v>LG-310523</v>
          </cell>
          <cell r="B143" t="str">
            <v>UPS</v>
          </cell>
          <cell r="C143" t="str">
            <v>Energy Pack Nex Day 2</v>
          </cell>
          <cell r="D143" t="str">
            <v>3245063105232</v>
          </cell>
          <cell r="E143" t="str">
            <v>PZ</v>
          </cell>
          <cell r="F143">
            <v>1</v>
          </cell>
          <cell r="G143" t="str">
            <v>SERVIZI UPS CONTRATTI MONOFASE</v>
          </cell>
          <cell r="H143">
            <v>428.86</v>
          </cell>
          <cell r="I143">
            <v>0.1</v>
          </cell>
          <cell r="J143">
            <v>385.97399999999999</v>
          </cell>
          <cell r="K143">
            <v>0.15</v>
          </cell>
          <cell r="L143">
            <v>328.0779</v>
          </cell>
        </row>
        <row r="144">
          <cell r="A144" t="str">
            <v>LG-310524</v>
          </cell>
          <cell r="B144" t="str">
            <v>UPS</v>
          </cell>
          <cell r="C144" t="str">
            <v>Nex Day 1</v>
          </cell>
          <cell r="D144" t="str">
            <v>3245063105249</v>
          </cell>
          <cell r="E144" t="str">
            <v>PZ</v>
          </cell>
          <cell r="F144">
            <v>1</v>
          </cell>
          <cell r="G144" t="str">
            <v>SERVIZI UPS CONTRATTI MONOFASE</v>
          </cell>
          <cell r="H144">
            <v>218.48</v>
          </cell>
          <cell r="I144">
            <v>0.1</v>
          </cell>
          <cell r="J144">
            <v>196.63200000000001</v>
          </cell>
          <cell r="K144">
            <v>0.15</v>
          </cell>
          <cell r="L144">
            <v>167.13720000000001</v>
          </cell>
        </row>
        <row r="145">
          <cell r="A145" t="str">
            <v>LG-310525</v>
          </cell>
          <cell r="B145" t="str">
            <v>UPS</v>
          </cell>
          <cell r="C145" t="str">
            <v>Nex Day 2</v>
          </cell>
          <cell r="D145" t="str">
            <v>3245063105256</v>
          </cell>
          <cell r="E145" t="str">
            <v>PZ</v>
          </cell>
          <cell r="F145">
            <v>1</v>
          </cell>
          <cell r="G145" t="str">
            <v>SERVIZI UPS CONTRATTI MONOFASE</v>
          </cell>
          <cell r="H145">
            <v>307.48</v>
          </cell>
          <cell r="I145">
            <v>0.1</v>
          </cell>
          <cell r="J145">
            <v>276.73200000000003</v>
          </cell>
          <cell r="K145">
            <v>0.15</v>
          </cell>
          <cell r="L145">
            <v>235.22220000000002</v>
          </cell>
        </row>
        <row r="146">
          <cell r="A146" t="str">
            <v>LG-310527</v>
          </cell>
          <cell r="B146" t="str">
            <v>UPS</v>
          </cell>
          <cell r="C146" t="str">
            <v>MESSA IN SERVIZIO UPS TRIMOD-KEOR COMPACT</v>
          </cell>
          <cell r="D146" t="str">
            <v>3245063105270</v>
          </cell>
          <cell r="E146" t="str">
            <v>PZ</v>
          </cell>
          <cell r="F146">
            <v>1</v>
          </cell>
          <cell r="G146" t="str">
            <v>TF INSTALLAZIONI</v>
          </cell>
          <cell r="H146">
            <v>909.08</v>
          </cell>
          <cell r="I146">
            <v>0.45</v>
          </cell>
          <cell r="J146">
            <v>499.99400000000003</v>
          </cell>
          <cell r="K146">
            <v>0.15</v>
          </cell>
          <cell r="L146">
            <v>424.99490000000003</v>
          </cell>
        </row>
        <row r="147">
          <cell r="A147" t="str">
            <v>LG-310531</v>
          </cell>
          <cell r="B147" t="str">
            <v>UPS</v>
          </cell>
          <cell r="C147" t="str">
            <v>CONTR MANUTENZIONE TRIMOD/ARCHIMOD CANONE F</v>
          </cell>
          <cell r="D147" t="str">
            <v>3245063105317</v>
          </cell>
          <cell r="E147" t="str">
            <v>PZ</v>
          </cell>
          <cell r="F147">
            <v>1</v>
          </cell>
          <cell r="G147" t="str">
            <v>SERVIZI UPS CONTRATTI TRIFASE MODULARI</v>
          </cell>
          <cell r="H147">
            <v>797.86</v>
          </cell>
          <cell r="I147">
            <v>0.1</v>
          </cell>
          <cell r="J147">
            <v>718.07400000000007</v>
          </cell>
          <cell r="K147">
            <v>0.15</v>
          </cell>
          <cell r="L147">
            <v>610.36290000000008</v>
          </cell>
        </row>
        <row r="148">
          <cell r="A148" t="str">
            <v>LG-310616</v>
          </cell>
          <cell r="B148" t="str">
            <v>UPS</v>
          </cell>
          <cell r="C148" t="str">
            <v>BAT CAB TRIMOD MCS FOR 20 DRAW</v>
          </cell>
          <cell r="D148" t="str">
            <v>3414971480100</v>
          </cell>
          <cell r="E148" t="str">
            <v>PZ</v>
          </cell>
          <cell r="F148">
            <v>1</v>
          </cell>
          <cell r="G148" t="str">
            <v>TRIMOD MCS</v>
          </cell>
          <cell r="H148">
            <v>4054.84</v>
          </cell>
          <cell r="I148">
            <v>0.45</v>
          </cell>
          <cell r="J148">
            <v>2230.1620000000003</v>
          </cell>
          <cell r="K148">
            <v>0.15</v>
          </cell>
          <cell r="L148">
            <v>1895.6377000000002</v>
          </cell>
        </row>
        <row r="149">
          <cell r="A149" t="str">
            <v>LG-310618</v>
          </cell>
          <cell r="B149" t="str">
            <v>UPS</v>
          </cell>
          <cell r="C149" t="str">
            <v>BAT CAB TRIMOD MCS 3KB</v>
          </cell>
          <cell r="D149" t="str">
            <v>3414972095747</v>
          </cell>
          <cell r="E149" t="str">
            <v>PZ</v>
          </cell>
          <cell r="F149">
            <v>1</v>
          </cell>
          <cell r="G149" t="str">
            <v>TRIMOD MCS</v>
          </cell>
          <cell r="H149">
            <v>7207.46</v>
          </cell>
          <cell r="I149">
            <v>0.45</v>
          </cell>
          <cell r="J149">
            <v>3964.1030000000001</v>
          </cell>
          <cell r="K149">
            <v>0.15</v>
          </cell>
          <cell r="L149">
            <v>3369.4875499999998</v>
          </cell>
        </row>
        <row r="150">
          <cell r="A150" t="str">
            <v>LG-310619</v>
          </cell>
          <cell r="B150" t="str">
            <v>UPS</v>
          </cell>
          <cell r="C150" t="str">
            <v>BAT CAB TRIMOD MCS 5KB</v>
          </cell>
          <cell r="D150" t="str">
            <v>3414972095754</v>
          </cell>
          <cell r="E150" t="str">
            <v>PZ</v>
          </cell>
          <cell r="F150">
            <v>1</v>
          </cell>
          <cell r="G150" t="str">
            <v>TRIMOD MCS</v>
          </cell>
          <cell r="H150">
            <v>10289.77</v>
          </cell>
          <cell r="I150">
            <v>0.45</v>
          </cell>
          <cell r="J150">
            <v>5659.3734999999997</v>
          </cell>
          <cell r="K150">
            <v>0.15</v>
          </cell>
          <cell r="L150">
            <v>4810.4674749999995</v>
          </cell>
        </row>
        <row r="151">
          <cell r="A151" t="str">
            <v>LG-310660</v>
          </cell>
          <cell r="B151" t="str">
            <v>UPS</v>
          </cell>
          <cell r="C151" t="str">
            <v>BATTERY CABINET DK+ 1KVA</v>
          </cell>
          <cell r="D151" t="str">
            <v>3414970827012</v>
          </cell>
          <cell r="E151" t="str">
            <v>PZ</v>
          </cell>
          <cell r="F151">
            <v>1</v>
          </cell>
          <cell r="G151" t="str">
            <v>RACK CONVERTIBLE MF</v>
          </cell>
          <cell r="H151">
            <v>1585.11</v>
          </cell>
          <cell r="I151">
            <v>0.5</v>
          </cell>
          <cell r="J151">
            <v>792.55499999999995</v>
          </cell>
          <cell r="K151">
            <v>0.15</v>
          </cell>
          <cell r="L151">
            <v>673.67174999999997</v>
          </cell>
        </row>
        <row r="152">
          <cell r="A152" t="str">
            <v>LG-310661</v>
          </cell>
          <cell r="B152" t="str">
            <v>UPS</v>
          </cell>
          <cell r="C152" t="str">
            <v>BATTERY CABINET DK+ 2KVA</v>
          </cell>
          <cell r="D152" t="str">
            <v>3414970827029</v>
          </cell>
          <cell r="E152" t="str">
            <v>PZ</v>
          </cell>
          <cell r="F152">
            <v>1</v>
          </cell>
          <cell r="G152" t="str">
            <v>RACK CONVERTIBLE MF</v>
          </cell>
          <cell r="H152">
            <v>1585.11</v>
          </cell>
          <cell r="I152">
            <v>0.5</v>
          </cell>
          <cell r="J152">
            <v>792.55499999999995</v>
          </cell>
          <cell r="K152">
            <v>0.15</v>
          </cell>
          <cell r="L152">
            <v>673.67174999999997</v>
          </cell>
        </row>
        <row r="153">
          <cell r="A153" t="str">
            <v>LG-310662</v>
          </cell>
          <cell r="B153" t="str">
            <v>UPS</v>
          </cell>
          <cell r="C153" t="str">
            <v>BATTERY CABINET DK+ 3KVA</v>
          </cell>
          <cell r="D153" t="str">
            <v>3414970827036</v>
          </cell>
          <cell r="E153" t="str">
            <v>PZ</v>
          </cell>
          <cell r="F153">
            <v>1</v>
          </cell>
          <cell r="G153" t="str">
            <v>RACK CONVERTIBLE MF</v>
          </cell>
          <cell r="H153">
            <v>1719.37</v>
          </cell>
          <cell r="I153">
            <v>0.5</v>
          </cell>
          <cell r="J153">
            <v>859.68499999999995</v>
          </cell>
          <cell r="K153">
            <v>0.15</v>
          </cell>
          <cell r="L153">
            <v>730.73225000000002</v>
          </cell>
        </row>
        <row r="154">
          <cell r="A154" t="str">
            <v>LG-310663</v>
          </cell>
          <cell r="B154" t="str">
            <v>UPS</v>
          </cell>
          <cell r="C154" t="str">
            <v>BATTERY CABINET DK+ 5/6KVA</v>
          </cell>
          <cell r="D154" t="str">
            <v>3414970827043</v>
          </cell>
          <cell r="E154" t="str">
            <v>PZ</v>
          </cell>
          <cell r="F154">
            <v>1</v>
          </cell>
          <cell r="G154" t="str">
            <v>RACK CONVERTIBLE MF</v>
          </cell>
          <cell r="H154">
            <v>1799.53</v>
          </cell>
          <cell r="I154">
            <v>0.5</v>
          </cell>
          <cell r="J154">
            <v>899.76499999999999</v>
          </cell>
          <cell r="K154">
            <v>0.15</v>
          </cell>
          <cell r="L154">
            <v>764.80025000000001</v>
          </cell>
        </row>
        <row r="155">
          <cell r="A155" t="str">
            <v>LG-310664</v>
          </cell>
          <cell r="B155" t="str">
            <v>UPS</v>
          </cell>
          <cell r="C155" t="str">
            <v>BATTERY CABINET DK+ 10KVA</v>
          </cell>
          <cell r="D155" t="str">
            <v>3414970827050</v>
          </cell>
          <cell r="E155" t="str">
            <v>PZ</v>
          </cell>
          <cell r="F155">
            <v>1</v>
          </cell>
          <cell r="G155" t="str">
            <v>RACK CONVERTIBLE MF</v>
          </cell>
          <cell r="H155">
            <v>1975.9</v>
          </cell>
          <cell r="I155">
            <v>0.5</v>
          </cell>
          <cell r="J155">
            <v>987.95</v>
          </cell>
          <cell r="K155">
            <v>0.15</v>
          </cell>
          <cell r="L155">
            <v>839.75750000000005</v>
          </cell>
        </row>
        <row r="156">
          <cell r="A156" t="str">
            <v>LG-310675</v>
          </cell>
          <cell r="B156" t="str">
            <v>UPS</v>
          </cell>
          <cell r="C156" t="str">
            <v>POWER MODULE KEOR MOD 25 KW</v>
          </cell>
          <cell r="D156" t="str">
            <v>3414971211407</v>
          </cell>
          <cell r="E156" t="str">
            <v>PZ</v>
          </cell>
          <cell r="F156">
            <v>1</v>
          </cell>
          <cell r="G156" t="str">
            <v>KEOR MOD</v>
          </cell>
          <cell r="H156">
            <v>6741.23</v>
          </cell>
          <cell r="I156">
            <v>0.45</v>
          </cell>
          <cell r="J156">
            <v>3707.6764999999996</v>
          </cell>
          <cell r="K156">
            <v>0.15</v>
          </cell>
          <cell r="L156">
            <v>3151.5250249999999</v>
          </cell>
        </row>
        <row r="157">
          <cell r="A157" t="str">
            <v>LG-310677</v>
          </cell>
          <cell r="B157" t="str">
            <v>UPS</v>
          </cell>
          <cell r="C157" t="str">
            <v>KIT 2 BATTERY DRAWERS VUOTI PER KEOR MOD</v>
          </cell>
          <cell r="D157" t="str">
            <v>3414971430471</v>
          </cell>
          <cell r="E157" t="str">
            <v>PZ</v>
          </cell>
          <cell r="F157">
            <v>1</v>
          </cell>
          <cell r="G157" t="str">
            <v>KEOR MOD</v>
          </cell>
          <cell r="H157">
            <v>598.65</v>
          </cell>
          <cell r="I157">
            <v>0.45</v>
          </cell>
          <cell r="J157">
            <v>329.25749999999999</v>
          </cell>
          <cell r="K157">
            <v>0.15</v>
          </cell>
          <cell r="L157">
            <v>279.868875</v>
          </cell>
        </row>
        <row r="158">
          <cell r="A158" t="str">
            <v>LG-310678</v>
          </cell>
          <cell r="B158" t="str">
            <v>UPS</v>
          </cell>
          <cell r="C158" t="str">
            <v>KIT 4 BATTERY PACK 9AH KEOR MOD</v>
          </cell>
          <cell r="D158" t="str">
            <v>3414971430488</v>
          </cell>
          <cell r="E158" t="str">
            <v>PZ</v>
          </cell>
          <cell r="F158">
            <v>1</v>
          </cell>
          <cell r="G158" t="str">
            <v>KEOR MOD</v>
          </cell>
          <cell r="H158">
            <v>1903.42</v>
          </cell>
          <cell r="I158">
            <v>0.45</v>
          </cell>
          <cell r="J158">
            <v>1046.8809999999999</v>
          </cell>
          <cell r="K158">
            <v>0.15</v>
          </cell>
          <cell r="L158">
            <v>889.84884999999986</v>
          </cell>
        </row>
        <row r="159">
          <cell r="A159" t="str">
            <v>LG-310679</v>
          </cell>
          <cell r="B159" t="str">
            <v>UPS</v>
          </cell>
          <cell r="C159" t="str">
            <v>KIT 4 BATTERY PACK 11AH KEOR MOD</v>
          </cell>
          <cell r="D159" t="str">
            <v>3414971430495</v>
          </cell>
          <cell r="E159" t="str">
            <v>PZ</v>
          </cell>
          <cell r="F159">
            <v>1</v>
          </cell>
          <cell r="G159" t="str">
            <v>KEOR MOD</v>
          </cell>
          <cell r="H159">
            <v>2794.24</v>
          </cell>
          <cell r="I159">
            <v>0.45</v>
          </cell>
          <cell r="J159">
            <v>1536.8319999999999</v>
          </cell>
          <cell r="K159">
            <v>0.15</v>
          </cell>
          <cell r="L159">
            <v>1306.3072</v>
          </cell>
        </row>
        <row r="160">
          <cell r="A160" t="str">
            <v>LG-310680</v>
          </cell>
          <cell r="B160" t="str">
            <v>UPS</v>
          </cell>
          <cell r="C160" t="str">
            <v>CONTR.ASSIST.ARCHIMOD 20 CANONE A</v>
          </cell>
          <cell r="D160" t="str">
            <v>3245063106802</v>
          </cell>
          <cell r="E160" t="str">
            <v>PZ</v>
          </cell>
          <cell r="F160">
            <v>1</v>
          </cell>
          <cell r="G160" t="str">
            <v>SERVIZI UPS CONTRATTI TRIFASE MODULARI</v>
          </cell>
          <cell r="H160">
            <v>3350.97</v>
          </cell>
          <cell r="I160">
            <v>0.1</v>
          </cell>
          <cell r="J160">
            <v>3015.8729999999996</v>
          </cell>
          <cell r="K160">
            <v>0.15</v>
          </cell>
          <cell r="L160">
            <v>2563.4920499999998</v>
          </cell>
        </row>
        <row r="161">
          <cell r="A161" t="str">
            <v>LG-310681</v>
          </cell>
          <cell r="B161" t="str">
            <v>UPS</v>
          </cell>
          <cell r="C161" t="str">
            <v>CONTR.ASSIST.ARCHIMOD 20 CANONE B</v>
          </cell>
          <cell r="D161" t="str">
            <v>3245063106819</v>
          </cell>
          <cell r="E161" t="str">
            <v>PZ</v>
          </cell>
          <cell r="F161">
            <v>1</v>
          </cell>
          <cell r="G161" t="str">
            <v>SERVIZI UPS CONTRATTI TRIFASE MODULARI</v>
          </cell>
          <cell r="H161">
            <v>2814.81</v>
          </cell>
          <cell r="I161">
            <v>0.1</v>
          </cell>
          <cell r="J161">
            <v>2533.3289999999997</v>
          </cell>
          <cell r="K161">
            <v>0.15</v>
          </cell>
          <cell r="L161">
            <v>2153.3296499999997</v>
          </cell>
        </row>
        <row r="162">
          <cell r="A162" t="str">
            <v>LG-310682</v>
          </cell>
          <cell r="B162" t="str">
            <v>UPS</v>
          </cell>
          <cell r="C162" t="str">
            <v>CONTR.ASSIST.ARCHIMOD 20 CANONE C</v>
          </cell>
          <cell r="D162" t="str">
            <v>3245063106826</v>
          </cell>
          <cell r="E162" t="str">
            <v>PZ</v>
          </cell>
          <cell r="F162">
            <v>1</v>
          </cell>
          <cell r="G162" t="str">
            <v>SERVIZI UPS CONTRATTI TRIFASE MODULARI</v>
          </cell>
          <cell r="H162">
            <v>2010.6</v>
          </cell>
          <cell r="I162">
            <v>0.1</v>
          </cell>
          <cell r="J162">
            <v>1809.54</v>
          </cell>
          <cell r="K162">
            <v>0.15</v>
          </cell>
          <cell r="L162">
            <v>1538.1089999999999</v>
          </cell>
        </row>
        <row r="163">
          <cell r="A163" t="str">
            <v>LG-310683</v>
          </cell>
          <cell r="B163" t="str">
            <v>UPS</v>
          </cell>
          <cell r="C163" t="str">
            <v>CONTR.ASSIST.ARCHIMOD 20 CANONE D</v>
          </cell>
          <cell r="D163" t="str">
            <v>3245063106833</v>
          </cell>
          <cell r="E163" t="str">
            <v>PZ</v>
          </cell>
          <cell r="F163">
            <v>1</v>
          </cell>
          <cell r="G163" t="str">
            <v>SERVIZI UPS CONTRATTI TRIFASE MODULARI</v>
          </cell>
          <cell r="H163">
            <v>1675.51</v>
          </cell>
          <cell r="I163">
            <v>0.1</v>
          </cell>
          <cell r="J163">
            <v>1507.9590000000001</v>
          </cell>
          <cell r="K163">
            <v>0.15</v>
          </cell>
          <cell r="L163">
            <v>1281.7651500000002</v>
          </cell>
        </row>
        <row r="164">
          <cell r="A164" t="str">
            <v>LG-310684</v>
          </cell>
          <cell r="B164" t="str">
            <v>UPS</v>
          </cell>
          <cell r="C164" t="str">
            <v>CONTR.ASSIST.ARCHIMOD 20 CANONE E</v>
          </cell>
          <cell r="D164" t="str">
            <v>3245063106840</v>
          </cell>
          <cell r="E164" t="str">
            <v>PZ</v>
          </cell>
          <cell r="F164">
            <v>1</v>
          </cell>
          <cell r="G164" t="str">
            <v>SERVIZI UPS CONTRATTI TRIFASE MODULARI</v>
          </cell>
          <cell r="H164">
            <v>1340.39</v>
          </cell>
          <cell r="I164">
            <v>0.1</v>
          </cell>
          <cell r="J164">
            <v>1206.3510000000001</v>
          </cell>
          <cell r="K164">
            <v>0.15</v>
          </cell>
          <cell r="L164">
            <v>1025.3983500000002</v>
          </cell>
        </row>
        <row r="165">
          <cell r="A165" t="str">
            <v>LG-310685</v>
          </cell>
          <cell r="B165" t="str">
            <v>UPS</v>
          </cell>
          <cell r="C165" t="str">
            <v>CONTR.ASSIST.ARCHIMOD 40 CANONE A</v>
          </cell>
          <cell r="D165" t="str">
            <v>3245063106857</v>
          </cell>
          <cell r="E165" t="str">
            <v>PZ</v>
          </cell>
          <cell r="F165">
            <v>1</v>
          </cell>
          <cell r="G165" t="str">
            <v>SERVIZI UPS CONTRATTI TRIFASE MODULARI</v>
          </cell>
          <cell r="H165">
            <v>4356.2700000000004</v>
          </cell>
          <cell r="I165">
            <v>0.1</v>
          </cell>
          <cell r="J165">
            <v>3920.6430000000005</v>
          </cell>
          <cell r="K165">
            <v>0.15</v>
          </cell>
          <cell r="L165">
            <v>3332.5465500000005</v>
          </cell>
        </row>
        <row r="166">
          <cell r="A166" t="str">
            <v>LG-310686</v>
          </cell>
          <cell r="B166" t="str">
            <v>UPS</v>
          </cell>
          <cell r="C166" t="str">
            <v>CONTR.ASSIST.ARCHIMOD 40 CANONE B</v>
          </cell>
          <cell r="D166" t="str">
            <v>3245063106864</v>
          </cell>
          <cell r="E166" t="str">
            <v>PZ</v>
          </cell>
          <cell r="F166">
            <v>1</v>
          </cell>
          <cell r="G166" t="str">
            <v>SERVIZI UPS CONTRATTI TRIFASE MODULARI</v>
          </cell>
          <cell r="H166">
            <v>3602.32</v>
          </cell>
          <cell r="I166">
            <v>0.1</v>
          </cell>
          <cell r="J166">
            <v>3242.0880000000002</v>
          </cell>
          <cell r="K166">
            <v>0.15</v>
          </cell>
          <cell r="L166">
            <v>2755.7748000000001</v>
          </cell>
        </row>
        <row r="167">
          <cell r="A167" t="str">
            <v>LG-310687</v>
          </cell>
          <cell r="B167" t="str">
            <v>UPS</v>
          </cell>
          <cell r="C167" t="str">
            <v>CONTR ASS ARCHIMOD 40 KMOD25-50 CANONE C</v>
          </cell>
          <cell r="D167" t="str">
            <v>3245063106871</v>
          </cell>
          <cell r="E167" t="str">
            <v>PZ</v>
          </cell>
          <cell r="F167">
            <v>1</v>
          </cell>
          <cell r="G167" t="str">
            <v>SERVIZI UPS CONTRATTI TRIFASE MODULARI</v>
          </cell>
          <cell r="H167">
            <v>2814.81</v>
          </cell>
          <cell r="I167">
            <v>0.1</v>
          </cell>
          <cell r="J167">
            <v>2533.3289999999997</v>
          </cell>
          <cell r="K167">
            <v>0.15</v>
          </cell>
          <cell r="L167">
            <v>2153.3296499999997</v>
          </cell>
        </row>
        <row r="168">
          <cell r="A168" t="str">
            <v>LG-310688</v>
          </cell>
          <cell r="B168" t="str">
            <v>UPS</v>
          </cell>
          <cell r="C168" t="str">
            <v>CONTR ASS ARCHIMOD 40 KMOD25-50 CANONE D</v>
          </cell>
          <cell r="D168" t="str">
            <v>3245063106888</v>
          </cell>
          <cell r="E168" t="str">
            <v>PZ</v>
          </cell>
          <cell r="F168">
            <v>1</v>
          </cell>
          <cell r="G168" t="str">
            <v>SERVIZI UPS CONTRATTI TRIFASE MODULARI</v>
          </cell>
          <cell r="H168">
            <v>2010.6</v>
          </cell>
          <cell r="I168">
            <v>0.1</v>
          </cell>
          <cell r="J168">
            <v>1809.54</v>
          </cell>
          <cell r="K168">
            <v>0.15</v>
          </cell>
          <cell r="L168">
            <v>1538.1089999999999</v>
          </cell>
        </row>
        <row r="169">
          <cell r="A169" t="str">
            <v>LG-310689</v>
          </cell>
          <cell r="B169" t="str">
            <v>UPS</v>
          </cell>
          <cell r="C169" t="str">
            <v>CONTR ASS ARCHIMOD 40 KMOD25-50 CANONE E</v>
          </cell>
          <cell r="D169" t="str">
            <v>3245063106895</v>
          </cell>
          <cell r="E169" t="str">
            <v>PZ</v>
          </cell>
          <cell r="F169">
            <v>1</v>
          </cell>
          <cell r="G169" t="str">
            <v>SERVIZI UPS CONTRATTI TRIFASE MODULARI</v>
          </cell>
          <cell r="H169">
            <v>1574.97</v>
          </cell>
          <cell r="I169">
            <v>0.1</v>
          </cell>
          <cell r="J169">
            <v>1417.473</v>
          </cell>
          <cell r="K169">
            <v>0.15</v>
          </cell>
          <cell r="L169">
            <v>1204.85205</v>
          </cell>
        </row>
        <row r="170">
          <cell r="A170" t="str">
            <v>LG-310690</v>
          </cell>
          <cell r="B170" t="str">
            <v>UPS</v>
          </cell>
          <cell r="C170" t="str">
            <v>CONTR.ASSIST.ARCHIMOD 60 CANONE A</v>
          </cell>
          <cell r="D170" t="str">
            <v>3245063106901</v>
          </cell>
          <cell r="E170" t="str">
            <v>PZ</v>
          </cell>
          <cell r="F170">
            <v>1</v>
          </cell>
          <cell r="G170" t="str">
            <v>SERVIZI UPS CONTRATTI TRIFASE MODULARI</v>
          </cell>
          <cell r="H170">
            <v>4356.2700000000004</v>
          </cell>
          <cell r="I170">
            <v>0.1</v>
          </cell>
          <cell r="J170">
            <v>3920.6430000000005</v>
          </cell>
          <cell r="K170">
            <v>0.15</v>
          </cell>
          <cell r="L170">
            <v>3332.5465500000005</v>
          </cell>
        </row>
        <row r="171">
          <cell r="A171" t="str">
            <v>LG-310691</v>
          </cell>
          <cell r="B171" t="str">
            <v>UPS</v>
          </cell>
          <cell r="C171" t="str">
            <v>CONTR.ASSIST.ARCHIMOD 60 CANONE B</v>
          </cell>
          <cell r="D171" t="str">
            <v>3245063106918</v>
          </cell>
          <cell r="E171" t="str">
            <v>PZ</v>
          </cell>
          <cell r="F171">
            <v>1</v>
          </cell>
          <cell r="G171" t="str">
            <v>SERVIZI UPS CONTRATTI TRIFASE MODULARI</v>
          </cell>
          <cell r="H171">
            <v>3686.1</v>
          </cell>
          <cell r="I171">
            <v>0.1</v>
          </cell>
          <cell r="J171">
            <v>3317.49</v>
          </cell>
          <cell r="K171">
            <v>0.15</v>
          </cell>
          <cell r="L171">
            <v>2819.8665000000001</v>
          </cell>
        </row>
        <row r="172">
          <cell r="A172" t="str">
            <v>LG-310692</v>
          </cell>
          <cell r="B172" t="str">
            <v>UPS</v>
          </cell>
          <cell r="C172" t="str">
            <v>CONTR ASS ARCHIMOD 60 KMOD75-100 CANONE C</v>
          </cell>
          <cell r="D172" t="str">
            <v>3245063106925</v>
          </cell>
          <cell r="E172" t="str">
            <v>PZ</v>
          </cell>
          <cell r="F172">
            <v>1</v>
          </cell>
          <cell r="G172" t="str">
            <v>SERVIZI UPS CONTRATTI TRIFASE MODULARI</v>
          </cell>
          <cell r="H172">
            <v>3183.44</v>
          </cell>
          <cell r="I172">
            <v>0.1</v>
          </cell>
          <cell r="J172">
            <v>2865.096</v>
          </cell>
          <cell r="K172">
            <v>0.15</v>
          </cell>
          <cell r="L172">
            <v>2435.3316</v>
          </cell>
        </row>
        <row r="173">
          <cell r="A173" t="str">
            <v>LG-310693</v>
          </cell>
          <cell r="B173" t="str">
            <v>UPS</v>
          </cell>
          <cell r="C173" t="str">
            <v>CONTR ASS ARCHIMOD 60 KMOD75-100 CANONE D</v>
          </cell>
          <cell r="D173" t="str">
            <v>3245063106932</v>
          </cell>
          <cell r="E173" t="str">
            <v>PZ</v>
          </cell>
          <cell r="F173">
            <v>1</v>
          </cell>
          <cell r="G173" t="str">
            <v>SERVIZI UPS CONTRATTI TRIFASE MODULARI</v>
          </cell>
          <cell r="H173">
            <v>2462.96</v>
          </cell>
          <cell r="I173">
            <v>0.1</v>
          </cell>
          <cell r="J173">
            <v>2216.6640000000002</v>
          </cell>
          <cell r="K173">
            <v>0.15</v>
          </cell>
          <cell r="L173">
            <v>1884.1644000000001</v>
          </cell>
        </row>
        <row r="174">
          <cell r="A174" t="str">
            <v>LG-310694</v>
          </cell>
          <cell r="B174" t="str">
            <v>UPS</v>
          </cell>
          <cell r="C174" t="str">
            <v>CONTR ASS ARCHIMOD 60 KMOD75-100 CANONE E</v>
          </cell>
          <cell r="D174" t="str">
            <v>3245063106949</v>
          </cell>
          <cell r="E174" t="str">
            <v>PZ</v>
          </cell>
          <cell r="F174">
            <v>1</v>
          </cell>
          <cell r="G174" t="str">
            <v>SERVIZI UPS CONTRATTI TRIFASE MODULARI</v>
          </cell>
          <cell r="H174">
            <v>2010.6</v>
          </cell>
          <cell r="I174">
            <v>0.1</v>
          </cell>
          <cell r="J174">
            <v>1809.54</v>
          </cell>
          <cell r="K174">
            <v>0.15</v>
          </cell>
          <cell r="L174">
            <v>1538.1089999999999</v>
          </cell>
        </row>
        <row r="175">
          <cell r="A175" t="str">
            <v>LG-310695</v>
          </cell>
          <cell r="B175" t="str">
            <v>UPS</v>
          </cell>
          <cell r="C175" t="str">
            <v>CONTR.ASSIST.ARCHIMOD 80 CANONE A</v>
          </cell>
          <cell r="D175" t="str">
            <v>3245063106956</v>
          </cell>
          <cell r="E175" t="str">
            <v>PZ</v>
          </cell>
          <cell r="F175">
            <v>1</v>
          </cell>
          <cell r="G175" t="str">
            <v>SERVIZI UPS CONTRATTI TRIFASE MODULARI</v>
          </cell>
          <cell r="H175">
            <v>4858.91</v>
          </cell>
          <cell r="I175">
            <v>0.1</v>
          </cell>
          <cell r="J175">
            <v>4373.0190000000002</v>
          </cell>
          <cell r="K175">
            <v>0.15</v>
          </cell>
          <cell r="L175">
            <v>3717.0661500000001</v>
          </cell>
        </row>
        <row r="176">
          <cell r="A176" t="str">
            <v>LG-310696</v>
          </cell>
          <cell r="B176" t="str">
            <v>UPS</v>
          </cell>
          <cell r="C176" t="str">
            <v>CONTR.ASSIST.ARCHIMOD 80 CANONE B</v>
          </cell>
          <cell r="D176" t="str">
            <v>3245063106963</v>
          </cell>
          <cell r="E176" t="str">
            <v>PZ</v>
          </cell>
          <cell r="F176">
            <v>1</v>
          </cell>
          <cell r="G176" t="str">
            <v>SERVIZI UPS CONTRATTI TRIFASE MODULARI</v>
          </cell>
          <cell r="H176">
            <v>4188.71</v>
          </cell>
          <cell r="I176">
            <v>0.1</v>
          </cell>
          <cell r="J176">
            <v>3769.8389999999999</v>
          </cell>
          <cell r="K176">
            <v>0.15</v>
          </cell>
          <cell r="L176">
            <v>3204.3631500000001</v>
          </cell>
        </row>
        <row r="177">
          <cell r="A177" t="str">
            <v>LG-310697</v>
          </cell>
          <cell r="B177" t="str">
            <v>UPS</v>
          </cell>
          <cell r="C177" t="str">
            <v>CONTR ASS ARCHIMOD 80 KMOD125 -150 CANONE C</v>
          </cell>
          <cell r="D177" t="str">
            <v>3245063106970</v>
          </cell>
          <cell r="E177" t="str">
            <v>PZ</v>
          </cell>
          <cell r="F177">
            <v>1</v>
          </cell>
          <cell r="G177" t="str">
            <v>SERVIZI UPS CONTRATTI TRIFASE MODULARI</v>
          </cell>
          <cell r="H177">
            <v>3602.32</v>
          </cell>
          <cell r="I177">
            <v>0.1</v>
          </cell>
          <cell r="J177">
            <v>3242.0880000000002</v>
          </cell>
          <cell r="K177">
            <v>0.15</v>
          </cell>
          <cell r="L177">
            <v>2755.7748000000001</v>
          </cell>
        </row>
        <row r="178">
          <cell r="A178" t="str">
            <v>LG-310698</v>
          </cell>
          <cell r="B178" t="str">
            <v>UPS</v>
          </cell>
          <cell r="C178" t="str">
            <v>CONTR ASS ARCHIMOD 80 KMOD125 -150 CANONE D</v>
          </cell>
          <cell r="D178" t="str">
            <v>3245063106987</v>
          </cell>
          <cell r="E178" t="str">
            <v>PZ</v>
          </cell>
          <cell r="F178">
            <v>1</v>
          </cell>
          <cell r="G178" t="str">
            <v>SERVIZI UPS CONTRATTI TRIFASE MODULARI</v>
          </cell>
          <cell r="H178">
            <v>2915.34</v>
          </cell>
          <cell r="I178">
            <v>0.1</v>
          </cell>
          <cell r="J178">
            <v>2623.806</v>
          </cell>
          <cell r="K178">
            <v>0.15</v>
          </cell>
          <cell r="L178">
            <v>2230.2350999999999</v>
          </cell>
        </row>
        <row r="179">
          <cell r="A179" t="str">
            <v>LG-310699</v>
          </cell>
          <cell r="B179" t="str">
            <v>UPS</v>
          </cell>
          <cell r="C179" t="str">
            <v>CONTR ASS ARCHIMOD 80 KMOD125 -150 CANONE E</v>
          </cell>
          <cell r="D179" t="str">
            <v>3245063106994</v>
          </cell>
          <cell r="E179" t="str">
            <v>PZ</v>
          </cell>
          <cell r="F179">
            <v>1</v>
          </cell>
          <cell r="G179" t="str">
            <v>SERVIZI UPS CONTRATTI TRIFASE MODULARI</v>
          </cell>
          <cell r="H179">
            <v>2462.96</v>
          </cell>
          <cell r="I179">
            <v>0.1</v>
          </cell>
          <cell r="J179">
            <v>2216.6640000000002</v>
          </cell>
          <cell r="K179">
            <v>0.15</v>
          </cell>
          <cell r="L179">
            <v>1884.1644000000001</v>
          </cell>
        </row>
        <row r="180">
          <cell r="A180" t="str">
            <v>LG-310700</v>
          </cell>
          <cell r="B180" t="str">
            <v>UPS</v>
          </cell>
          <cell r="C180" t="str">
            <v>CONTR.ASSIST.ARCHIMOD 100 CANONE A</v>
          </cell>
          <cell r="D180" t="str">
            <v>3245063107007</v>
          </cell>
          <cell r="E180" t="str">
            <v>PZ</v>
          </cell>
          <cell r="F180">
            <v>1</v>
          </cell>
          <cell r="G180" t="str">
            <v>SERVIZI UPS CONTRATTI TRIFASE MODULARI</v>
          </cell>
          <cell r="H180">
            <v>5127</v>
          </cell>
          <cell r="I180">
            <v>0.1</v>
          </cell>
          <cell r="J180">
            <v>4614.3</v>
          </cell>
          <cell r="K180">
            <v>0.15</v>
          </cell>
          <cell r="L180">
            <v>3922.1550000000002</v>
          </cell>
        </row>
        <row r="181">
          <cell r="A181" t="str">
            <v>LG-310701</v>
          </cell>
          <cell r="B181" t="str">
            <v>UPS</v>
          </cell>
          <cell r="C181" t="str">
            <v>CONTR.ASSIST.ARCHIMOD 100 CANONE B</v>
          </cell>
          <cell r="D181" t="str">
            <v>3245063107014</v>
          </cell>
          <cell r="E181" t="str">
            <v>PZ</v>
          </cell>
          <cell r="F181">
            <v>1</v>
          </cell>
          <cell r="G181" t="str">
            <v>SERVIZI UPS CONTRATTI TRIFASE MODULARI</v>
          </cell>
          <cell r="H181">
            <v>4691.3500000000004</v>
          </cell>
          <cell r="I181">
            <v>0.1</v>
          </cell>
          <cell r="J181">
            <v>4222.2150000000001</v>
          </cell>
          <cell r="K181">
            <v>0.15</v>
          </cell>
          <cell r="L181">
            <v>3588.8827500000002</v>
          </cell>
        </row>
        <row r="182">
          <cell r="A182" t="str">
            <v>LG-310702</v>
          </cell>
          <cell r="B182" t="str">
            <v>UPS</v>
          </cell>
          <cell r="C182" t="str">
            <v>CONTR ASS ARCHIMOD100 KMOD 175-200 CANONE C</v>
          </cell>
          <cell r="D182" t="str">
            <v>3245063107021</v>
          </cell>
          <cell r="E182" t="str">
            <v>PZ</v>
          </cell>
          <cell r="F182">
            <v>1</v>
          </cell>
          <cell r="G182" t="str">
            <v>SERVIZI UPS CONTRATTI TRIFASE MODULARI</v>
          </cell>
          <cell r="H182">
            <v>4021.17</v>
          </cell>
          <cell r="I182">
            <v>0.1</v>
          </cell>
          <cell r="J182">
            <v>3619.0529999999999</v>
          </cell>
          <cell r="K182">
            <v>0.15</v>
          </cell>
          <cell r="L182">
            <v>3076.1950499999998</v>
          </cell>
        </row>
        <row r="183">
          <cell r="A183" t="str">
            <v>LG-310703</v>
          </cell>
          <cell r="B183" t="str">
            <v>UPS</v>
          </cell>
          <cell r="C183" t="str">
            <v>CONTR ASS ARCHIMOD100 KMOD175-200 CANONE D</v>
          </cell>
          <cell r="D183" t="str">
            <v>3245063107038</v>
          </cell>
          <cell r="E183" t="str">
            <v>PZ</v>
          </cell>
          <cell r="F183">
            <v>1</v>
          </cell>
          <cell r="G183" t="str">
            <v>SERVIZI UPS CONTRATTI TRIFASE MODULARI</v>
          </cell>
          <cell r="H183">
            <v>3350.97</v>
          </cell>
          <cell r="I183">
            <v>0.1</v>
          </cell>
          <cell r="J183">
            <v>3015.8729999999996</v>
          </cell>
          <cell r="K183">
            <v>0.15</v>
          </cell>
          <cell r="L183">
            <v>2563.4920499999998</v>
          </cell>
        </row>
        <row r="184">
          <cell r="A184" t="str">
            <v>LG-310704</v>
          </cell>
          <cell r="B184" t="str">
            <v>UPS</v>
          </cell>
          <cell r="C184" t="str">
            <v>CONTR ASS ARCHIMOD100 KMOD175-200 CANONE E</v>
          </cell>
          <cell r="D184" t="str">
            <v>3245063107045</v>
          </cell>
          <cell r="E184" t="str">
            <v>PZ</v>
          </cell>
          <cell r="F184">
            <v>1</v>
          </cell>
          <cell r="G184" t="str">
            <v>SERVIZI UPS CONTRATTI TRIFASE MODULARI</v>
          </cell>
          <cell r="H184">
            <v>2814.81</v>
          </cell>
          <cell r="I184">
            <v>0.1</v>
          </cell>
          <cell r="J184">
            <v>2533.3289999999997</v>
          </cell>
          <cell r="K184">
            <v>0.15</v>
          </cell>
          <cell r="L184">
            <v>2153.3296499999997</v>
          </cell>
        </row>
        <row r="185">
          <cell r="A185" t="str">
            <v>LG-310705</v>
          </cell>
          <cell r="B185" t="str">
            <v>UPS</v>
          </cell>
          <cell r="C185" t="str">
            <v>CONTR.ASSIST.ARCHIMOD 120 CANONE A</v>
          </cell>
          <cell r="D185" t="str">
            <v>3245063107052</v>
          </cell>
          <cell r="E185" t="str">
            <v>PZ</v>
          </cell>
          <cell r="F185">
            <v>1</v>
          </cell>
          <cell r="G185" t="str">
            <v>SERVIZI UPS CONTRATTI TRIFASE MODULARI</v>
          </cell>
          <cell r="H185">
            <v>5529.11</v>
          </cell>
          <cell r="I185">
            <v>0.1</v>
          </cell>
          <cell r="J185">
            <v>4976.1989999999996</v>
          </cell>
          <cell r="K185">
            <v>0.15</v>
          </cell>
          <cell r="L185">
            <v>4229.7691500000001</v>
          </cell>
        </row>
        <row r="186">
          <cell r="A186" t="str">
            <v>LG-310706</v>
          </cell>
          <cell r="B186" t="str">
            <v>UPS</v>
          </cell>
          <cell r="C186" t="str">
            <v>CONTR.ASSIST.ARCHIMOD 120 CANONE B</v>
          </cell>
          <cell r="D186" t="str">
            <v>3245063107069</v>
          </cell>
          <cell r="E186" t="str">
            <v>PZ</v>
          </cell>
          <cell r="F186">
            <v>1</v>
          </cell>
          <cell r="G186" t="str">
            <v>SERVIZI UPS CONTRATTI TRIFASE MODULARI</v>
          </cell>
          <cell r="H186">
            <v>4858.91</v>
          </cell>
          <cell r="I186">
            <v>0.1</v>
          </cell>
          <cell r="J186">
            <v>4373.0190000000002</v>
          </cell>
          <cell r="K186">
            <v>0.15</v>
          </cell>
          <cell r="L186">
            <v>3717.0661500000001</v>
          </cell>
        </row>
        <row r="187">
          <cell r="A187" t="str">
            <v>LG-310707</v>
          </cell>
          <cell r="B187" t="str">
            <v>UPS</v>
          </cell>
          <cell r="C187" t="str">
            <v>CONTR ASS ARCHIMOD120 KMOD225-250 CANONE C</v>
          </cell>
          <cell r="D187" t="str">
            <v>3245063107076</v>
          </cell>
          <cell r="E187" t="str">
            <v>PZ</v>
          </cell>
          <cell r="F187">
            <v>1</v>
          </cell>
          <cell r="G187" t="str">
            <v>SERVIZI UPS CONTRATTI TRIFASE MODULARI</v>
          </cell>
          <cell r="H187">
            <v>4356.2700000000004</v>
          </cell>
          <cell r="I187">
            <v>0.1</v>
          </cell>
          <cell r="J187">
            <v>3920.6430000000005</v>
          </cell>
          <cell r="K187">
            <v>0.15</v>
          </cell>
          <cell r="L187">
            <v>3332.5465500000005</v>
          </cell>
        </row>
        <row r="188">
          <cell r="A188" t="str">
            <v>LG-310708</v>
          </cell>
          <cell r="B188" t="str">
            <v>UPS</v>
          </cell>
          <cell r="C188" t="str">
            <v>CONTR ASS ARCHIMOD120 KMOD225-250 CANONE D</v>
          </cell>
          <cell r="D188" t="str">
            <v>3245063107083</v>
          </cell>
          <cell r="E188" t="str">
            <v>PZ</v>
          </cell>
          <cell r="F188">
            <v>1</v>
          </cell>
          <cell r="G188" t="str">
            <v>SERVIZI UPS CONTRATTI TRIFASE MODULARI</v>
          </cell>
          <cell r="H188">
            <v>4021.17</v>
          </cell>
          <cell r="I188">
            <v>0.1</v>
          </cell>
          <cell r="J188">
            <v>3619.0529999999999</v>
          </cell>
          <cell r="K188">
            <v>0.15</v>
          </cell>
          <cell r="L188">
            <v>3076.1950499999998</v>
          </cell>
        </row>
        <row r="189">
          <cell r="A189" t="str">
            <v>LG-310709</v>
          </cell>
          <cell r="B189" t="str">
            <v>UPS</v>
          </cell>
          <cell r="C189" t="str">
            <v>CONTR ASS ARCHIMOD120 KMOD225-250 CANONE E</v>
          </cell>
          <cell r="D189" t="str">
            <v>3245063107090</v>
          </cell>
          <cell r="E189" t="str">
            <v>PZ</v>
          </cell>
          <cell r="F189">
            <v>1</v>
          </cell>
          <cell r="G189" t="str">
            <v>SERVIZI UPS CONTRATTI TRIFASE MODULARI</v>
          </cell>
          <cell r="H189">
            <v>3350.97</v>
          </cell>
          <cell r="I189">
            <v>0.1</v>
          </cell>
          <cell r="J189">
            <v>3015.8729999999996</v>
          </cell>
          <cell r="K189">
            <v>0.15</v>
          </cell>
          <cell r="L189">
            <v>2563.4920499999998</v>
          </cell>
        </row>
        <row r="190">
          <cell r="A190" t="str">
            <v>LG-310760</v>
          </cell>
          <cell r="B190" t="str">
            <v>UPS</v>
          </cell>
          <cell r="C190" t="str">
            <v>Cabinet batterie Trimod 1kb 9 Ah</v>
          </cell>
          <cell r="D190" t="str">
            <v>3245063107601</v>
          </cell>
          <cell r="E190" t="str">
            <v>PZ</v>
          </cell>
          <cell r="F190">
            <v>1</v>
          </cell>
          <cell r="G190" t="str">
            <v>TRIMOD UPS</v>
          </cell>
          <cell r="H190">
            <v>4655.6499999999996</v>
          </cell>
          <cell r="I190">
            <v>0.45</v>
          </cell>
          <cell r="J190">
            <v>2560.6074999999996</v>
          </cell>
          <cell r="K190">
            <v>0.15</v>
          </cell>
          <cell r="L190">
            <v>2176.5163749999997</v>
          </cell>
        </row>
        <row r="191">
          <cell r="A191" t="str">
            <v>LG-310761</v>
          </cell>
          <cell r="B191" t="str">
            <v>UPS</v>
          </cell>
          <cell r="C191" t="str">
            <v>Cabinet batterie Trimod 2kb 9 Ah</v>
          </cell>
          <cell r="D191" t="str">
            <v>3245063107618</v>
          </cell>
          <cell r="E191" t="str">
            <v>PZ</v>
          </cell>
          <cell r="F191">
            <v>1</v>
          </cell>
          <cell r="G191" t="str">
            <v>TRIMOD UPS</v>
          </cell>
          <cell r="H191">
            <v>6273.71</v>
          </cell>
          <cell r="I191">
            <v>0.45</v>
          </cell>
          <cell r="J191">
            <v>3450.5405000000001</v>
          </cell>
          <cell r="K191">
            <v>0.15</v>
          </cell>
          <cell r="L191">
            <v>2932.959425</v>
          </cell>
        </row>
        <row r="192">
          <cell r="A192" t="str">
            <v>LG-310762</v>
          </cell>
          <cell r="B192" t="str">
            <v>UPS</v>
          </cell>
          <cell r="C192" t="str">
            <v>Cabinet batterie Trimod 3kb 9 Ah</v>
          </cell>
          <cell r="D192" t="str">
            <v>3245063107625</v>
          </cell>
          <cell r="E192" t="str">
            <v>PZ</v>
          </cell>
          <cell r="F192">
            <v>1</v>
          </cell>
          <cell r="G192" t="str">
            <v>TRIMOD UPS</v>
          </cell>
          <cell r="H192">
            <v>7818.67</v>
          </cell>
          <cell r="I192">
            <v>0.45</v>
          </cell>
          <cell r="J192">
            <v>4300.2685000000001</v>
          </cell>
          <cell r="K192">
            <v>0.15</v>
          </cell>
          <cell r="L192">
            <v>3655.2282250000003</v>
          </cell>
        </row>
        <row r="193">
          <cell r="A193" t="str">
            <v>LG-310763</v>
          </cell>
          <cell r="B193" t="str">
            <v>UPS</v>
          </cell>
          <cell r="C193" t="str">
            <v>Cabinet batterie Trimod 4kb 9 Ah</v>
          </cell>
          <cell r="D193" t="str">
            <v>3245063107632</v>
          </cell>
          <cell r="E193" t="str">
            <v>PZ</v>
          </cell>
          <cell r="F193">
            <v>1</v>
          </cell>
          <cell r="G193" t="str">
            <v>TRIMOD UPS</v>
          </cell>
          <cell r="H193">
            <v>9421.7199999999993</v>
          </cell>
          <cell r="I193">
            <v>0.45</v>
          </cell>
          <cell r="J193">
            <v>5181.9459999999999</v>
          </cell>
          <cell r="K193">
            <v>0.15</v>
          </cell>
          <cell r="L193">
            <v>4404.6540999999997</v>
          </cell>
        </row>
        <row r="194">
          <cell r="A194" t="str">
            <v>LG-310764</v>
          </cell>
          <cell r="B194" t="str">
            <v>UPS</v>
          </cell>
          <cell r="C194" t="str">
            <v>Cabinet batterie Trimod 5kb 9 Ah</v>
          </cell>
          <cell r="D194" t="str">
            <v>3245063107649</v>
          </cell>
          <cell r="E194" t="str">
            <v>PZ</v>
          </cell>
          <cell r="F194">
            <v>1</v>
          </cell>
          <cell r="G194" t="str">
            <v>TRIMOD UPS</v>
          </cell>
          <cell r="H194">
            <v>11939.45</v>
          </cell>
          <cell r="I194">
            <v>0.45</v>
          </cell>
          <cell r="J194">
            <v>6566.6975000000002</v>
          </cell>
          <cell r="K194">
            <v>0.15</v>
          </cell>
          <cell r="L194">
            <v>5581.6928750000006</v>
          </cell>
        </row>
        <row r="195">
          <cell r="A195" t="str">
            <v>LG-310774</v>
          </cell>
          <cell r="B195" t="str">
            <v>UPS</v>
          </cell>
          <cell r="C195" t="str">
            <v>Cabinet batterie Whad 0,8-1,5k</v>
          </cell>
          <cell r="D195" t="str">
            <v>3245063107748</v>
          </cell>
          <cell r="E195" t="str">
            <v>PZ</v>
          </cell>
          <cell r="F195">
            <v>1</v>
          </cell>
          <cell r="G195" t="str">
            <v>TOWER</v>
          </cell>
          <cell r="H195">
            <v>970.65</v>
          </cell>
          <cell r="I195">
            <v>0.5</v>
          </cell>
          <cell r="J195">
            <v>485.32499999999999</v>
          </cell>
          <cell r="K195">
            <v>0.15</v>
          </cell>
          <cell r="L195">
            <v>412.52625</v>
          </cell>
        </row>
        <row r="196">
          <cell r="A196" t="str">
            <v>LG-310775</v>
          </cell>
          <cell r="B196" t="str">
            <v>UPS</v>
          </cell>
          <cell r="C196" t="str">
            <v>Cabinet batterie Megaline + 1 KB</v>
          </cell>
          <cell r="D196" t="str">
            <v>3245063107755</v>
          </cell>
          <cell r="E196" t="str">
            <v>PZ</v>
          </cell>
          <cell r="F196">
            <v>1</v>
          </cell>
          <cell r="G196" t="str">
            <v>MF MODULARI BATTERY TOWER</v>
          </cell>
          <cell r="H196">
            <v>1228.3599999999999</v>
          </cell>
          <cell r="I196">
            <v>0.5</v>
          </cell>
          <cell r="J196">
            <v>614.17999999999995</v>
          </cell>
          <cell r="K196">
            <v>0.15</v>
          </cell>
          <cell r="L196">
            <v>522.053</v>
          </cell>
        </row>
        <row r="197">
          <cell r="A197" t="str">
            <v>LG-310776</v>
          </cell>
          <cell r="B197" t="str">
            <v>UPS</v>
          </cell>
          <cell r="C197" t="str">
            <v>Cabinet batterie Megaline + 2 KB</v>
          </cell>
          <cell r="D197" t="str">
            <v>3245063107762</v>
          </cell>
          <cell r="E197" t="str">
            <v>PZ</v>
          </cell>
          <cell r="F197">
            <v>1</v>
          </cell>
          <cell r="G197" t="str">
            <v>MF MODULARI BATTERY TOWER</v>
          </cell>
          <cell r="H197">
            <v>1486.4</v>
          </cell>
          <cell r="I197">
            <v>0.5</v>
          </cell>
          <cell r="J197">
            <v>743.2</v>
          </cell>
          <cell r="K197">
            <v>0.15</v>
          </cell>
          <cell r="L197">
            <v>631.72</v>
          </cell>
        </row>
        <row r="198">
          <cell r="A198" t="str">
            <v>LG-310777</v>
          </cell>
          <cell r="B198" t="str">
            <v>UPS</v>
          </cell>
          <cell r="C198" t="str">
            <v>Cabinet batterie Megaline + 3 KB</v>
          </cell>
          <cell r="D198" t="str">
            <v>3245063107779</v>
          </cell>
          <cell r="E198" t="str">
            <v>PZ</v>
          </cell>
          <cell r="F198">
            <v>1</v>
          </cell>
          <cell r="G198" t="str">
            <v>MF MODULARI BATTERY TOWER</v>
          </cell>
          <cell r="H198">
            <v>1775.43</v>
          </cell>
          <cell r="I198">
            <v>0.5</v>
          </cell>
          <cell r="J198">
            <v>887.71500000000003</v>
          </cell>
          <cell r="K198">
            <v>0.15</v>
          </cell>
          <cell r="L198">
            <v>754.55775000000006</v>
          </cell>
        </row>
        <row r="199">
          <cell r="A199" t="str">
            <v>LG-310778</v>
          </cell>
          <cell r="B199" t="str">
            <v>UPS</v>
          </cell>
          <cell r="C199" t="str">
            <v>Cabinet batterie Megaline + 4 KB</v>
          </cell>
          <cell r="D199" t="str">
            <v>3245063107786</v>
          </cell>
          <cell r="E199" t="str">
            <v>PZ</v>
          </cell>
          <cell r="F199">
            <v>1</v>
          </cell>
          <cell r="G199" t="str">
            <v>MF MODULARI BATTERY TOWER</v>
          </cell>
          <cell r="H199">
            <v>2002.53</v>
          </cell>
          <cell r="I199">
            <v>0.5</v>
          </cell>
          <cell r="J199">
            <v>1001.265</v>
          </cell>
          <cell r="K199">
            <v>0.15</v>
          </cell>
          <cell r="L199">
            <v>851.07524999999998</v>
          </cell>
        </row>
        <row r="200">
          <cell r="A200" t="str">
            <v>LG-310779</v>
          </cell>
          <cell r="B200" t="str">
            <v>UPS</v>
          </cell>
          <cell r="C200" t="str">
            <v>Cabinet batterie Megaline + 5 KB</v>
          </cell>
          <cell r="D200" t="str">
            <v>3245063107793</v>
          </cell>
          <cell r="E200" t="str">
            <v>PZ</v>
          </cell>
          <cell r="F200">
            <v>1</v>
          </cell>
          <cell r="G200" t="str">
            <v>MF MODULARI BATTERY TOWER</v>
          </cell>
          <cell r="H200">
            <v>2188.31</v>
          </cell>
          <cell r="I200">
            <v>0.5</v>
          </cell>
          <cell r="J200">
            <v>1094.155</v>
          </cell>
          <cell r="K200">
            <v>0.15</v>
          </cell>
          <cell r="L200">
            <v>930.03174999999999</v>
          </cell>
        </row>
        <row r="201">
          <cell r="A201" t="str">
            <v>LG-310780</v>
          </cell>
          <cell r="B201" t="str">
            <v>UPS</v>
          </cell>
          <cell r="C201" t="str">
            <v>Cabinet batterie Megaline + 6 KB</v>
          </cell>
          <cell r="D201" t="str">
            <v/>
          </cell>
          <cell r="E201" t="str">
            <v>PZ</v>
          </cell>
          <cell r="F201">
            <v>1</v>
          </cell>
          <cell r="G201" t="str">
            <v>MF MODULARI BATTERY TOWER</v>
          </cell>
          <cell r="H201">
            <v>2559.94</v>
          </cell>
          <cell r="I201">
            <v>0.5</v>
          </cell>
          <cell r="J201">
            <v>1279.97</v>
          </cell>
          <cell r="K201">
            <v>0.15</v>
          </cell>
          <cell r="L201">
            <v>1087.9745</v>
          </cell>
        </row>
        <row r="202">
          <cell r="A202" t="str">
            <v>LG-310781</v>
          </cell>
          <cell r="B202" t="str">
            <v>UPS</v>
          </cell>
          <cell r="C202" t="str">
            <v>Cabinet batterie Megaline + 7 KB</v>
          </cell>
          <cell r="D202" t="str">
            <v>3245063107816</v>
          </cell>
          <cell r="E202" t="str">
            <v>PZ</v>
          </cell>
          <cell r="F202">
            <v>1</v>
          </cell>
          <cell r="G202" t="str">
            <v>MF MODULARI BATTERY TOWER</v>
          </cell>
          <cell r="H202">
            <v>2745.74</v>
          </cell>
          <cell r="I202">
            <v>0.5</v>
          </cell>
          <cell r="J202">
            <v>1372.87</v>
          </cell>
          <cell r="K202">
            <v>0.15</v>
          </cell>
          <cell r="L202">
            <v>1166.9395</v>
          </cell>
        </row>
        <row r="203">
          <cell r="A203" t="str">
            <v>LG-310782</v>
          </cell>
          <cell r="B203" t="str">
            <v>UPS</v>
          </cell>
          <cell r="C203" t="str">
            <v>Cabinet batterie Megaline + 8 KB</v>
          </cell>
          <cell r="D203" t="str">
            <v>3245063107823</v>
          </cell>
          <cell r="E203" t="str">
            <v>PZ</v>
          </cell>
          <cell r="F203">
            <v>1</v>
          </cell>
          <cell r="G203" t="str">
            <v>MF MODULARI BATTERY TOWER</v>
          </cell>
          <cell r="H203">
            <v>3076.04</v>
          </cell>
          <cell r="I203">
            <v>0.5</v>
          </cell>
          <cell r="J203">
            <v>1538.02</v>
          </cell>
          <cell r="K203">
            <v>0.15</v>
          </cell>
          <cell r="L203">
            <v>1307.317</v>
          </cell>
        </row>
        <row r="204">
          <cell r="A204" t="str">
            <v>LG-310783</v>
          </cell>
          <cell r="B204" t="str">
            <v>UPS</v>
          </cell>
          <cell r="C204" t="str">
            <v>Cabinet batterie Megaline + 9 KB</v>
          </cell>
          <cell r="D204" t="str">
            <v>3245063107830</v>
          </cell>
          <cell r="E204" t="str">
            <v>PZ</v>
          </cell>
          <cell r="F204">
            <v>1</v>
          </cell>
          <cell r="G204" t="str">
            <v>MF MODULARI BATTERY TOWER</v>
          </cell>
          <cell r="H204">
            <v>3313.45</v>
          </cell>
          <cell r="I204">
            <v>0.5</v>
          </cell>
          <cell r="J204">
            <v>1656.7249999999999</v>
          </cell>
          <cell r="K204">
            <v>0.15</v>
          </cell>
          <cell r="L204">
            <v>1408.2162499999999</v>
          </cell>
        </row>
        <row r="205">
          <cell r="A205" t="str">
            <v>LG-310784</v>
          </cell>
          <cell r="B205" t="str">
            <v>UPS</v>
          </cell>
          <cell r="C205" t="str">
            <v>Cabinet batterie Megaline + 10 KB</v>
          </cell>
          <cell r="D205" t="str">
            <v/>
          </cell>
          <cell r="E205" t="str">
            <v>PZ</v>
          </cell>
          <cell r="F205">
            <v>1</v>
          </cell>
          <cell r="G205" t="str">
            <v>MF MODULARI BATTERY TOWER</v>
          </cell>
          <cell r="H205">
            <v>3571.54</v>
          </cell>
          <cell r="I205">
            <v>0.5</v>
          </cell>
          <cell r="J205">
            <v>1785.77</v>
          </cell>
          <cell r="K205">
            <v>0.15</v>
          </cell>
          <cell r="L205">
            <v>1517.9045000000001</v>
          </cell>
        </row>
        <row r="206">
          <cell r="A206" t="str">
            <v>LG-310785</v>
          </cell>
          <cell r="B206" t="str">
            <v>UPS</v>
          </cell>
          <cell r="C206" t="str">
            <v>Caricabatterie aggiuntivo Megaline</v>
          </cell>
          <cell r="D206" t="str">
            <v>3245063107854</v>
          </cell>
          <cell r="E206" t="str">
            <v>PZ</v>
          </cell>
          <cell r="F206">
            <v>1</v>
          </cell>
          <cell r="G206" t="str">
            <v>MF MODULARI ACCESSORI</v>
          </cell>
          <cell r="H206">
            <v>592.51</v>
          </cell>
          <cell r="I206">
            <v>0.5</v>
          </cell>
          <cell r="J206">
            <v>296.255</v>
          </cell>
          <cell r="K206">
            <v>0.15</v>
          </cell>
          <cell r="L206">
            <v>251.81675000000001</v>
          </cell>
        </row>
        <row r="207">
          <cell r="A207" t="str">
            <v>LG-310786</v>
          </cell>
          <cell r="B207" t="str">
            <v>UPS</v>
          </cell>
          <cell r="C207" t="str">
            <v>Cabinet batterie Megaline + 1 KB + CB</v>
          </cell>
          <cell r="D207" t="str">
            <v>3245063107861</v>
          </cell>
          <cell r="E207" t="str">
            <v>PZ</v>
          </cell>
          <cell r="F207">
            <v>1</v>
          </cell>
          <cell r="G207" t="str">
            <v>MF MODULARI BATTERY TOWER</v>
          </cell>
          <cell r="H207">
            <v>1858.02</v>
          </cell>
          <cell r="I207">
            <v>0.5</v>
          </cell>
          <cell r="J207">
            <v>929.01</v>
          </cell>
          <cell r="K207">
            <v>0.15</v>
          </cell>
          <cell r="L207">
            <v>789.6585</v>
          </cell>
        </row>
        <row r="208">
          <cell r="A208" t="str">
            <v>LG-310787</v>
          </cell>
          <cell r="B208" t="str">
            <v>UPS</v>
          </cell>
          <cell r="C208" t="str">
            <v>Cabinet batterie Megaline + 2 KB + CB</v>
          </cell>
          <cell r="D208" t="str">
            <v>3245063107878</v>
          </cell>
          <cell r="E208" t="str">
            <v>PZ</v>
          </cell>
          <cell r="F208">
            <v>1</v>
          </cell>
          <cell r="G208" t="str">
            <v>MF MODULARI BATTERY TOWER</v>
          </cell>
          <cell r="H208">
            <v>2116.08</v>
          </cell>
          <cell r="I208">
            <v>0.5</v>
          </cell>
          <cell r="J208">
            <v>1058.04</v>
          </cell>
          <cell r="K208">
            <v>0.15</v>
          </cell>
          <cell r="L208">
            <v>899.33399999999995</v>
          </cell>
        </row>
        <row r="209">
          <cell r="A209" t="str">
            <v>LG-310788</v>
          </cell>
          <cell r="B209" t="str">
            <v>UPS</v>
          </cell>
          <cell r="C209" t="str">
            <v>Cabinet batterie Megaline + 3 KB + CB</v>
          </cell>
          <cell r="D209" t="str">
            <v>3245063107885</v>
          </cell>
          <cell r="E209" t="str">
            <v>PZ</v>
          </cell>
          <cell r="F209">
            <v>1</v>
          </cell>
          <cell r="G209" t="str">
            <v>MF MODULARI BATTERY TOWER</v>
          </cell>
          <cell r="H209">
            <v>2405.1</v>
          </cell>
          <cell r="I209">
            <v>0.5</v>
          </cell>
          <cell r="J209">
            <v>1202.55</v>
          </cell>
          <cell r="K209">
            <v>0.15</v>
          </cell>
          <cell r="L209">
            <v>1022.1675</v>
          </cell>
        </row>
        <row r="210">
          <cell r="A210" t="str">
            <v>LG-310789</v>
          </cell>
          <cell r="B210" t="str">
            <v>UPS</v>
          </cell>
          <cell r="C210" t="str">
            <v>Cabinet batterie Megaline + 4 KB + CB</v>
          </cell>
          <cell r="D210" t="str">
            <v>3245063107892</v>
          </cell>
          <cell r="E210" t="str">
            <v>PZ</v>
          </cell>
          <cell r="F210">
            <v>1</v>
          </cell>
          <cell r="G210" t="str">
            <v>MF MODULARI BATTERY TOWER</v>
          </cell>
          <cell r="H210">
            <v>2632.19</v>
          </cell>
          <cell r="I210">
            <v>0.5</v>
          </cell>
          <cell r="J210">
            <v>1316.095</v>
          </cell>
          <cell r="K210">
            <v>0.15</v>
          </cell>
          <cell r="L210">
            <v>1118.68075</v>
          </cell>
        </row>
        <row r="211">
          <cell r="A211" t="str">
            <v>LG-310790</v>
          </cell>
          <cell r="B211" t="str">
            <v>UPS</v>
          </cell>
          <cell r="C211" t="str">
            <v>Cabinet batterie Megaline + 5 KB + CB</v>
          </cell>
          <cell r="D211" t="str">
            <v>3245063107908</v>
          </cell>
          <cell r="E211" t="str">
            <v>PZ</v>
          </cell>
          <cell r="F211">
            <v>1</v>
          </cell>
          <cell r="G211" t="str">
            <v>MF MODULARI BATTERY TOWER</v>
          </cell>
          <cell r="H211">
            <v>2818</v>
          </cell>
          <cell r="I211">
            <v>0.5</v>
          </cell>
          <cell r="J211">
            <v>1409</v>
          </cell>
          <cell r="K211">
            <v>0.15</v>
          </cell>
          <cell r="L211">
            <v>1197.6500000000001</v>
          </cell>
        </row>
        <row r="212">
          <cell r="A212" t="str">
            <v>LG-310791</v>
          </cell>
          <cell r="B212" t="str">
            <v>UPS</v>
          </cell>
          <cell r="C212" t="str">
            <v>Cabinet batterie Megaline + 6 KB + CB</v>
          </cell>
          <cell r="D212" t="str">
            <v>3245063107915</v>
          </cell>
          <cell r="E212" t="str">
            <v>PZ</v>
          </cell>
          <cell r="F212">
            <v>1</v>
          </cell>
          <cell r="G212" t="str">
            <v>MF MODULARI BATTERY TOWER</v>
          </cell>
          <cell r="H212">
            <v>3179.27</v>
          </cell>
          <cell r="I212">
            <v>0.5</v>
          </cell>
          <cell r="J212">
            <v>1589.635</v>
          </cell>
          <cell r="K212">
            <v>0.15</v>
          </cell>
          <cell r="L212">
            <v>1351.18975</v>
          </cell>
        </row>
        <row r="213">
          <cell r="A213" t="str">
            <v>LG-310792</v>
          </cell>
          <cell r="B213" t="str">
            <v>UPS</v>
          </cell>
          <cell r="C213" t="str">
            <v>Cabinet batterie Megaline + 7 KB + CB</v>
          </cell>
          <cell r="D213" t="str">
            <v>3245063107922</v>
          </cell>
          <cell r="E213" t="str">
            <v>PZ</v>
          </cell>
          <cell r="F213">
            <v>1</v>
          </cell>
          <cell r="G213" t="str">
            <v>MF MODULARI BATTERY TOWER</v>
          </cell>
          <cell r="H213">
            <v>3375.36</v>
          </cell>
          <cell r="I213">
            <v>0.5</v>
          </cell>
          <cell r="J213">
            <v>1687.68</v>
          </cell>
          <cell r="K213">
            <v>0.15</v>
          </cell>
          <cell r="L213">
            <v>1434.528</v>
          </cell>
        </row>
        <row r="214">
          <cell r="A214" t="str">
            <v>LG-310793</v>
          </cell>
          <cell r="B214" t="str">
            <v>UPS</v>
          </cell>
          <cell r="C214" t="str">
            <v>Cabinet batterie Megaline + 8 KB + CB</v>
          </cell>
          <cell r="D214" t="str">
            <v>3245063107939</v>
          </cell>
          <cell r="E214" t="str">
            <v>PZ</v>
          </cell>
          <cell r="F214">
            <v>1</v>
          </cell>
          <cell r="G214" t="str">
            <v>MF MODULARI BATTERY TOWER</v>
          </cell>
          <cell r="H214">
            <v>3705.7</v>
          </cell>
          <cell r="I214">
            <v>0.5</v>
          </cell>
          <cell r="J214">
            <v>1852.85</v>
          </cell>
          <cell r="K214">
            <v>0.15</v>
          </cell>
          <cell r="L214">
            <v>1574.9224999999999</v>
          </cell>
        </row>
        <row r="215">
          <cell r="A215" t="str">
            <v>LG-310794</v>
          </cell>
          <cell r="B215" t="str">
            <v>UPS</v>
          </cell>
          <cell r="C215" t="str">
            <v>Cabinet batterie Megaline + 9 KB + CB</v>
          </cell>
          <cell r="D215" t="str">
            <v>3245063107946</v>
          </cell>
          <cell r="E215" t="str">
            <v>PZ</v>
          </cell>
          <cell r="F215">
            <v>1</v>
          </cell>
          <cell r="G215" t="str">
            <v>MF MODULARI BATTERY TOWER</v>
          </cell>
          <cell r="H215">
            <v>3943.13</v>
          </cell>
          <cell r="I215">
            <v>0.5</v>
          </cell>
          <cell r="J215">
            <v>1971.5650000000001</v>
          </cell>
          <cell r="K215">
            <v>0.15</v>
          </cell>
          <cell r="L215">
            <v>1675.83025</v>
          </cell>
        </row>
        <row r="216">
          <cell r="A216" t="str">
            <v>LG-310795</v>
          </cell>
          <cell r="B216" t="str">
            <v>UPS</v>
          </cell>
          <cell r="C216" t="str">
            <v>Cabinet batterie Megaline + 10 KB + CB</v>
          </cell>
          <cell r="D216" t="str">
            <v>3245063107953</v>
          </cell>
          <cell r="E216" t="str">
            <v>PZ</v>
          </cell>
          <cell r="F216">
            <v>1</v>
          </cell>
          <cell r="G216" t="str">
            <v>MF MODULARI BATTERY TOWER</v>
          </cell>
          <cell r="H216">
            <v>4201.1499999999996</v>
          </cell>
          <cell r="I216">
            <v>0.5</v>
          </cell>
          <cell r="J216">
            <v>2100.5749999999998</v>
          </cell>
          <cell r="K216">
            <v>0.15</v>
          </cell>
          <cell r="L216">
            <v>1785.48875</v>
          </cell>
        </row>
        <row r="217">
          <cell r="A217" t="str">
            <v>LG-310796</v>
          </cell>
          <cell r="B217" t="str">
            <v>UPS</v>
          </cell>
          <cell r="C217" t="str">
            <v>Cabinet batterie Megaline Rack + 1 KB</v>
          </cell>
          <cell r="D217" t="str">
            <v>3245063107960</v>
          </cell>
          <cell r="E217" t="str">
            <v>PZ</v>
          </cell>
          <cell r="F217">
            <v>1</v>
          </cell>
          <cell r="G217" t="str">
            <v>MF MODULARI BATTERY RACK</v>
          </cell>
          <cell r="H217">
            <v>1145.76</v>
          </cell>
          <cell r="I217">
            <v>0.5</v>
          </cell>
          <cell r="J217">
            <v>572.88</v>
          </cell>
          <cell r="K217">
            <v>0.15</v>
          </cell>
          <cell r="L217">
            <v>486.94799999999998</v>
          </cell>
        </row>
        <row r="218">
          <cell r="A218" t="str">
            <v>LG-310797</v>
          </cell>
          <cell r="B218" t="str">
            <v>UPS</v>
          </cell>
          <cell r="C218" t="str">
            <v>Cabinet batterie Megaline Rack + 2 KB</v>
          </cell>
          <cell r="D218" t="str">
            <v>3245063107977</v>
          </cell>
          <cell r="E218" t="str">
            <v>PZ</v>
          </cell>
          <cell r="F218">
            <v>1</v>
          </cell>
          <cell r="G218" t="str">
            <v>MF MODULARI BATTERY RACK</v>
          </cell>
          <cell r="H218">
            <v>1414.16</v>
          </cell>
          <cell r="I218">
            <v>0.5</v>
          </cell>
          <cell r="J218">
            <v>707.08</v>
          </cell>
          <cell r="K218">
            <v>0.15</v>
          </cell>
          <cell r="L218">
            <v>601.01800000000003</v>
          </cell>
        </row>
        <row r="219">
          <cell r="A219" t="str">
            <v>LG-310798</v>
          </cell>
          <cell r="B219" t="str">
            <v>UPS</v>
          </cell>
          <cell r="C219" t="str">
            <v>Cabinet batterie Megaline Rack + 3 KB</v>
          </cell>
          <cell r="D219" t="str">
            <v>3245063107984</v>
          </cell>
          <cell r="E219" t="str">
            <v>PZ</v>
          </cell>
          <cell r="F219">
            <v>1</v>
          </cell>
          <cell r="G219" t="str">
            <v>MF MODULARI BATTERY RACK</v>
          </cell>
          <cell r="H219">
            <v>1682.53</v>
          </cell>
          <cell r="I219">
            <v>0.5</v>
          </cell>
          <cell r="J219">
            <v>841.26499999999999</v>
          </cell>
          <cell r="K219">
            <v>0.15</v>
          </cell>
          <cell r="L219">
            <v>715.07524999999998</v>
          </cell>
        </row>
        <row r="220">
          <cell r="A220" t="str">
            <v>LG-310799</v>
          </cell>
          <cell r="B220" t="str">
            <v>UPS</v>
          </cell>
          <cell r="C220" t="str">
            <v>Cabinet batterie Megaline Rack + 4 KB</v>
          </cell>
          <cell r="D220" t="str">
            <v>3245063107991</v>
          </cell>
          <cell r="E220" t="str">
            <v>PZ</v>
          </cell>
          <cell r="F220">
            <v>1</v>
          </cell>
          <cell r="G220" t="str">
            <v>MF MODULARI BATTERY RACK</v>
          </cell>
          <cell r="H220">
            <v>1930.27</v>
          </cell>
          <cell r="I220">
            <v>0.5</v>
          </cell>
          <cell r="J220">
            <v>965.13499999999999</v>
          </cell>
          <cell r="K220">
            <v>0.15</v>
          </cell>
          <cell r="L220">
            <v>820.36474999999996</v>
          </cell>
        </row>
        <row r="221">
          <cell r="A221" t="str">
            <v>LG-310800</v>
          </cell>
          <cell r="B221" t="str">
            <v>UPS</v>
          </cell>
          <cell r="C221" t="str">
            <v>Cabinet batterie Megaline rack + 1 KB + CB</v>
          </cell>
          <cell r="D221" t="str">
            <v>3245063108004</v>
          </cell>
          <cell r="E221" t="str">
            <v>PZ</v>
          </cell>
          <cell r="F221">
            <v>1</v>
          </cell>
          <cell r="G221" t="str">
            <v>MF MODULARI BATTERY RACK</v>
          </cell>
          <cell r="H221">
            <v>1775.43</v>
          </cell>
          <cell r="I221">
            <v>0.5</v>
          </cell>
          <cell r="J221">
            <v>887.71500000000003</v>
          </cell>
          <cell r="K221">
            <v>0.15</v>
          </cell>
          <cell r="L221">
            <v>754.55775000000006</v>
          </cell>
        </row>
        <row r="222">
          <cell r="A222" t="str">
            <v>LG-310801</v>
          </cell>
          <cell r="B222" t="str">
            <v>UPS</v>
          </cell>
          <cell r="C222" t="str">
            <v>Cabinet batterie Megaline rack + 2 KB + CB</v>
          </cell>
          <cell r="D222" t="str">
            <v>3245063108011</v>
          </cell>
          <cell r="E222" t="str">
            <v>PZ</v>
          </cell>
          <cell r="F222">
            <v>1</v>
          </cell>
          <cell r="G222" t="str">
            <v>MF MODULARI BATTERY RACK</v>
          </cell>
          <cell r="H222">
            <v>2033.49</v>
          </cell>
          <cell r="I222">
            <v>0.5</v>
          </cell>
          <cell r="J222">
            <v>1016.745</v>
          </cell>
          <cell r="K222">
            <v>0.15</v>
          </cell>
          <cell r="L222">
            <v>864.23325</v>
          </cell>
        </row>
        <row r="223">
          <cell r="A223" t="str">
            <v>LG-310802</v>
          </cell>
          <cell r="B223" t="str">
            <v>UPS</v>
          </cell>
          <cell r="C223" t="str">
            <v>Cabinet batterie Megaline rack + 3 KB + CB</v>
          </cell>
          <cell r="D223" t="str">
            <v>3245063108028</v>
          </cell>
          <cell r="E223" t="str">
            <v>PZ</v>
          </cell>
          <cell r="F223">
            <v>1</v>
          </cell>
          <cell r="G223" t="str">
            <v>MF MODULARI BATTERY RACK</v>
          </cell>
          <cell r="H223">
            <v>2301.86</v>
          </cell>
          <cell r="I223">
            <v>0.5</v>
          </cell>
          <cell r="J223">
            <v>1150.93</v>
          </cell>
          <cell r="K223">
            <v>0.15</v>
          </cell>
          <cell r="L223">
            <v>978.29050000000007</v>
          </cell>
        </row>
        <row r="224">
          <cell r="A224" t="str">
            <v>LG-310803</v>
          </cell>
          <cell r="B224" t="str">
            <v>UPS</v>
          </cell>
          <cell r="C224" t="str">
            <v>Cabinet batterie Megaline rack + 4 KB + CB</v>
          </cell>
          <cell r="D224" t="str">
            <v>3245063108035</v>
          </cell>
          <cell r="E224" t="str">
            <v>PZ</v>
          </cell>
          <cell r="F224">
            <v>1</v>
          </cell>
          <cell r="G224" t="str">
            <v>MF MODULARI BATTERY RACK</v>
          </cell>
          <cell r="H224">
            <v>2570.2399999999998</v>
          </cell>
          <cell r="I224">
            <v>0.5</v>
          </cell>
          <cell r="J224">
            <v>1285.1199999999999</v>
          </cell>
          <cell r="K224">
            <v>0.15</v>
          </cell>
          <cell r="L224">
            <v>1092.3519999999999</v>
          </cell>
        </row>
        <row r="225">
          <cell r="A225" t="str">
            <v>LG-310804</v>
          </cell>
          <cell r="B225" t="str">
            <v>UPS</v>
          </cell>
          <cell r="C225" t="str">
            <v>Cabinet batterie Megaline Rack vuoto</v>
          </cell>
          <cell r="D225" t="str">
            <v/>
          </cell>
          <cell r="E225" t="str">
            <v>PZ</v>
          </cell>
          <cell r="F225">
            <v>1</v>
          </cell>
          <cell r="G225" t="str">
            <v>MF MODULARI BATTERY RACK</v>
          </cell>
          <cell r="H225">
            <v>877.41</v>
          </cell>
          <cell r="I225">
            <v>0.5</v>
          </cell>
          <cell r="J225">
            <v>438.70499999999998</v>
          </cell>
          <cell r="K225">
            <v>0.15</v>
          </cell>
          <cell r="L225">
            <v>372.89924999999999</v>
          </cell>
        </row>
        <row r="226">
          <cell r="A226" t="str">
            <v>LG-310805</v>
          </cell>
          <cell r="B226" t="str">
            <v>UPS</v>
          </cell>
          <cell r="C226" t="str">
            <v>Cabinet batterie Trimod 16C vuoto</v>
          </cell>
          <cell r="D226" t="str">
            <v>3245063108059</v>
          </cell>
          <cell r="E226" t="str">
            <v>PZ</v>
          </cell>
          <cell r="F226">
            <v>1</v>
          </cell>
          <cell r="G226" t="str">
            <v>TRIMOD UPS</v>
          </cell>
          <cell r="H226">
            <v>3761.24</v>
          </cell>
          <cell r="I226">
            <v>0.45</v>
          </cell>
          <cell r="J226">
            <v>2068.6819999999998</v>
          </cell>
          <cell r="K226">
            <v>0.15</v>
          </cell>
          <cell r="L226">
            <v>1758.3797</v>
          </cell>
        </row>
        <row r="227">
          <cell r="A227" t="str">
            <v>LG-310806</v>
          </cell>
          <cell r="B227" t="str">
            <v>UPS</v>
          </cell>
          <cell r="C227" t="str">
            <v>Cabinet batterie Trimod 20C vuoto</v>
          </cell>
          <cell r="D227" t="str">
            <v>3245063108066</v>
          </cell>
          <cell r="E227" t="str">
            <v>PZ</v>
          </cell>
          <cell r="F227">
            <v>1</v>
          </cell>
          <cell r="G227" t="str">
            <v>TRIMOD UPS</v>
          </cell>
          <cell r="H227">
            <v>4844.6099999999997</v>
          </cell>
          <cell r="I227">
            <v>0.45</v>
          </cell>
          <cell r="J227">
            <v>2664.5355</v>
          </cell>
          <cell r="K227">
            <v>0.15</v>
          </cell>
          <cell r="L227">
            <v>2264.8551750000001</v>
          </cell>
        </row>
        <row r="228">
          <cell r="A228" t="str">
            <v>LG-310820</v>
          </cell>
          <cell r="B228" t="str">
            <v>UPS</v>
          </cell>
          <cell r="C228" t="str">
            <v>Cabinet batterie Whad 2-2.5k</v>
          </cell>
          <cell r="D228" t="str">
            <v>3245063108202</v>
          </cell>
          <cell r="E228" t="str">
            <v>PZ</v>
          </cell>
          <cell r="F228">
            <v>1</v>
          </cell>
          <cell r="G228" t="str">
            <v>TOWER</v>
          </cell>
          <cell r="H228">
            <v>1047.3800000000001</v>
          </cell>
          <cell r="I228">
            <v>0.5</v>
          </cell>
          <cell r="J228">
            <v>523.69000000000005</v>
          </cell>
          <cell r="K228">
            <v>0.15</v>
          </cell>
          <cell r="L228">
            <v>445.13650000000007</v>
          </cell>
        </row>
        <row r="229">
          <cell r="A229" t="str">
            <v>LG-310835</v>
          </cell>
          <cell r="B229" t="str">
            <v>UPS</v>
          </cell>
          <cell r="C229" t="str">
            <v>Modulo potenza Megaline 1250VA</v>
          </cell>
          <cell r="D229" t="str">
            <v>3245063108356</v>
          </cell>
          <cell r="E229" t="str">
            <v>PZ</v>
          </cell>
          <cell r="F229">
            <v>1</v>
          </cell>
          <cell r="G229" t="str">
            <v>MF MODULARI ACCESSORI</v>
          </cell>
          <cell r="H229">
            <v>1234.4100000000001</v>
          </cell>
          <cell r="I229">
            <v>0.5</v>
          </cell>
          <cell r="J229">
            <v>617.20500000000004</v>
          </cell>
          <cell r="K229">
            <v>0.15</v>
          </cell>
          <cell r="L229">
            <v>524.62425000000007</v>
          </cell>
        </row>
        <row r="230">
          <cell r="A230" t="str">
            <v>LG-310851</v>
          </cell>
          <cell r="B230" t="str">
            <v>UPS</v>
          </cell>
          <cell r="C230" t="str">
            <v>Caricabatt aggiuntivo Trimod</v>
          </cell>
          <cell r="D230" t="str">
            <v>3245063108516</v>
          </cell>
          <cell r="E230" t="str">
            <v>PZ</v>
          </cell>
          <cell r="F230">
            <v>1</v>
          </cell>
          <cell r="G230" t="str">
            <v>TRIMOD UPS</v>
          </cell>
          <cell r="H230">
            <v>1238.19</v>
          </cell>
          <cell r="I230">
            <v>0.45</v>
          </cell>
          <cell r="J230">
            <v>681.00450000000001</v>
          </cell>
          <cell r="K230">
            <v>0.15</v>
          </cell>
          <cell r="L230">
            <v>578.85382500000003</v>
          </cell>
        </row>
        <row r="231">
          <cell r="A231" t="str">
            <v>LG-310854</v>
          </cell>
          <cell r="B231" t="str">
            <v>UPS</v>
          </cell>
          <cell r="C231" t="str">
            <v>Kit 4 cassetti batterie Trimod vuoti</v>
          </cell>
          <cell r="D231" t="str">
            <v>3245063108547</v>
          </cell>
          <cell r="E231" t="str">
            <v>PZ</v>
          </cell>
          <cell r="F231">
            <v>1</v>
          </cell>
          <cell r="G231" t="str">
            <v>TRIMOD UPS</v>
          </cell>
          <cell r="H231">
            <v>307.77</v>
          </cell>
          <cell r="I231">
            <v>0.45</v>
          </cell>
          <cell r="J231">
            <v>169.27349999999998</v>
          </cell>
          <cell r="K231">
            <v>0.15</v>
          </cell>
          <cell r="L231">
            <v>143.882475</v>
          </cell>
        </row>
        <row r="232">
          <cell r="A232" t="str">
            <v>LG-310857</v>
          </cell>
          <cell r="B232" t="str">
            <v>UPS</v>
          </cell>
          <cell r="C232" t="str">
            <v>Kit espansione batteria Megaline 1C</v>
          </cell>
          <cell r="D232" t="str">
            <v>3245063108578</v>
          </cell>
          <cell r="E232" t="str">
            <v>PZ</v>
          </cell>
          <cell r="F232">
            <v>1</v>
          </cell>
          <cell r="G232" t="str">
            <v>MF MODULARI ACCESSORI</v>
          </cell>
          <cell r="H232">
            <v>276.36</v>
          </cell>
          <cell r="I232">
            <v>0.5</v>
          </cell>
          <cell r="J232">
            <v>138.18</v>
          </cell>
          <cell r="K232">
            <v>0.15</v>
          </cell>
          <cell r="L232">
            <v>117.453</v>
          </cell>
        </row>
        <row r="233">
          <cell r="A233" t="str">
            <v>LG-310858</v>
          </cell>
          <cell r="B233" t="str">
            <v>UPS</v>
          </cell>
          <cell r="C233" t="str">
            <v>Kit espansione batteria Megaline 2C</v>
          </cell>
          <cell r="D233" t="str">
            <v>3245063108585</v>
          </cell>
          <cell r="E233" t="str">
            <v>PZ</v>
          </cell>
          <cell r="F233">
            <v>1</v>
          </cell>
          <cell r="G233" t="str">
            <v>MF MODULARI ACCESSORI</v>
          </cell>
          <cell r="H233">
            <v>297.81</v>
          </cell>
          <cell r="I233">
            <v>0.5</v>
          </cell>
          <cell r="J233">
            <v>148.905</v>
          </cell>
          <cell r="K233">
            <v>0.15</v>
          </cell>
          <cell r="L233">
            <v>126.56925</v>
          </cell>
        </row>
        <row r="234">
          <cell r="A234" t="str">
            <v>LG-310859</v>
          </cell>
          <cell r="B234" t="str">
            <v>UPS</v>
          </cell>
          <cell r="C234" t="str">
            <v>Cabinet batterie Megaline vuoto</v>
          </cell>
          <cell r="D234" t="str">
            <v/>
          </cell>
          <cell r="E234" t="str">
            <v>PZ</v>
          </cell>
          <cell r="F234">
            <v>1</v>
          </cell>
          <cell r="G234" t="str">
            <v>MF MODULARI ACCESSORI</v>
          </cell>
          <cell r="H234">
            <v>967.19</v>
          </cell>
          <cell r="I234">
            <v>0.5</v>
          </cell>
          <cell r="J234">
            <v>483.59500000000003</v>
          </cell>
          <cell r="K234">
            <v>0.15</v>
          </cell>
          <cell r="L234">
            <v>411.05575000000005</v>
          </cell>
        </row>
        <row r="235">
          <cell r="A235" t="str">
            <v>LG-310860</v>
          </cell>
          <cell r="B235" t="str">
            <v>UPS</v>
          </cell>
          <cell r="C235" t="str">
            <v>Cavo Y cabinet aggiuntivo Megaline</v>
          </cell>
          <cell r="D235" t="str">
            <v>3245063108608</v>
          </cell>
          <cell r="E235" t="str">
            <v>PZ</v>
          </cell>
          <cell r="F235">
            <v>1</v>
          </cell>
          <cell r="G235" t="str">
            <v>MF MODULARI ACCESSORI</v>
          </cell>
          <cell r="H235">
            <v>224.97</v>
          </cell>
          <cell r="I235">
            <v>0.5</v>
          </cell>
          <cell r="J235">
            <v>112.485</v>
          </cell>
          <cell r="K235">
            <v>0.15</v>
          </cell>
          <cell r="L235">
            <v>95.612250000000003</v>
          </cell>
        </row>
        <row r="236">
          <cell r="A236" t="str">
            <v>LG-310861</v>
          </cell>
          <cell r="B236" t="str">
            <v>UPS</v>
          </cell>
          <cell r="C236" t="str">
            <v>Prolunga cabinet batterie Megaline</v>
          </cell>
          <cell r="D236" t="str">
            <v/>
          </cell>
          <cell r="E236" t="str">
            <v>PZ</v>
          </cell>
          <cell r="F236">
            <v>1</v>
          </cell>
          <cell r="G236" t="str">
            <v>MF MODULARI ACCESSORI</v>
          </cell>
          <cell r="H236">
            <v>167.11</v>
          </cell>
          <cell r="I236">
            <v>0.5</v>
          </cell>
          <cell r="J236">
            <v>83.555000000000007</v>
          </cell>
          <cell r="K236">
            <v>0.15</v>
          </cell>
          <cell r="L236">
            <v>71.021750000000011</v>
          </cell>
        </row>
        <row r="237">
          <cell r="A237" t="str">
            <v>LG-310869</v>
          </cell>
          <cell r="B237" t="str">
            <v>UPS</v>
          </cell>
          <cell r="C237" t="str">
            <v>POWER MODULE TRIMOD 3.4KVA  HE</v>
          </cell>
          <cell r="D237" t="str">
            <v>3414970328540</v>
          </cell>
          <cell r="E237" t="str">
            <v>PZ</v>
          </cell>
          <cell r="F237">
            <v>1</v>
          </cell>
          <cell r="G237" t="str">
            <v>TRIMOD UPS</v>
          </cell>
          <cell r="H237">
            <v>1730.53</v>
          </cell>
          <cell r="I237">
            <v>0.45</v>
          </cell>
          <cell r="J237">
            <v>951.79149999999993</v>
          </cell>
          <cell r="K237">
            <v>0.15</v>
          </cell>
          <cell r="L237">
            <v>809.02277499999991</v>
          </cell>
        </row>
        <row r="238">
          <cell r="A238" t="str">
            <v>LG-310871</v>
          </cell>
          <cell r="B238" t="str">
            <v>UPS</v>
          </cell>
          <cell r="C238" t="str">
            <v>POWER MODULE TRIMOD 5KVA HE</v>
          </cell>
          <cell r="D238" t="str">
            <v>3414970328533</v>
          </cell>
          <cell r="E238" t="str">
            <v>PZ</v>
          </cell>
          <cell r="F238">
            <v>1</v>
          </cell>
          <cell r="G238" t="str">
            <v>TRIMOD UPS</v>
          </cell>
          <cell r="H238">
            <v>2127.54</v>
          </cell>
          <cell r="I238">
            <v>0.45</v>
          </cell>
          <cell r="J238">
            <v>1170.1469999999999</v>
          </cell>
          <cell r="K238">
            <v>0.15</v>
          </cell>
          <cell r="L238">
            <v>994.6249499999999</v>
          </cell>
        </row>
        <row r="239">
          <cell r="A239" t="str">
            <v>LG-310873</v>
          </cell>
          <cell r="B239" t="str">
            <v>UPS</v>
          </cell>
          <cell r="C239" t="str">
            <v>POWER MODULE TRIMOD-ARCHIMOD 6.7KVA HE</v>
          </cell>
          <cell r="D239" t="str">
            <v>3414970328526</v>
          </cell>
          <cell r="E239" t="str">
            <v>PZ</v>
          </cell>
          <cell r="F239">
            <v>1</v>
          </cell>
          <cell r="G239" t="str">
            <v>TRIMOD UPS</v>
          </cell>
          <cell r="H239">
            <v>3216.37</v>
          </cell>
          <cell r="I239">
            <v>0.45</v>
          </cell>
          <cell r="J239">
            <v>1769.0034999999998</v>
          </cell>
          <cell r="K239">
            <v>0.15</v>
          </cell>
          <cell r="L239">
            <v>1503.652975</v>
          </cell>
        </row>
        <row r="240">
          <cell r="A240" t="str">
            <v>LG-310877</v>
          </cell>
          <cell r="B240" t="str">
            <v>UPS</v>
          </cell>
          <cell r="C240" t="str">
            <v>BY-PASS MANUALE ESTERNO/EPO MEGALINE 1C</v>
          </cell>
          <cell r="D240" t="str">
            <v>3414970373199</v>
          </cell>
          <cell r="E240" t="str">
            <v>PZ</v>
          </cell>
          <cell r="F240">
            <v>1</v>
          </cell>
          <cell r="G240" t="str">
            <v>MF MODULARI ACCESSORI</v>
          </cell>
          <cell r="H240">
            <v>339.01</v>
          </cell>
          <cell r="I240">
            <v>0.5</v>
          </cell>
          <cell r="J240">
            <v>169.505</v>
          </cell>
          <cell r="K240">
            <v>0.15</v>
          </cell>
          <cell r="L240">
            <v>144.07925</v>
          </cell>
        </row>
        <row r="241">
          <cell r="A241" t="str">
            <v>LG-310878</v>
          </cell>
          <cell r="B241" t="str">
            <v>UPS</v>
          </cell>
          <cell r="C241" t="str">
            <v>BY-PASS MANUALE ESTERNO/EPO MEGALINE 2C</v>
          </cell>
          <cell r="D241" t="str">
            <v>3414970373205</v>
          </cell>
          <cell r="E241" t="str">
            <v>PZ</v>
          </cell>
          <cell r="F241">
            <v>1</v>
          </cell>
          <cell r="G241" t="str">
            <v>MF MODULARI ACCESSORI</v>
          </cell>
          <cell r="H241">
            <v>537.62</v>
          </cell>
          <cell r="I241">
            <v>0.5</v>
          </cell>
          <cell r="J241">
            <v>268.81</v>
          </cell>
          <cell r="K241">
            <v>0.15</v>
          </cell>
          <cell r="L241">
            <v>228.48849999999999</v>
          </cell>
        </row>
        <row r="242">
          <cell r="A242" t="str">
            <v>LG-310897</v>
          </cell>
          <cell r="B242" t="str">
            <v>UPS</v>
          </cell>
          <cell r="C242" t="str">
            <v>SM-T-COM SENS TEMPERATURA CS121/CS121SK</v>
          </cell>
          <cell r="D242" t="str">
            <v>3245063108974</v>
          </cell>
          <cell r="E242" t="str">
            <v>PZ</v>
          </cell>
          <cell r="F242">
            <v>1</v>
          </cell>
          <cell r="G242" t="str">
            <v>UPS ACCESSORI</v>
          </cell>
          <cell r="H242">
            <v>373.7</v>
          </cell>
          <cell r="I242">
            <v>0.5</v>
          </cell>
          <cell r="J242">
            <v>186.85</v>
          </cell>
          <cell r="K242">
            <v>0.15</v>
          </cell>
          <cell r="L242">
            <v>158.82249999999999</v>
          </cell>
        </row>
        <row r="243">
          <cell r="A243" t="str">
            <v>LG-310898</v>
          </cell>
          <cell r="B243" t="str">
            <v>UPS</v>
          </cell>
          <cell r="C243" t="str">
            <v>SM-T-H-COM SENS TEMPERATURA/UMIDITA CS121</v>
          </cell>
          <cell r="D243" t="str">
            <v>3245063108981</v>
          </cell>
          <cell r="E243" t="str">
            <v>PZ</v>
          </cell>
          <cell r="F243">
            <v>1</v>
          </cell>
          <cell r="G243" t="str">
            <v>UPS ACCESSORI</v>
          </cell>
          <cell r="H243">
            <v>596.14</v>
          </cell>
          <cell r="I243">
            <v>0.5</v>
          </cell>
          <cell r="J243">
            <v>298.07</v>
          </cell>
          <cell r="K243">
            <v>0.15</v>
          </cell>
          <cell r="L243">
            <v>253.3595</v>
          </cell>
        </row>
        <row r="244">
          <cell r="A244" t="str">
            <v>LG-310899</v>
          </cell>
          <cell r="B244" t="str">
            <v>UPS</v>
          </cell>
          <cell r="C244" t="str">
            <v>SENSOR MANAGER X CS121/CS121SK + SENS SM-T</v>
          </cell>
          <cell r="D244" t="str">
            <v>3245063108998</v>
          </cell>
          <cell r="E244" t="str">
            <v>PZ</v>
          </cell>
          <cell r="F244">
            <v>1</v>
          </cell>
          <cell r="G244" t="str">
            <v>UPS ACCESSORI</v>
          </cell>
          <cell r="H244">
            <v>909.39</v>
          </cell>
          <cell r="I244">
            <v>0.5</v>
          </cell>
          <cell r="J244">
            <v>454.69499999999999</v>
          </cell>
          <cell r="K244">
            <v>0.15</v>
          </cell>
          <cell r="L244">
            <v>386.49074999999999</v>
          </cell>
        </row>
        <row r="245">
          <cell r="A245" t="str">
            <v>LG-310900</v>
          </cell>
          <cell r="B245" t="str">
            <v>UPS</v>
          </cell>
          <cell r="C245" t="str">
            <v>SM-T SENSORE TEMPERATURA X SENSOR MANAGER</v>
          </cell>
          <cell r="D245" t="str">
            <v>3245063109001</v>
          </cell>
          <cell r="E245" t="str">
            <v>PZ</v>
          </cell>
          <cell r="F245">
            <v>1</v>
          </cell>
          <cell r="G245" t="str">
            <v>UPS ACCESSORI</v>
          </cell>
          <cell r="H245">
            <v>295.95</v>
          </cell>
          <cell r="I245">
            <v>0.5</v>
          </cell>
          <cell r="J245">
            <v>147.97499999999999</v>
          </cell>
          <cell r="K245">
            <v>0.15</v>
          </cell>
          <cell r="L245">
            <v>125.77875</v>
          </cell>
        </row>
        <row r="246">
          <cell r="A246" t="str">
            <v>LG-310901</v>
          </cell>
          <cell r="B246" t="str">
            <v>UPS</v>
          </cell>
          <cell r="C246" t="str">
            <v>SM-T-H SENS TEMP/UMIDITA X SENS MANAGER</v>
          </cell>
          <cell r="D246" t="str">
            <v>3245063109018</v>
          </cell>
          <cell r="E246" t="str">
            <v>PZ</v>
          </cell>
          <cell r="F246">
            <v>1</v>
          </cell>
          <cell r="G246" t="str">
            <v>UPS ACCESSORI</v>
          </cell>
          <cell r="H246">
            <v>697.68</v>
          </cell>
          <cell r="I246">
            <v>0.5</v>
          </cell>
          <cell r="J246">
            <v>348.84</v>
          </cell>
          <cell r="K246">
            <v>0.15</v>
          </cell>
          <cell r="L246">
            <v>296.51400000000001</v>
          </cell>
        </row>
        <row r="247">
          <cell r="A247" t="str">
            <v>LG-310902</v>
          </cell>
          <cell r="B247" t="str">
            <v>UPS</v>
          </cell>
          <cell r="C247" t="str">
            <v>SENSORE APERTURA PORTE</v>
          </cell>
          <cell r="D247" t="str">
            <v>3245063109025</v>
          </cell>
          <cell r="E247" t="str">
            <v>PZ</v>
          </cell>
          <cell r="F247">
            <v>1</v>
          </cell>
          <cell r="G247" t="str">
            <v>UPS ACCESSORI</v>
          </cell>
          <cell r="H247">
            <v>180.16</v>
          </cell>
          <cell r="I247">
            <v>0.5</v>
          </cell>
          <cell r="J247">
            <v>90.08</v>
          </cell>
          <cell r="K247">
            <v>0.15</v>
          </cell>
          <cell r="L247">
            <v>76.567999999999998</v>
          </cell>
        </row>
        <row r="248">
          <cell r="A248" t="str">
            <v>LG-310903</v>
          </cell>
          <cell r="B248" t="str">
            <v>UPS</v>
          </cell>
          <cell r="C248" t="str">
            <v>SM-FLASH SEGNALAZIONE LUMINOSA</v>
          </cell>
          <cell r="D248" t="str">
            <v>3245063109032</v>
          </cell>
          <cell r="E248" t="str">
            <v>PZ</v>
          </cell>
          <cell r="F248">
            <v>1</v>
          </cell>
          <cell r="G248" t="str">
            <v>UPS ACCESSORI</v>
          </cell>
          <cell r="H248">
            <v>270.52999999999997</v>
          </cell>
          <cell r="I248">
            <v>0.5</v>
          </cell>
          <cell r="J248">
            <v>135.26499999999999</v>
          </cell>
          <cell r="K248">
            <v>0.15</v>
          </cell>
          <cell r="L248">
            <v>114.97524999999999</v>
          </cell>
        </row>
        <row r="249">
          <cell r="A249" t="str">
            <v>LG-310930</v>
          </cell>
          <cell r="B249" t="str">
            <v>UPS</v>
          </cell>
          <cell r="C249" t="str">
            <v>SNMP CS 141 SK CARD (SLOT)</v>
          </cell>
          <cell r="D249" t="str">
            <v>3414970911940</v>
          </cell>
          <cell r="E249" t="str">
            <v>PZ</v>
          </cell>
          <cell r="F249">
            <v>1</v>
          </cell>
          <cell r="G249" t="str">
            <v>UPS ACCESSORI</v>
          </cell>
          <cell r="H249">
            <v>1121.1400000000001</v>
          </cell>
          <cell r="I249">
            <v>0.5</v>
          </cell>
          <cell r="J249">
            <v>560.57000000000005</v>
          </cell>
          <cell r="K249">
            <v>0.15</v>
          </cell>
          <cell r="L249">
            <v>476.48450000000003</v>
          </cell>
        </row>
        <row r="250">
          <cell r="A250" t="str">
            <v>LG-310931</v>
          </cell>
          <cell r="B250" t="str">
            <v>UPS</v>
          </cell>
          <cell r="C250" t="str">
            <v>SNMP CS 141B SK CARD (SLOT)</v>
          </cell>
          <cell r="D250" t="str">
            <v>3414970911933</v>
          </cell>
          <cell r="E250" t="str">
            <v>PZ</v>
          </cell>
          <cell r="F250">
            <v>1</v>
          </cell>
          <cell r="G250" t="str">
            <v>UPS ACCESSORI</v>
          </cell>
          <cell r="H250">
            <v>744.05</v>
          </cell>
          <cell r="I250">
            <v>0.5</v>
          </cell>
          <cell r="J250">
            <v>372.02499999999998</v>
          </cell>
          <cell r="K250">
            <v>0.15</v>
          </cell>
          <cell r="L250">
            <v>316.22125</v>
          </cell>
        </row>
        <row r="251">
          <cell r="A251" t="str">
            <v>LG-310932</v>
          </cell>
          <cell r="B251" t="str">
            <v>UPS</v>
          </cell>
          <cell r="C251" t="str">
            <v>SMNP CS 141 (EXTERNAL)</v>
          </cell>
          <cell r="D251" t="str">
            <v>3414970911902</v>
          </cell>
          <cell r="E251" t="str">
            <v>PZ</v>
          </cell>
          <cell r="F251">
            <v>1</v>
          </cell>
          <cell r="G251" t="str">
            <v>UPS ACCESSORI</v>
          </cell>
          <cell r="H251">
            <v>1121.1400000000001</v>
          </cell>
          <cell r="I251">
            <v>0.5</v>
          </cell>
          <cell r="J251">
            <v>560.57000000000005</v>
          </cell>
          <cell r="K251">
            <v>0.15</v>
          </cell>
          <cell r="L251">
            <v>476.48450000000003</v>
          </cell>
        </row>
        <row r="252">
          <cell r="A252" t="str">
            <v>LG-310934</v>
          </cell>
          <cell r="B252" t="str">
            <v>UPS</v>
          </cell>
          <cell r="C252" t="str">
            <v>SMNP CS141M WITH RS485 MODBUS INTERFACE</v>
          </cell>
          <cell r="D252" t="str">
            <v>3414970911919</v>
          </cell>
          <cell r="E252" t="str">
            <v>PZ</v>
          </cell>
          <cell r="F252">
            <v>1</v>
          </cell>
          <cell r="G252" t="str">
            <v>UPS ACCESSORI</v>
          </cell>
          <cell r="H252">
            <v>1711.58</v>
          </cell>
          <cell r="I252">
            <v>0.5</v>
          </cell>
          <cell r="J252">
            <v>855.79</v>
          </cell>
          <cell r="K252">
            <v>0.15</v>
          </cell>
          <cell r="L252">
            <v>727.42149999999992</v>
          </cell>
        </row>
        <row r="253">
          <cell r="A253" t="str">
            <v>LG-310935</v>
          </cell>
          <cell r="B253" t="str">
            <v>UPS</v>
          </cell>
          <cell r="C253" t="str">
            <v>SNMP CS141M SK WITH RS485 MODBUS INTERFACE</v>
          </cell>
          <cell r="D253" t="str">
            <v>3414970911926</v>
          </cell>
          <cell r="E253" t="str">
            <v>PZ</v>
          </cell>
          <cell r="F253">
            <v>1</v>
          </cell>
          <cell r="G253" t="str">
            <v>UPS ACCESSORI</v>
          </cell>
          <cell r="H253">
            <v>1711.58</v>
          </cell>
          <cell r="I253">
            <v>0.5</v>
          </cell>
          <cell r="J253">
            <v>855.79</v>
          </cell>
          <cell r="K253">
            <v>0.15</v>
          </cell>
          <cell r="L253">
            <v>727.42149999999992</v>
          </cell>
        </row>
        <row r="254">
          <cell r="A254" t="str">
            <v>LG-310952</v>
          </cell>
          <cell r="B254" t="str">
            <v>UPS</v>
          </cell>
          <cell r="C254" t="str">
            <v>Kit guide supporto rack (2U)</v>
          </cell>
          <cell r="D254" t="str">
            <v>3245063109520</v>
          </cell>
          <cell r="E254" t="str">
            <v>PZ</v>
          </cell>
          <cell r="F254">
            <v>1</v>
          </cell>
          <cell r="G254" t="str">
            <v>RACK CONVERTIBLE MF</v>
          </cell>
          <cell r="H254">
            <v>110.36</v>
          </cell>
          <cell r="I254">
            <v>0.5</v>
          </cell>
          <cell r="J254">
            <v>55.18</v>
          </cell>
          <cell r="K254">
            <v>0.15</v>
          </cell>
          <cell r="L254">
            <v>46.902999999999999</v>
          </cell>
        </row>
        <row r="255">
          <cell r="A255" t="str">
            <v>LG-310953</v>
          </cell>
          <cell r="B255" t="str">
            <v>UPS</v>
          </cell>
          <cell r="C255" t="str">
            <v>Bypass manuale Dk 1,2,3k</v>
          </cell>
          <cell r="D255" t="str">
            <v>3245063109537</v>
          </cell>
          <cell r="E255" t="str">
            <v>PZ</v>
          </cell>
          <cell r="F255">
            <v>1</v>
          </cell>
          <cell r="G255" t="str">
            <v>RACK CONVERTIBLE MF</v>
          </cell>
          <cell r="H255">
            <v>538.71</v>
          </cell>
          <cell r="I255">
            <v>0.5</v>
          </cell>
          <cell r="J255">
            <v>269.35500000000002</v>
          </cell>
          <cell r="K255">
            <v>0.15</v>
          </cell>
          <cell r="L255">
            <v>228.95175</v>
          </cell>
        </row>
        <row r="256">
          <cell r="A256" t="str">
            <v>LG-310962</v>
          </cell>
          <cell r="B256" t="str">
            <v>UPS</v>
          </cell>
          <cell r="C256" t="str">
            <v>KIT 4 BATTERY PACK 9AH KEOR MOD LONG LIFE</v>
          </cell>
          <cell r="D256" t="str">
            <v>3414971430501</v>
          </cell>
          <cell r="E256" t="str">
            <v>PZ</v>
          </cell>
          <cell r="F256">
            <v>1</v>
          </cell>
          <cell r="G256" t="str">
            <v>KEOR MOD</v>
          </cell>
          <cell r="H256">
            <v>2048.8000000000002</v>
          </cell>
          <cell r="I256">
            <v>0.45</v>
          </cell>
          <cell r="J256">
            <v>1126.8400000000001</v>
          </cell>
          <cell r="K256">
            <v>0.15</v>
          </cell>
          <cell r="L256">
            <v>957.81400000000008</v>
          </cell>
        </row>
        <row r="257">
          <cell r="A257" t="str">
            <v>LG-310963</v>
          </cell>
          <cell r="B257" t="str">
            <v>UPS</v>
          </cell>
          <cell r="C257" t="str">
            <v>EXTERNAL MANUAL BYPASS DK (4,5 - 10 KVA)</v>
          </cell>
          <cell r="D257" t="str">
            <v>3414970630773</v>
          </cell>
          <cell r="E257" t="str">
            <v>PZ</v>
          </cell>
          <cell r="F257">
            <v>1</v>
          </cell>
          <cell r="G257" t="str">
            <v>RACK CONVERTIBLE MF</v>
          </cell>
          <cell r="H257">
            <v>866.45</v>
          </cell>
          <cell r="I257">
            <v>0.5</v>
          </cell>
          <cell r="J257">
            <v>433.22500000000002</v>
          </cell>
          <cell r="K257">
            <v>0.15</v>
          </cell>
          <cell r="L257">
            <v>368.24125000000004</v>
          </cell>
        </row>
        <row r="258">
          <cell r="A258" t="str">
            <v>LG-310969</v>
          </cell>
          <cell r="B258" t="str">
            <v>UPS</v>
          </cell>
          <cell r="C258" t="str">
            <v>Scheda rele Daker DK</v>
          </cell>
          <cell r="D258" t="str">
            <v/>
          </cell>
          <cell r="E258" t="str">
            <v>PZ</v>
          </cell>
          <cell r="F258">
            <v>1</v>
          </cell>
          <cell r="G258" t="str">
            <v>RACK CONVERTIBLE MF</v>
          </cell>
          <cell r="H258">
            <v>200.67</v>
          </cell>
          <cell r="I258">
            <v>0.5</v>
          </cell>
          <cell r="J258">
            <v>100.33499999999999</v>
          </cell>
          <cell r="K258">
            <v>0.15</v>
          </cell>
          <cell r="L258">
            <v>85.284750000000003</v>
          </cell>
        </row>
        <row r="259">
          <cell r="A259" t="str">
            <v>LG-310971</v>
          </cell>
          <cell r="B259" t="str">
            <v>UPS</v>
          </cell>
          <cell r="C259" t="str">
            <v>Cavo Y x battery aggiuntivo Whad</v>
          </cell>
          <cell r="D259" t="str">
            <v/>
          </cell>
          <cell r="E259" t="str">
            <v>PZ</v>
          </cell>
          <cell r="F259">
            <v>1</v>
          </cell>
          <cell r="G259" t="str">
            <v>TOWER</v>
          </cell>
          <cell r="H259">
            <v>134.49</v>
          </cell>
          <cell r="I259">
            <v>0.5</v>
          </cell>
          <cell r="J259">
            <v>67.245000000000005</v>
          </cell>
          <cell r="K259">
            <v>0.15</v>
          </cell>
          <cell r="L259">
            <v>57.158250000000002</v>
          </cell>
        </row>
        <row r="260">
          <cell r="A260" t="str">
            <v>LG-310972</v>
          </cell>
          <cell r="B260" t="str">
            <v>UPS</v>
          </cell>
          <cell r="C260" t="str">
            <v>Scheda rele x LL port</v>
          </cell>
          <cell r="D260" t="str">
            <v>3245063109728</v>
          </cell>
          <cell r="E260" t="str">
            <v>PZ</v>
          </cell>
          <cell r="F260">
            <v>1</v>
          </cell>
          <cell r="G260" t="str">
            <v>UPS ACCESSORI</v>
          </cell>
          <cell r="H260">
            <v>146.11000000000001</v>
          </cell>
          <cell r="I260">
            <v>0.5</v>
          </cell>
          <cell r="J260">
            <v>73.055000000000007</v>
          </cell>
          <cell r="K260">
            <v>0.15</v>
          </cell>
          <cell r="L260">
            <v>62.096750000000007</v>
          </cell>
        </row>
        <row r="261">
          <cell r="A261" t="str">
            <v>LG-310973</v>
          </cell>
          <cell r="B261" t="str">
            <v>UPS</v>
          </cell>
          <cell r="C261" t="str">
            <v>Kit guide rack 6U</v>
          </cell>
          <cell r="D261" t="str">
            <v>3245063109735</v>
          </cell>
          <cell r="E261" t="str">
            <v>PZ</v>
          </cell>
          <cell r="F261">
            <v>1</v>
          </cell>
          <cell r="G261" t="str">
            <v>MF MODULARI ACCESSORI</v>
          </cell>
          <cell r="H261">
            <v>440.97</v>
          </cell>
          <cell r="I261">
            <v>0.5</v>
          </cell>
          <cell r="J261">
            <v>220.48500000000001</v>
          </cell>
          <cell r="K261">
            <v>0.15</v>
          </cell>
          <cell r="L261">
            <v>187.41225000000003</v>
          </cell>
        </row>
        <row r="262">
          <cell r="A262" t="str">
            <v>LG-310975</v>
          </cell>
          <cell r="B262" t="str">
            <v>UPS</v>
          </cell>
          <cell r="C262" t="str">
            <v>KIT CAVI PARALLELO UPS KEOR MOD</v>
          </cell>
          <cell r="D262" t="str">
            <v>3414972004930</v>
          </cell>
          <cell r="E262" t="str">
            <v>PZ</v>
          </cell>
          <cell r="F262">
            <v>1</v>
          </cell>
          <cell r="G262" t="str">
            <v>KEOR MOD</v>
          </cell>
          <cell r="H262">
            <v>832.11</v>
          </cell>
          <cell r="I262">
            <v>0.45</v>
          </cell>
          <cell r="J262">
            <v>457.66050000000001</v>
          </cell>
          <cell r="K262">
            <v>0.15</v>
          </cell>
          <cell r="L262">
            <v>389.01142500000003</v>
          </cell>
        </row>
        <row r="263">
          <cell r="A263" t="str">
            <v>LG-310977</v>
          </cell>
          <cell r="B263" t="str">
            <v>UPS</v>
          </cell>
          <cell r="C263" t="str">
            <v>Bypass manuale Whad 5-6k</v>
          </cell>
          <cell r="D263" t="str">
            <v>3245063109773</v>
          </cell>
          <cell r="E263" t="str">
            <v>PZ</v>
          </cell>
          <cell r="F263">
            <v>1</v>
          </cell>
          <cell r="G263" t="str">
            <v>TOWER</v>
          </cell>
          <cell r="H263">
            <v>259.72000000000003</v>
          </cell>
          <cell r="I263">
            <v>0.5</v>
          </cell>
          <cell r="J263">
            <v>129.86000000000001</v>
          </cell>
          <cell r="K263">
            <v>0.15</v>
          </cell>
          <cell r="L263">
            <v>110.38100000000001</v>
          </cell>
        </row>
        <row r="264">
          <cell r="A264" t="str">
            <v>LG-310979</v>
          </cell>
          <cell r="B264" t="str">
            <v>UPS</v>
          </cell>
          <cell r="C264" t="str">
            <v>Kit 5 multipresa 3p standard</v>
          </cell>
          <cell r="D264" t="str">
            <v>3245063109797</v>
          </cell>
          <cell r="E264" t="str">
            <v>PZ</v>
          </cell>
          <cell r="F264">
            <v>1</v>
          </cell>
          <cell r="G264" t="str">
            <v>UPS ACCESSORI</v>
          </cell>
          <cell r="H264">
            <v>146.11000000000001</v>
          </cell>
          <cell r="I264">
            <v>0.5</v>
          </cell>
          <cell r="J264">
            <v>73.055000000000007</v>
          </cell>
          <cell r="K264">
            <v>0.15</v>
          </cell>
          <cell r="L264">
            <v>62.096750000000007</v>
          </cell>
        </row>
        <row r="265">
          <cell r="A265" t="str">
            <v>LG-310987</v>
          </cell>
          <cell r="B265" t="str">
            <v>UPS</v>
          </cell>
          <cell r="C265" t="str">
            <v>BATTERY CAB LONG LIFE KEOR T HPE A</v>
          </cell>
          <cell r="D265" t="str">
            <v>3414971509177</v>
          </cell>
          <cell r="E265" t="str">
            <v>PZ</v>
          </cell>
          <cell r="F265">
            <v>1</v>
          </cell>
          <cell r="G265" t="str">
            <v>TF BATTERY</v>
          </cell>
          <cell r="H265">
            <v>20960.07</v>
          </cell>
          <cell r="I265">
            <v>0.45</v>
          </cell>
          <cell r="J265">
            <v>11528.038499999999</v>
          </cell>
          <cell r="K265">
            <v>0.15</v>
          </cell>
          <cell r="L265">
            <v>9798.8327249999984</v>
          </cell>
        </row>
        <row r="266">
          <cell r="A266" t="str">
            <v>LG-310988</v>
          </cell>
          <cell r="B266" t="str">
            <v>UPS</v>
          </cell>
          <cell r="C266" t="str">
            <v>BATTERY CAB LONG LIFE KEOR T HPE B</v>
          </cell>
          <cell r="D266" t="str">
            <v>3414971509184</v>
          </cell>
          <cell r="E266" t="str">
            <v>PZ</v>
          </cell>
          <cell r="F266">
            <v>2</v>
          </cell>
          <cell r="G266" t="str">
            <v>TF BATTERY</v>
          </cell>
          <cell r="H266">
            <v>22640.02</v>
          </cell>
          <cell r="I266">
            <v>0.45</v>
          </cell>
          <cell r="J266">
            <v>12452.011</v>
          </cell>
          <cell r="K266">
            <v>0.15</v>
          </cell>
          <cell r="L266">
            <v>10584.209350000001</v>
          </cell>
        </row>
        <row r="267">
          <cell r="A267" t="str">
            <v>LG-310989</v>
          </cell>
          <cell r="B267" t="str">
            <v>UPS</v>
          </cell>
          <cell r="C267" t="str">
            <v>BATTERY CAB LONG LIFE KEOR MOD-HP</v>
          </cell>
          <cell r="D267" t="str">
            <v>3414971509191</v>
          </cell>
          <cell r="E267" t="str">
            <v>PZ</v>
          </cell>
          <cell r="F267">
            <v>2</v>
          </cell>
          <cell r="G267" t="str">
            <v>TF BATTERY</v>
          </cell>
          <cell r="H267">
            <v>22931.58</v>
          </cell>
          <cell r="I267">
            <v>0.45</v>
          </cell>
          <cell r="J267">
            <v>12612.369000000001</v>
          </cell>
          <cell r="K267">
            <v>0.15</v>
          </cell>
          <cell r="L267">
            <v>10720.513650000001</v>
          </cell>
        </row>
        <row r="268">
          <cell r="A268" t="str">
            <v>LG-310990</v>
          </cell>
          <cell r="B268" t="str">
            <v>UPS</v>
          </cell>
          <cell r="C268" t="str">
            <v>UPS TRIMOD MCS 1/1 3KW</v>
          </cell>
          <cell r="D268" t="str">
            <v>3414971429956</v>
          </cell>
          <cell r="E268" t="str">
            <v>PZ</v>
          </cell>
          <cell r="F268">
            <v>1</v>
          </cell>
          <cell r="G268" t="str">
            <v>TRIMOD MCS (FLUSSO)</v>
          </cell>
          <cell r="H268">
            <v>8993.4599999999991</v>
          </cell>
          <cell r="I268">
            <v>0.5</v>
          </cell>
          <cell r="J268">
            <v>4496.7299999999996</v>
          </cell>
          <cell r="K268">
            <v>0.15</v>
          </cell>
          <cell r="L268">
            <v>3822.2204999999994</v>
          </cell>
        </row>
        <row r="269">
          <cell r="A269" t="str">
            <v>LG-310991</v>
          </cell>
          <cell r="B269" t="str">
            <v>UPS</v>
          </cell>
          <cell r="C269" t="str">
            <v>UPS TRIMOD MCS 1/1 5KW</v>
          </cell>
          <cell r="D269" t="str">
            <v>3414971429963</v>
          </cell>
          <cell r="E269" t="str">
            <v>PZ</v>
          </cell>
          <cell r="F269">
            <v>1</v>
          </cell>
          <cell r="G269" t="str">
            <v>TRIMOD MCS (FLUSSO)</v>
          </cell>
          <cell r="H269">
            <v>10164.219999999999</v>
          </cell>
          <cell r="I269">
            <v>0.5</v>
          </cell>
          <cell r="J269">
            <v>5082.1099999999997</v>
          </cell>
          <cell r="K269">
            <v>0.15</v>
          </cell>
          <cell r="L269">
            <v>4319.7934999999998</v>
          </cell>
        </row>
        <row r="270">
          <cell r="A270" t="str">
            <v>LG-310992</v>
          </cell>
          <cell r="B270" t="str">
            <v>UPS</v>
          </cell>
          <cell r="C270" t="str">
            <v>UPS TRIMOD MCS 1/1 7KW</v>
          </cell>
          <cell r="D270" t="str">
            <v>3414971429970</v>
          </cell>
          <cell r="E270" t="str">
            <v>PZ</v>
          </cell>
          <cell r="F270">
            <v>1</v>
          </cell>
          <cell r="G270" t="str">
            <v>TRIMOD MCS (FLUSSO)</v>
          </cell>
          <cell r="H270">
            <v>11867.11</v>
          </cell>
          <cell r="I270">
            <v>0.5</v>
          </cell>
          <cell r="J270">
            <v>5933.5550000000003</v>
          </cell>
          <cell r="K270">
            <v>0.15</v>
          </cell>
          <cell r="L270">
            <v>5043.5217499999999</v>
          </cell>
        </row>
        <row r="271">
          <cell r="A271" t="str">
            <v>LG-310993</v>
          </cell>
          <cell r="B271" t="str">
            <v>UPS</v>
          </cell>
          <cell r="C271" t="str">
            <v>UPS TRIMOD MCS 1/1-3/3-3/1-1/3 10KW</v>
          </cell>
          <cell r="D271" t="str">
            <v>3414971429987</v>
          </cell>
          <cell r="E271" t="str">
            <v>PZ</v>
          </cell>
          <cell r="F271">
            <v>1</v>
          </cell>
          <cell r="G271" t="str">
            <v>TRIMOD MCS (FLUSSO)</v>
          </cell>
          <cell r="H271">
            <v>12878.22</v>
          </cell>
          <cell r="I271">
            <v>0.5</v>
          </cell>
          <cell r="J271">
            <v>6439.11</v>
          </cell>
          <cell r="K271">
            <v>0.15</v>
          </cell>
          <cell r="L271">
            <v>5473.2434999999996</v>
          </cell>
        </row>
        <row r="272">
          <cell r="A272" t="str">
            <v>LG-310994</v>
          </cell>
          <cell r="B272" t="str">
            <v>UPS</v>
          </cell>
          <cell r="C272" t="str">
            <v>UPS TRIMOD MCS 1/1-3/3-3/1-1/3 15KW</v>
          </cell>
          <cell r="D272" t="str">
            <v>3414971429994</v>
          </cell>
          <cell r="E272" t="str">
            <v>PZ</v>
          </cell>
          <cell r="F272">
            <v>1</v>
          </cell>
          <cell r="G272" t="str">
            <v>TRIMOD MCS</v>
          </cell>
          <cell r="H272">
            <v>17679.82</v>
          </cell>
          <cell r="I272">
            <v>0.45</v>
          </cell>
          <cell r="J272">
            <v>9723.9009999999998</v>
          </cell>
          <cell r="K272">
            <v>0.15</v>
          </cell>
          <cell r="L272">
            <v>8265.315849999999</v>
          </cell>
        </row>
        <row r="273">
          <cell r="A273" t="str">
            <v>LG-310995</v>
          </cell>
          <cell r="B273" t="str">
            <v>UPS</v>
          </cell>
          <cell r="C273" t="str">
            <v>UPS TRIMOD MCS 1/1-3/3-3/1-1/3 20KW</v>
          </cell>
          <cell r="D273" t="str">
            <v>3414971430006</v>
          </cell>
          <cell r="E273" t="str">
            <v>PZ</v>
          </cell>
          <cell r="F273">
            <v>1</v>
          </cell>
          <cell r="G273" t="str">
            <v>TRIMOD MCS</v>
          </cell>
          <cell r="H273">
            <v>11386.36</v>
          </cell>
          <cell r="I273">
            <v>0.45</v>
          </cell>
          <cell r="J273">
            <v>6262.4980000000005</v>
          </cell>
          <cell r="K273">
            <v>0.15</v>
          </cell>
          <cell r="L273">
            <v>5323.1233000000002</v>
          </cell>
        </row>
        <row r="274">
          <cell r="A274" t="str">
            <v>LG-310996</v>
          </cell>
          <cell r="B274" t="str">
            <v>UPS</v>
          </cell>
          <cell r="C274" t="str">
            <v>UPS TRIMOD MCS 1/1-3/3-3/1-1/3 30KW</v>
          </cell>
          <cell r="D274" t="str">
            <v>3414971430013</v>
          </cell>
          <cell r="E274" t="str">
            <v>PZ</v>
          </cell>
          <cell r="F274">
            <v>1</v>
          </cell>
          <cell r="G274" t="str">
            <v>TRIMOD MCS</v>
          </cell>
          <cell r="H274">
            <v>15228.16</v>
          </cell>
          <cell r="I274">
            <v>0.45</v>
          </cell>
          <cell r="J274">
            <v>8375.4879999999994</v>
          </cell>
          <cell r="K274">
            <v>0.15</v>
          </cell>
          <cell r="L274">
            <v>7119.1647999999996</v>
          </cell>
        </row>
        <row r="275">
          <cell r="A275" t="str">
            <v>LG-310997</v>
          </cell>
          <cell r="B275" t="str">
            <v>UPS</v>
          </cell>
          <cell r="C275" t="str">
            <v>UPS TRIMOD MCS 3/3 40KW</v>
          </cell>
          <cell r="D275" t="str">
            <v>3414971430020</v>
          </cell>
          <cell r="E275" t="str">
            <v>PZ</v>
          </cell>
          <cell r="F275">
            <v>1</v>
          </cell>
          <cell r="G275" t="str">
            <v>TRIMOD MCS</v>
          </cell>
          <cell r="H275">
            <v>17820.740000000002</v>
          </cell>
          <cell r="I275">
            <v>0.45</v>
          </cell>
          <cell r="J275">
            <v>9801.4070000000011</v>
          </cell>
          <cell r="K275">
            <v>0.15</v>
          </cell>
          <cell r="L275">
            <v>8331.1959500000012</v>
          </cell>
        </row>
        <row r="276">
          <cell r="A276" t="str">
            <v>LG-310998</v>
          </cell>
          <cell r="B276" t="str">
            <v>UPS</v>
          </cell>
          <cell r="C276" t="str">
            <v>UPS TRIMOD MCS 3/3 60KW</v>
          </cell>
          <cell r="D276" t="str">
            <v>3414971430037</v>
          </cell>
          <cell r="E276" t="str">
            <v>PZ</v>
          </cell>
          <cell r="F276">
            <v>1</v>
          </cell>
          <cell r="G276" t="str">
            <v>TRIMOD MCS</v>
          </cell>
          <cell r="H276">
            <v>26246.76</v>
          </cell>
          <cell r="I276">
            <v>0.45</v>
          </cell>
          <cell r="J276">
            <v>14435.717999999999</v>
          </cell>
          <cell r="K276">
            <v>0.15</v>
          </cell>
          <cell r="L276">
            <v>12270.3603</v>
          </cell>
        </row>
        <row r="277">
          <cell r="A277" t="str">
            <v>LG-310999</v>
          </cell>
          <cell r="B277" t="str">
            <v>UPS</v>
          </cell>
          <cell r="C277" t="str">
            <v>UPS TRIMOD MCS 3/3 80KW</v>
          </cell>
          <cell r="D277" t="str">
            <v>3414971430044</v>
          </cell>
          <cell r="E277" t="str">
            <v>PZ</v>
          </cell>
          <cell r="F277">
            <v>1</v>
          </cell>
          <cell r="G277" t="str">
            <v>TRIMOD MCS</v>
          </cell>
          <cell r="H277">
            <v>38348.39</v>
          </cell>
          <cell r="I277">
            <v>0.45</v>
          </cell>
          <cell r="J277">
            <v>21091.6145</v>
          </cell>
          <cell r="K277">
            <v>0.15</v>
          </cell>
          <cell r="L277">
            <v>17927.872325</v>
          </cell>
        </row>
        <row r="278">
          <cell r="A278" t="str">
            <v>LG-311000</v>
          </cell>
          <cell r="B278" t="str">
            <v>UPS</v>
          </cell>
          <cell r="C278" t="str">
            <v>UPS TRIMOD MCS EMPTY CAB 3S/12B MIO D 10KW</v>
          </cell>
          <cell r="D278" t="str">
            <v>3414971430051</v>
          </cell>
          <cell r="E278" t="str">
            <v>PZ</v>
          </cell>
          <cell r="F278">
            <v>1</v>
          </cell>
          <cell r="G278" t="str">
            <v>TRIMOD MCS</v>
          </cell>
          <cell r="H278">
            <v>5722.56</v>
          </cell>
          <cell r="I278">
            <v>0.45</v>
          </cell>
          <cell r="J278">
            <v>3147.4080000000004</v>
          </cell>
          <cell r="K278">
            <v>0.15</v>
          </cell>
          <cell r="L278">
            <v>2675.2968000000001</v>
          </cell>
        </row>
        <row r="279">
          <cell r="A279" t="str">
            <v>LG-311001</v>
          </cell>
          <cell r="B279" t="str">
            <v>UPS</v>
          </cell>
          <cell r="C279" t="str">
            <v>UPS TRIMOD MCS EMPTY CAB 3S/12B MIO D 20KW</v>
          </cell>
          <cell r="D279" t="str">
            <v>3414971430068</v>
          </cell>
          <cell r="E279" t="str">
            <v>PZ</v>
          </cell>
          <cell r="F279">
            <v>1</v>
          </cell>
          <cell r="G279" t="str">
            <v>TRIMOD MCS</v>
          </cell>
          <cell r="H279">
            <v>7045.73</v>
          </cell>
          <cell r="I279">
            <v>0.45</v>
          </cell>
          <cell r="J279">
            <v>3875.1514999999995</v>
          </cell>
          <cell r="K279">
            <v>0.15</v>
          </cell>
          <cell r="L279">
            <v>3293.8787749999997</v>
          </cell>
        </row>
        <row r="280">
          <cell r="A280" t="str">
            <v>LG-311002</v>
          </cell>
          <cell r="B280" t="str">
            <v>UPS</v>
          </cell>
          <cell r="C280" t="str">
            <v>UPS TRIMOD MCS EMPTY CAB 3S/16B MIO D 20KW</v>
          </cell>
          <cell r="D280" t="str">
            <v>3414971430075</v>
          </cell>
          <cell r="E280" t="str">
            <v>PZ</v>
          </cell>
          <cell r="F280">
            <v>1</v>
          </cell>
          <cell r="G280" t="str">
            <v>TRIMOD MCS</v>
          </cell>
          <cell r="H280">
            <v>8483.0400000000009</v>
          </cell>
          <cell r="I280">
            <v>0.45</v>
          </cell>
          <cell r="J280">
            <v>4665.6720000000005</v>
          </cell>
          <cell r="K280">
            <v>0.15</v>
          </cell>
          <cell r="L280">
            <v>3965.8212000000003</v>
          </cell>
        </row>
        <row r="281">
          <cell r="A281" t="str">
            <v>LG-311003</v>
          </cell>
          <cell r="B281" t="str">
            <v>UPS</v>
          </cell>
          <cell r="C281" t="str">
            <v>UPS TRIMOD MCS EMPTY CAB 6S MIO D 30KW</v>
          </cell>
          <cell r="D281" t="str">
            <v>3414971430082</v>
          </cell>
          <cell r="E281" t="str">
            <v>PZ</v>
          </cell>
          <cell r="F281">
            <v>1</v>
          </cell>
          <cell r="G281" t="str">
            <v>TRIMOD MCS</v>
          </cell>
          <cell r="H281">
            <v>9093.17</v>
          </cell>
          <cell r="I281">
            <v>0.45</v>
          </cell>
          <cell r="J281">
            <v>5001.2435000000005</v>
          </cell>
          <cell r="K281">
            <v>0.15</v>
          </cell>
          <cell r="L281">
            <v>4251.0569750000004</v>
          </cell>
        </row>
        <row r="282">
          <cell r="A282" t="str">
            <v>LG-311004</v>
          </cell>
          <cell r="B282" t="str">
            <v>UPS</v>
          </cell>
          <cell r="C282" t="str">
            <v>UPS TRIMOD MCS EMPTY CAB 6S 3/3 D 40KW</v>
          </cell>
          <cell r="D282" t="str">
            <v>3414971430099</v>
          </cell>
          <cell r="E282" t="str">
            <v>PZ</v>
          </cell>
          <cell r="F282">
            <v>1</v>
          </cell>
          <cell r="G282" t="str">
            <v>TRIMOD MCS</v>
          </cell>
          <cell r="H282">
            <v>8065.77</v>
          </cell>
          <cell r="I282">
            <v>0.45</v>
          </cell>
          <cell r="J282">
            <v>4436.1735000000008</v>
          </cell>
          <cell r="K282">
            <v>0.15</v>
          </cell>
          <cell r="L282">
            <v>3770.7474750000006</v>
          </cell>
        </row>
        <row r="283">
          <cell r="A283" t="str">
            <v>LG-311005</v>
          </cell>
          <cell r="B283" t="str">
            <v>UPS</v>
          </cell>
          <cell r="C283" t="str">
            <v>UPS TRIMOD MCS EMPTY CAB 9S 3/3 D 60KW</v>
          </cell>
          <cell r="D283" t="str">
            <v>3414971430105</v>
          </cell>
          <cell r="E283" t="str">
            <v>PZ</v>
          </cell>
          <cell r="F283">
            <v>1</v>
          </cell>
          <cell r="G283" t="str">
            <v>TRIMOD MCS</v>
          </cell>
          <cell r="H283">
            <v>10073.84</v>
          </cell>
          <cell r="I283">
            <v>0.45</v>
          </cell>
          <cell r="J283">
            <v>5540.6120000000001</v>
          </cell>
          <cell r="K283">
            <v>0.15</v>
          </cell>
          <cell r="L283">
            <v>4709.5201999999999</v>
          </cell>
        </row>
        <row r="284">
          <cell r="A284" t="str">
            <v>LG-311006</v>
          </cell>
          <cell r="B284" t="str">
            <v>UPS</v>
          </cell>
          <cell r="C284" t="str">
            <v>UPS TRIMOD MCS EMPTY CAB 12S 3/3 D 80KW</v>
          </cell>
          <cell r="D284" t="str">
            <v>3414971430112</v>
          </cell>
          <cell r="E284" t="str">
            <v>PZ</v>
          </cell>
          <cell r="F284">
            <v>1</v>
          </cell>
          <cell r="G284" t="str">
            <v>TRIMOD MCS</v>
          </cell>
          <cell r="H284">
            <v>12362.15</v>
          </cell>
          <cell r="I284">
            <v>0.45</v>
          </cell>
          <cell r="J284">
            <v>6799.1824999999999</v>
          </cell>
          <cell r="K284">
            <v>0.15</v>
          </cell>
          <cell r="L284">
            <v>5779.3051249999999</v>
          </cell>
        </row>
        <row r="285">
          <cell r="A285" t="str">
            <v>LG-311007</v>
          </cell>
          <cell r="B285" t="str">
            <v>UPS</v>
          </cell>
          <cell r="C285" t="str">
            <v>BAT CAB TRIMOD MCS FOR 16 DRAW</v>
          </cell>
          <cell r="D285" t="str">
            <v>3414971430167</v>
          </cell>
          <cell r="E285" t="str">
            <v>PZ</v>
          </cell>
          <cell r="F285">
            <v>1</v>
          </cell>
          <cell r="G285" t="str">
            <v>TRIMOD MCS</v>
          </cell>
          <cell r="H285">
            <v>3811.22</v>
          </cell>
          <cell r="I285">
            <v>0.45</v>
          </cell>
          <cell r="J285">
            <v>2096.1709999999998</v>
          </cell>
          <cell r="K285">
            <v>0.15</v>
          </cell>
          <cell r="L285">
            <v>1781.7453499999999</v>
          </cell>
        </row>
        <row r="286">
          <cell r="A286" t="str">
            <v>LG-311008</v>
          </cell>
          <cell r="B286" t="str">
            <v>UPS</v>
          </cell>
          <cell r="C286" t="str">
            <v>UPS TRIMOD HE 80 KVA 4CM D 0MIN</v>
          </cell>
          <cell r="D286" t="str">
            <v>3414971982192</v>
          </cell>
          <cell r="E286" t="str">
            <v>PZ</v>
          </cell>
          <cell r="F286">
            <v>1</v>
          </cell>
          <cell r="G286" t="str">
            <v>TRIMOD UPS</v>
          </cell>
          <cell r="H286">
            <v>23091.79</v>
          </cell>
          <cell r="I286">
            <v>0.45</v>
          </cell>
          <cell r="J286">
            <v>12700.4845</v>
          </cell>
          <cell r="K286">
            <v>0.15</v>
          </cell>
          <cell r="L286">
            <v>10795.411825000001</v>
          </cell>
        </row>
        <row r="287">
          <cell r="A287" t="str">
            <v>LG-311020</v>
          </cell>
          <cell r="B287" t="str">
            <v>UPS</v>
          </cell>
          <cell r="C287" t="str">
            <v>UPS KEOR T EVO 10 1345H P0</v>
          </cell>
          <cell r="D287" t="str">
            <v>3414971528727</v>
          </cell>
          <cell r="E287" t="str">
            <v>PZ</v>
          </cell>
          <cell r="F287">
            <v>1</v>
          </cell>
          <cell r="G287" t="str">
            <v>TF 10-30 KVA</v>
          </cell>
          <cell r="H287">
            <v>9066.61</v>
          </cell>
          <cell r="I287">
            <v>0.45</v>
          </cell>
          <cell r="J287">
            <v>4986.6355000000003</v>
          </cell>
          <cell r="K287">
            <v>0.15</v>
          </cell>
          <cell r="L287">
            <v>4238.6401750000005</v>
          </cell>
        </row>
        <row r="288">
          <cell r="A288" t="str">
            <v>LG-311021</v>
          </cell>
          <cell r="B288" t="str">
            <v>UPS</v>
          </cell>
          <cell r="C288" t="str">
            <v>UPS KEOR T EVO 10 1345H P1</v>
          </cell>
          <cell r="D288" t="str">
            <v>3414971528857</v>
          </cell>
          <cell r="E288" t="str">
            <v>PZ</v>
          </cell>
          <cell r="F288">
            <v>1</v>
          </cell>
          <cell r="G288" t="str">
            <v>TF 10-30 KVA</v>
          </cell>
          <cell r="H288">
            <v>12924.02</v>
          </cell>
          <cell r="I288">
            <v>0.45</v>
          </cell>
          <cell r="J288">
            <v>7108.2110000000002</v>
          </cell>
          <cell r="K288">
            <v>0.15</v>
          </cell>
          <cell r="L288">
            <v>6041.9793500000005</v>
          </cell>
        </row>
        <row r="289">
          <cell r="A289" t="str">
            <v>LG-311022</v>
          </cell>
          <cell r="B289" t="str">
            <v>UPS</v>
          </cell>
          <cell r="C289" t="str">
            <v>UPS KEOR T EVO 10 1345H P2</v>
          </cell>
          <cell r="D289" t="str">
            <v>3414971528796</v>
          </cell>
          <cell r="E289" t="str">
            <v>PZ</v>
          </cell>
          <cell r="F289">
            <v>1</v>
          </cell>
          <cell r="G289" t="str">
            <v>TF 10-30 KVA</v>
          </cell>
          <cell r="H289">
            <v>14687.89</v>
          </cell>
          <cell r="I289">
            <v>0.45</v>
          </cell>
          <cell r="J289">
            <v>8078.3394999999991</v>
          </cell>
          <cell r="K289">
            <v>0.15</v>
          </cell>
          <cell r="L289">
            <v>6866.5885749999998</v>
          </cell>
        </row>
        <row r="290">
          <cell r="A290" t="str">
            <v>LG-311023</v>
          </cell>
          <cell r="B290" t="str">
            <v>UPS</v>
          </cell>
          <cell r="C290" t="str">
            <v>UPS KEOR T EVO 10 1650H P3</v>
          </cell>
          <cell r="D290" t="str">
            <v>3414971528772</v>
          </cell>
          <cell r="E290" t="str">
            <v>PZ</v>
          </cell>
          <cell r="F290">
            <v>1</v>
          </cell>
          <cell r="G290" t="str">
            <v>TF 10-30 KVA</v>
          </cell>
          <cell r="H290">
            <v>18042.54</v>
          </cell>
          <cell r="I290">
            <v>0.45</v>
          </cell>
          <cell r="J290">
            <v>9923.3970000000008</v>
          </cell>
          <cell r="K290">
            <v>0.15</v>
          </cell>
          <cell r="L290">
            <v>8434.8874500000002</v>
          </cell>
        </row>
        <row r="291">
          <cell r="A291" t="str">
            <v>LG-311024</v>
          </cell>
          <cell r="B291" t="str">
            <v>UPS</v>
          </cell>
          <cell r="C291" t="str">
            <v>UPS KEOR T EVO 15 1345H P0</v>
          </cell>
          <cell r="D291" t="str">
            <v>3414971528611</v>
          </cell>
          <cell r="E291" t="str">
            <v>PZ</v>
          </cell>
          <cell r="F291">
            <v>1</v>
          </cell>
          <cell r="G291" t="str">
            <v>TF 10-30 KVA</v>
          </cell>
          <cell r="H291">
            <v>11539.3</v>
          </cell>
          <cell r="I291">
            <v>0.45</v>
          </cell>
          <cell r="J291">
            <v>6346.6149999999998</v>
          </cell>
          <cell r="K291">
            <v>0.15</v>
          </cell>
          <cell r="L291">
            <v>5394.6227499999995</v>
          </cell>
        </row>
        <row r="292">
          <cell r="A292" t="str">
            <v>LG-311025</v>
          </cell>
          <cell r="B292" t="str">
            <v>UPS</v>
          </cell>
          <cell r="C292" t="str">
            <v>UPS KEOR T EVO 15 1345H P1</v>
          </cell>
          <cell r="D292" t="str">
            <v>3414971528697</v>
          </cell>
          <cell r="E292" t="str">
            <v>PZ</v>
          </cell>
          <cell r="F292">
            <v>1</v>
          </cell>
          <cell r="G292" t="str">
            <v>TF 10-30 KVA</v>
          </cell>
          <cell r="H292">
            <v>15416.5</v>
          </cell>
          <cell r="I292">
            <v>0.45</v>
          </cell>
          <cell r="J292">
            <v>8479.0750000000007</v>
          </cell>
          <cell r="K292">
            <v>0.15</v>
          </cell>
          <cell r="L292">
            <v>7207.2137500000008</v>
          </cell>
        </row>
        <row r="293">
          <cell r="A293" t="str">
            <v>LG-311026</v>
          </cell>
          <cell r="B293" t="str">
            <v>UPS</v>
          </cell>
          <cell r="C293" t="str">
            <v>UPS KEOR T EVO 15 1345H P2</v>
          </cell>
          <cell r="D293" t="str">
            <v>3414971528840</v>
          </cell>
          <cell r="E293" t="str">
            <v>PZ</v>
          </cell>
          <cell r="F293">
            <v>1</v>
          </cell>
          <cell r="G293" t="str">
            <v>TF 10-30 KVA</v>
          </cell>
          <cell r="H293">
            <v>16410.54</v>
          </cell>
          <cell r="I293">
            <v>0.45</v>
          </cell>
          <cell r="J293">
            <v>9025.7970000000005</v>
          </cell>
          <cell r="K293">
            <v>0.15</v>
          </cell>
          <cell r="L293">
            <v>7671.9274500000001</v>
          </cell>
        </row>
        <row r="294">
          <cell r="A294" t="str">
            <v>LG-311027</v>
          </cell>
          <cell r="B294" t="str">
            <v>UPS</v>
          </cell>
          <cell r="C294" t="str">
            <v>UPS KEOR T EVO 15 1650H P3</v>
          </cell>
          <cell r="D294" t="str">
            <v>3414971528734</v>
          </cell>
          <cell r="E294" t="str">
            <v>PZ</v>
          </cell>
          <cell r="F294">
            <v>1</v>
          </cell>
          <cell r="G294" t="str">
            <v>TF 10-30 KVA</v>
          </cell>
          <cell r="H294">
            <v>17951.88</v>
          </cell>
          <cell r="I294">
            <v>0.45</v>
          </cell>
          <cell r="J294">
            <v>9873.5339999999997</v>
          </cell>
          <cell r="K294">
            <v>0.15</v>
          </cell>
          <cell r="L294">
            <v>8392.5038999999997</v>
          </cell>
        </row>
        <row r="295">
          <cell r="A295" t="str">
            <v>LG-311028</v>
          </cell>
          <cell r="B295" t="str">
            <v>UPS</v>
          </cell>
          <cell r="C295" t="str">
            <v>UPS KEOR T EVO 20 1345H P0</v>
          </cell>
          <cell r="D295" t="str">
            <v>3414971528789</v>
          </cell>
          <cell r="E295" t="str">
            <v>PZ</v>
          </cell>
          <cell r="F295">
            <v>1</v>
          </cell>
          <cell r="G295" t="str">
            <v>TF 10-30 KVA</v>
          </cell>
          <cell r="H295">
            <v>11621.72</v>
          </cell>
          <cell r="I295">
            <v>0.45</v>
          </cell>
          <cell r="J295">
            <v>6391.9459999999999</v>
          </cell>
          <cell r="K295">
            <v>0.15</v>
          </cell>
          <cell r="L295">
            <v>5433.1540999999997</v>
          </cell>
        </row>
        <row r="296">
          <cell r="A296" t="str">
            <v>LG-311029</v>
          </cell>
          <cell r="B296" t="str">
            <v>UPS</v>
          </cell>
          <cell r="C296" t="str">
            <v>UPS KEOR T EVO 20 1345H P1</v>
          </cell>
          <cell r="D296" t="str">
            <v>3414971528819</v>
          </cell>
          <cell r="E296" t="str">
            <v>PZ</v>
          </cell>
          <cell r="F296">
            <v>1</v>
          </cell>
          <cell r="G296" t="str">
            <v>TF 10-30 KVA</v>
          </cell>
          <cell r="H296">
            <v>16413.509999999998</v>
          </cell>
          <cell r="I296">
            <v>0.45</v>
          </cell>
          <cell r="J296">
            <v>9027.4304999999986</v>
          </cell>
          <cell r="K296">
            <v>0.15</v>
          </cell>
          <cell r="L296">
            <v>7673.315924999999</v>
          </cell>
        </row>
        <row r="297">
          <cell r="A297" t="str">
            <v>LG-311030</v>
          </cell>
          <cell r="B297" t="str">
            <v>UPS</v>
          </cell>
          <cell r="C297" t="str">
            <v>UPS KEOR T EVO 20 1345H P2</v>
          </cell>
          <cell r="D297" t="str">
            <v>3414971528680</v>
          </cell>
          <cell r="E297" t="str">
            <v>PZ</v>
          </cell>
          <cell r="F297">
            <v>1</v>
          </cell>
          <cell r="G297" t="str">
            <v>TF 10-30 KVA</v>
          </cell>
          <cell r="H297">
            <v>17697.990000000002</v>
          </cell>
          <cell r="I297">
            <v>0.45</v>
          </cell>
          <cell r="J297">
            <v>9733.8945000000003</v>
          </cell>
          <cell r="K297">
            <v>0.15</v>
          </cell>
          <cell r="L297">
            <v>8273.8103250000004</v>
          </cell>
        </row>
        <row r="298">
          <cell r="A298" t="str">
            <v>LG-311031</v>
          </cell>
          <cell r="B298" t="str">
            <v>UPS</v>
          </cell>
          <cell r="C298" t="str">
            <v>UPS KEOR T EVO 20 1650H P3</v>
          </cell>
          <cell r="D298" t="str">
            <v>3414971528666</v>
          </cell>
          <cell r="E298" t="str">
            <v>PZ</v>
          </cell>
          <cell r="F298">
            <v>1</v>
          </cell>
          <cell r="G298" t="str">
            <v>TF 10-30 KVA</v>
          </cell>
          <cell r="H298">
            <v>19765.169999999998</v>
          </cell>
          <cell r="I298">
            <v>0.45</v>
          </cell>
          <cell r="J298">
            <v>10870.843499999999</v>
          </cell>
          <cell r="K298">
            <v>0.15</v>
          </cell>
          <cell r="L298">
            <v>9240.2169749999994</v>
          </cell>
        </row>
        <row r="299">
          <cell r="A299" t="str">
            <v>LG-311032</v>
          </cell>
          <cell r="B299" t="str">
            <v>UPS</v>
          </cell>
          <cell r="C299" t="str">
            <v>UPS KEOR T EVO 30 1345H P0</v>
          </cell>
          <cell r="D299" t="str">
            <v>3414971528758</v>
          </cell>
          <cell r="E299" t="str">
            <v>PZ</v>
          </cell>
          <cell r="F299">
            <v>1</v>
          </cell>
          <cell r="G299" t="str">
            <v>TF 10-30 KVA</v>
          </cell>
          <cell r="H299">
            <v>14671.4</v>
          </cell>
          <cell r="I299">
            <v>0.45</v>
          </cell>
          <cell r="J299">
            <v>8069.2699999999995</v>
          </cell>
          <cell r="K299">
            <v>0.15</v>
          </cell>
          <cell r="L299">
            <v>6858.8794999999991</v>
          </cell>
        </row>
        <row r="300">
          <cell r="A300" t="str">
            <v>LG-311033</v>
          </cell>
          <cell r="B300" t="str">
            <v>UPS</v>
          </cell>
          <cell r="C300" t="str">
            <v>UPS KEOR T EVO 30 1345H P1</v>
          </cell>
          <cell r="D300" t="str">
            <v>3414971528628</v>
          </cell>
          <cell r="E300" t="str">
            <v>PZ</v>
          </cell>
          <cell r="F300">
            <v>1</v>
          </cell>
          <cell r="G300" t="str">
            <v>TF 10-30 KVA</v>
          </cell>
          <cell r="H300">
            <v>20770.740000000002</v>
          </cell>
          <cell r="I300">
            <v>0.45</v>
          </cell>
          <cell r="J300">
            <v>11423.907000000001</v>
          </cell>
          <cell r="K300">
            <v>0.15</v>
          </cell>
          <cell r="L300">
            <v>9710.3209500000012</v>
          </cell>
        </row>
        <row r="301">
          <cell r="A301" t="str">
            <v>LG-311034</v>
          </cell>
          <cell r="B301" t="str">
            <v>UPS</v>
          </cell>
          <cell r="C301" t="str">
            <v>UPS KEOR T EVO 30 1650H P2</v>
          </cell>
          <cell r="D301" t="str">
            <v>3414971528826</v>
          </cell>
          <cell r="E301" t="str">
            <v>PZ</v>
          </cell>
          <cell r="F301">
            <v>1</v>
          </cell>
          <cell r="G301" t="str">
            <v>TF 10-30 KVA</v>
          </cell>
          <cell r="H301">
            <v>23391.83</v>
          </cell>
          <cell r="I301">
            <v>0.45</v>
          </cell>
          <cell r="J301">
            <v>12865.506500000001</v>
          </cell>
          <cell r="K301">
            <v>0.15</v>
          </cell>
          <cell r="L301">
            <v>10935.680525000002</v>
          </cell>
        </row>
        <row r="302">
          <cell r="A302" t="str">
            <v>LG-311035</v>
          </cell>
          <cell r="B302" t="str">
            <v>UPS</v>
          </cell>
          <cell r="C302" t="str">
            <v>UPS KEOR T EVO 30 1650H P3</v>
          </cell>
          <cell r="D302" t="str">
            <v>3414971528802</v>
          </cell>
          <cell r="E302" t="str">
            <v>PZ</v>
          </cell>
          <cell r="F302">
            <v>1</v>
          </cell>
          <cell r="G302" t="str">
            <v>TF 10-30 KVA</v>
          </cell>
          <cell r="H302">
            <v>26293.13</v>
          </cell>
          <cell r="I302">
            <v>0.45</v>
          </cell>
          <cell r="J302">
            <v>14461.2215</v>
          </cell>
          <cell r="K302">
            <v>0.15</v>
          </cell>
          <cell r="L302">
            <v>12292.038274999999</v>
          </cell>
        </row>
        <row r="303">
          <cell r="A303" t="str">
            <v>LG-311036</v>
          </cell>
          <cell r="B303" t="str">
            <v>UPS</v>
          </cell>
          <cell r="C303" t="str">
            <v>UPS KEOR T EVO 40 1650H P0</v>
          </cell>
          <cell r="D303" t="str">
            <v>3414971528642</v>
          </cell>
          <cell r="E303" t="str">
            <v>PZ</v>
          </cell>
          <cell r="F303">
            <v>1</v>
          </cell>
          <cell r="G303" t="str">
            <v>TF 40-100 KVA</v>
          </cell>
          <cell r="H303">
            <v>16155.01</v>
          </cell>
          <cell r="I303">
            <v>0.45</v>
          </cell>
          <cell r="J303">
            <v>8885.2554999999993</v>
          </cell>
          <cell r="K303">
            <v>0.15</v>
          </cell>
          <cell r="L303">
            <v>7552.4671749999998</v>
          </cell>
        </row>
        <row r="304">
          <cell r="A304" t="str">
            <v>LG-311037</v>
          </cell>
          <cell r="B304" t="str">
            <v>UPS</v>
          </cell>
          <cell r="C304" t="str">
            <v>UPS KEOR T EVO 40 1650H P1</v>
          </cell>
          <cell r="D304" t="str">
            <v>3414971528864</v>
          </cell>
          <cell r="E304" t="str">
            <v>PZ</v>
          </cell>
          <cell r="F304">
            <v>1</v>
          </cell>
          <cell r="G304" t="str">
            <v>TF 40-100 KVA</v>
          </cell>
          <cell r="H304">
            <v>25109.52</v>
          </cell>
          <cell r="I304">
            <v>0.45</v>
          </cell>
          <cell r="J304">
            <v>13810.236000000001</v>
          </cell>
          <cell r="K304">
            <v>0.15</v>
          </cell>
          <cell r="L304">
            <v>11738.7006</v>
          </cell>
        </row>
        <row r="305">
          <cell r="A305" t="str">
            <v>LG-311038</v>
          </cell>
          <cell r="B305" t="str">
            <v>UPS</v>
          </cell>
          <cell r="C305" t="str">
            <v>UPS KEOR T EVO 40 1650H P2</v>
          </cell>
          <cell r="D305" t="str">
            <v>3414971528741</v>
          </cell>
          <cell r="E305" t="str">
            <v>PZ</v>
          </cell>
          <cell r="F305">
            <v>1</v>
          </cell>
          <cell r="G305" t="str">
            <v>TF 40-100 KVA</v>
          </cell>
          <cell r="H305">
            <v>27018.46</v>
          </cell>
          <cell r="I305">
            <v>0.45</v>
          </cell>
          <cell r="J305">
            <v>14860.152999999998</v>
          </cell>
          <cell r="K305">
            <v>0.15</v>
          </cell>
          <cell r="L305">
            <v>12631.13005</v>
          </cell>
        </row>
        <row r="306">
          <cell r="A306" t="str">
            <v>LG-311039</v>
          </cell>
          <cell r="B306" t="str">
            <v>UPS</v>
          </cell>
          <cell r="C306" t="str">
            <v>UPS KEOR T EVO 40 1650H P3</v>
          </cell>
          <cell r="D306" t="str">
            <v>3414971528659</v>
          </cell>
          <cell r="E306" t="str">
            <v>PZ</v>
          </cell>
          <cell r="F306">
            <v>1</v>
          </cell>
          <cell r="G306" t="str">
            <v>TF 40-100 KVA</v>
          </cell>
          <cell r="H306">
            <v>30645.11</v>
          </cell>
          <cell r="I306">
            <v>0.45</v>
          </cell>
          <cell r="J306">
            <v>16854.8105</v>
          </cell>
          <cell r="K306">
            <v>0.15</v>
          </cell>
          <cell r="L306">
            <v>14326.588925</v>
          </cell>
        </row>
        <row r="307">
          <cell r="A307" t="str">
            <v>LG-311040</v>
          </cell>
          <cell r="B307" t="str">
            <v>UPS</v>
          </cell>
          <cell r="C307" t="str">
            <v>UPS KEOR T EVO 60 1650H P0</v>
          </cell>
          <cell r="D307" t="str">
            <v>3414971528635</v>
          </cell>
          <cell r="E307" t="str">
            <v>PZ</v>
          </cell>
          <cell r="F307">
            <v>1</v>
          </cell>
          <cell r="G307" t="str">
            <v>TF 40-100 KVA</v>
          </cell>
          <cell r="H307">
            <v>19946.5</v>
          </cell>
          <cell r="I307">
            <v>0.45</v>
          </cell>
          <cell r="J307">
            <v>10970.574999999999</v>
          </cell>
          <cell r="K307">
            <v>0.15</v>
          </cell>
          <cell r="L307">
            <v>9324.9887499999986</v>
          </cell>
        </row>
        <row r="308">
          <cell r="A308" t="str">
            <v>LG-311041</v>
          </cell>
          <cell r="B308" t="str">
            <v>UPS</v>
          </cell>
          <cell r="C308" t="str">
            <v>UPS KEOR T EVO 60 1650H P1</v>
          </cell>
          <cell r="D308" t="str">
            <v>3414971528833</v>
          </cell>
          <cell r="E308" t="str">
            <v>PZ</v>
          </cell>
          <cell r="F308">
            <v>1</v>
          </cell>
          <cell r="G308" t="str">
            <v>TF 40-100 KVA</v>
          </cell>
          <cell r="H308">
            <v>34271.72</v>
          </cell>
          <cell r="I308">
            <v>0.45</v>
          </cell>
          <cell r="J308">
            <v>18849.446</v>
          </cell>
          <cell r="K308">
            <v>0.15</v>
          </cell>
          <cell r="L308">
            <v>16022.0291</v>
          </cell>
        </row>
        <row r="309">
          <cell r="A309" t="str">
            <v>LG-311042</v>
          </cell>
          <cell r="B309" t="str">
            <v>UPS</v>
          </cell>
          <cell r="C309" t="str">
            <v>UPS KEOR T EVO 60 1650H P2</v>
          </cell>
          <cell r="D309" t="str">
            <v>3414971528673</v>
          </cell>
          <cell r="E309" t="str">
            <v>PZ</v>
          </cell>
          <cell r="F309">
            <v>1</v>
          </cell>
          <cell r="G309" t="str">
            <v>TF 40-100 KVA</v>
          </cell>
          <cell r="H309">
            <v>36266.379999999997</v>
          </cell>
          <cell r="I309">
            <v>0.45</v>
          </cell>
          <cell r="J309">
            <v>19946.508999999998</v>
          </cell>
          <cell r="K309">
            <v>0.15</v>
          </cell>
          <cell r="L309">
            <v>16954.532649999997</v>
          </cell>
        </row>
        <row r="310">
          <cell r="A310" t="str">
            <v>LG-311058</v>
          </cell>
          <cell r="B310" t="str">
            <v>UPS</v>
          </cell>
          <cell r="C310" t="str">
            <v>CS102 SK - SNMP CARD</v>
          </cell>
          <cell r="D310" t="str">
            <v>3414972226646</v>
          </cell>
          <cell r="E310" t="str">
            <v>PZ</v>
          </cell>
          <cell r="F310">
            <v>1</v>
          </cell>
          <cell r="G310" t="str">
            <v>UPS ACCESSORI</v>
          </cell>
          <cell r="H310">
            <v>584.22</v>
          </cell>
          <cell r="I310">
            <v>0.5</v>
          </cell>
          <cell r="J310">
            <v>292.11</v>
          </cell>
          <cell r="K310">
            <v>0.15</v>
          </cell>
          <cell r="L310">
            <v>248.29350000000002</v>
          </cell>
        </row>
        <row r="311">
          <cell r="A311" t="str">
            <v>LG-311059</v>
          </cell>
          <cell r="B311" t="str">
            <v>UPS</v>
          </cell>
          <cell r="C311" t="str">
            <v>CS102 SK - SNMP CARD CON WI-FI DONGLE</v>
          </cell>
          <cell r="D311" t="str">
            <v>3414972227070</v>
          </cell>
          <cell r="E311" t="str">
            <v>PZ</v>
          </cell>
          <cell r="F311">
            <v>1</v>
          </cell>
          <cell r="G311" t="str">
            <v>UPS ACCESSORI</v>
          </cell>
          <cell r="H311">
            <v>649.28</v>
          </cell>
          <cell r="I311">
            <v>0.5</v>
          </cell>
          <cell r="J311">
            <v>324.64</v>
          </cell>
          <cell r="K311">
            <v>0.15</v>
          </cell>
          <cell r="L311">
            <v>275.94399999999996</v>
          </cell>
        </row>
        <row r="312">
          <cell r="A312" t="str">
            <v>LG-311060</v>
          </cell>
          <cell r="B312" t="str">
            <v>UPS</v>
          </cell>
          <cell r="C312" t="str">
            <v>UPS KEOR SPE TOWER 750VA</v>
          </cell>
          <cell r="D312" t="str">
            <v>3414972083522</v>
          </cell>
          <cell r="E312" t="str">
            <v>PZ</v>
          </cell>
          <cell r="F312">
            <v>1</v>
          </cell>
          <cell r="G312" t="str">
            <v>SINEWAVE</v>
          </cell>
          <cell r="H312">
            <v>577.54</v>
          </cell>
          <cell r="I312">
            <v>0.5</v>
          </cell>
          <cell r="J312">
            <v>288.77</v>
          </cell>
          <cell r="K312">
            <v>0.15</v>
          </cell>
          <cell r="L312">
            <v>245.4545</v>
          </cell>
        </row>
        <row r="313">
          <cell r="A313" t="str">
            <v>LG-311061</v>
          </cell>
          <cell r="B313" t="str">
            <v>UPS</v>
          </cell>
          <cell r="C313" t="str">
            <v>UPS KEOR SPE TOWER 1KVA</v>
          </cell>
          <cell r="D313" t="str">
            <v>3414972083492</v>
          </cell>
          <cell r="E313" t="str">
            <v>PZ</v>
          </cell>
          <cell r="F313">
            <v>1</v>
          </cell>
          <cell r="G313" t="str">
            <v>SINEWAVE</v>
          </cell>
          <cell r="H313">
            <v>745.04</v>
          </cell>
          <cell r="I313">
            <v>0.5</v>
          </cell>
          <cell r="J313">
            <v>372.52</v>
          </cell>
          <cell r="K313">
            <v>0.15</v>
          </cell>
          <cell r="L313">
            <v>316.642</v>
          </cell>
        </row>
        <row r="314">
          <cell r="A314" t="str">
            <v>LG-311062</v>
          </cell>
          <cell r="B314" t="str">
            <v>UPS</v>
          </cell>
          <cell r="C314" t="str">
            <v>UPS KEOR SPE TOWER 1.5KVA</v>
          </cell>
          <cell r="D314" t="str">
            <v>3414972083485</v>
          </cell>
          <cell r="E314" t="str">
            <v>PZ</v>
          </cell>
          <cell r="F314">
            <v>1</v>
          </cell>
          <cell r="G314" t="str">
            <v>SINEWAVE</v>
          </cell>
          <cell r="H314">
            <v>952.22</v>
          </cell>
          <cell r="I314">
            <v>0.5</v>
          </cell>
          <cell r="J314">
            <v>476.11</v>
          </cell>
          <cell r="K314">
            <v>0.15</v>
          </cell>
          <cell r="L314">
            <v>404.69350000000003</v>
          </cell>
        </row>
        <row r="315">
          <cell r="A315" t="str">
            <v>LG-311063</v>
          </cell>
          <cell r="B315" t="str">
            <v>UPS</v>
          </cell>
          <cell r="C315" t="str">
            <v>UPS KEOR SPE TOWER 2KVA</v>
          </cell>
          <cell r="D315" t="str">
            <v>3414972083508</v>
          </cell>
          <cell r="E315" t="str">
            <v>PZ</v>
          </cell>
          <cell r="F315">
            <v>1</v>
          </cell>
          <cell r="G315" t="str">
            <v>SINEWAVE</v>
          </cell>
          <cell r="H315">
            <v>1220.1600000000001</v>
          </cell>
          <cell r="I315">
            <v>0.5</v>
          </cell>
          <cell r="J315">
            <v>610.08000000000004</v>
          </cell>
          <cell r="K315">
            <v>0.15</v>
          </cell>
          <cell r="L315">
            <v>518.56799999999998</v>
          </cell>
        </row>
        <row r="316">
          <cell r="A316" t="str">
            <v>LG-311064</v>
          </cell>
          <cell r="B316" t="str">
            <v>UPS</v>
          </cell>
          <cell r="C316" t="str">
            <v>UPS KEOR SPE TOWER 3KVA</v>
          </cell>
          <cell r="D316" t="str">
            <v>3414972083515</v>
          </cell>
          <cell r="E316" t="str">
            <v>PZ</v>
          </cell>
          <cell r="F316">
            <v>1</v>
          </cell>
          <cell r="G316" t="str">
            <v>SINEWAVE</v>
          </cell>
          <cell r="H316">
            <v>1672.24</v>
          </cell>
          <cell r="I316">
            <v>0.5</v>
          </cell>
          <cell r="J316">
            <v>836.12</v>
          </cell>
          <cell r="K316">
            <v>0.15</v>
          </cell>
          <cell r="L316">
            <v>710.702</v>
          </cell>
        </row>
        <row r="317">
          <cell r="A317" t="str">
            <v>LG-311087</v>
          </cell>
          <cell r="B317" t="str">
            <v>UPS</v>
          </cell>
          <cell r="C317" t="str">
            <v>UPS KEOR HPE 60KW 0MIN</v>
          </cell>
          <cell r="D317" t="str">
            <v>3414971986947</v>
          </cell>
          <cell r="E317" t="str">
            <v>PZ</v>
          </cell>
          <cell r="F317">
            <v>1</v>
          </cell>
          <cell r="G317" t="str">
            <v>TF 40-100 KVA</v>
          </cell>
          <cell r="H317">
            <v>22774.080000000002</v>
          </cell>
          <cell r="I317">
            <v>0.45</v>
          </cell>
          <cell r="J317">
            <v>12525.744000000001</v>
          </cell>
          <cell r="K317">
            <v>0.15</v>
          </cell>
          <cell r="L317">
            <v>10646.8824</v>
          </cell>
        </row>
        <row r="318">
          <cell r="A318" t="str">
            <v>LG-311088</v>
          </cell>
          <cell r="B318" t="str">
            <v>UPS</v>
          </cell>
          <cell r="C318" t="str">
            <v>UPS KEOR HPE 60KW 8MIN</v>
          </cell>
          <cell r="D318" t="str">
            <v>3414971986954</v>
          </cell>
          <cell r="E318" t="str">
            <v>PZ</v>
          </cell>
          <cell r="F318">
            <v>1</v>
          </cell>
          <cell r="G318" t="str">
            <v>TF 40-100 KVA</v>
          </cell>
          <cell r="H318">
            <v>30720.39</v>
          </cell>
          <cell r="I318">
            <v>0.45</v>
          </cell>
          <cell r="J318">
            <v>16896.214500000002</v>
          </cell>
          <cell r="K318">
            <v>0.15</v>
          </cell>
          <cell r="L318">
            <v>14361.782325000002</v>
          </cell>
        </row>
        <row r="319">
          <cell r="A319" t="str">
            <v>LG-311089</v>
          </cell>
          <cell r="B319" t="str">
            <v>UPS</v>
          </cell>
          <cell r="C319" t="str">
            <v>UPS KEOR HPE 60KW 14MIN</v>
          </cell>
          <cell r="D319" t="str">
            <v>3414971986961</v>
          </cell>
          <cell r="E319" t="str">
            <v>PZ</v>
          </cell>
          <cell r="F319">
            <v>1</v>
          </cell>
          <cell r="G319" t="str">
            <v>TF 40-100 KVA</v>
          </cell>
          <cell r="H319">
            <v>35980.51</v>
          </cell>
          <cell r="I319">
            <v>0.45</v>
          </cell>
          <cell r="J319">
            <v>19789.280500000001</v>
          </cell>
          <cell r="K319">
            <v>0.15</v>
          </cell>
          <cell r="L319">
            <v>16820.888425000001</v>
          </cell>
        </row>
        <row r="320">
          <cell r="A320" t="str">
            <v>LG-311090</v>
          </cell>
          <cell r="B320" t="str">
            <v>UPS</v>
          </cell>
          <cell r="C320" t="str">
            <v>UPS KEOR HPE 80KW 0MIN</v>
          </cell>
          <cell r="D320" t="str">
            <v>3414971986978</v>
          </cell>
          <cell r="E320" t="str">
            <v>PZ</v>
          </cell>
          <cell r="F320">
            <v>1</v>
          </cell>
          <cell r="G320" t="str">
            <v>TF 40-100 KVA</v>
          </cell>
          <cell r="H320">
            <v>24227.71</v>
          </cell>
          <cell r="I320">
            <v>0.45</v>
          </cell>
          <cell r="J320">
            <v>13325.2405</v>
          </cell>
          <cell r="K320">
            <v>0.15</v>
          </cell>
          <cell r="L320">
            <v>11326.454425</v>
          </cell>
        </row>
        <row r="321">
          <cell r="A321" t="str">
            <v>LG-311091</v>
          </cell>
          <cell r="B321" t="str">
            <v>UPS</v>
          </cell>
          <cell r="C321" t="str">
            <v>UPS KEOR HPE 80KW 10MIN</v>
          </cell>
          <cell r="D321" t="str">
            <v>3414971986985</v>
          </cell>
          <cell r="E321" t="str">
            <v>PZ</v>
          </cell>
          <cell r="F321">
            <v>1</v>
          </cell>
          <cell r="G321" t="str">
            <v>TF 40-100 KVA</v>
          </cell>
          <cell r="H321">
            <v>36590.54</v>
          </cell>
          <cell r="I321">
            <v>0.45</v>
          </cell>
          <cell r="J321">
            <v>20124.796999999999</v>
          </cell>
          <cell r="K321">
            <v>0.15</v>
          </cell>
          <cell r="L321">
            <v>17106.077449999997</v>
          </cell>
        </row>
        <row r="322">
          <cell r="A322" t="str">
            <v>LG-311092</v>
          </cell>
          <cell r="B322" t="str">
            <v>UPS</v>
          </cell>
          <cell r="C322" t="str">
            <v>HP PARALLEL CARD</v>
          </cell>
          <cell r="D322" t="str">
            <v>3414971986992</v>
          </cell>
          <cell r="E322" t="str">
            <v>PZ</v>
          </cell>
          <cell r="F322">
            <v>1</v>
          </cell>
          <cell r="G322" t="str">
            <v>TF ACCESSORI HW</v>
          </cell>
          <cell r="H322">
            <v>430.43</v>
          </cell>
          <cell r="I322">
            <v>0.45</v>
          </cell>
          <cell r="J322">
            <v>236.73650000000001</v>
          </cell>
          <cell r="K322">
            <v>0.15</v>
          </cell>
          <cell r="L322">
            <v>201.22602499999999</v>
          </cell>
        </row>
        <row r="323">
          <cell r="A323" t="str">
            <v>LG-311095</v>
          </cell>
          <cell r="B323" t="str">
            <v>UPS</v>
          </cell>
          <cell r="C323" t="str">
            <v>KEOR COMPACT BATT CAB 10KVA</v>
          </cell>
          <cell r="D323" t="str">
            <v>3414972095778</v>
          </cell>
          <cell r="E323" t="str">
            <v>PZ</v>
          </cell>
          <cell r="F323">
            <v>1</v>
          </cell>
          <cell r="G323" t="str">
            <v>KEOR COMPACT</v>
          </cell>
          <cell r="H323">
            <v>6075.48</v>
          </cell>
          <cell r="I323">
            <v>0.5</v>
          </cell>
          <cell r="J323">
            <v>3037.74</v>
          </cell>
          <cell r="K323">
            <v>0.15</v>
          </cell>
          <cell r="L323">
            <v>2582.0789999999997</v>
          </cell>
        </row>
        <row r="324">
          <cell r="A324" t="str">
            <v>LG-311096</v>
          </cell>
          <cell r="B324" t="str">
            <v>UPS</v>
          </cell>
          <cell r="C324" t="str">
            <v>KEOR COMPACT BATT CAB 15KVA</v>
          </cell>
          <cell r="D324" t="str">
            <v>3414972095785</v>
          </cell>
          <cell r="E324" t="str">
            <v>PZ</v>
          </cell>
          <cell r="F324">
            <v>1</v>
          </cell>
          <cell r="G324" t="str">
            <v>KEOR COMPACT</v>
          </cell>
          <cell r="H324">
            <v>6455.2</v>
          </cell>
          <cell r="I324">
            <v>0.5</v>
          </cell>
          <cell r="J324">
            <v>3227.6</v>
          </cell>
          <cell r="K324">
            <v>0.15</v>
          </cell>
          <cell r="L324">
            <v>2743.46</v>
          </cell>
        </row>
        <row r="325">
          <cell r="A325" t="str">
            <v>LG-311097</v>
          </cell>
          <cell r="B325" t="str">
            <v>UPS</v>
          </cell>
          <cell r="C325" t="str">
            <v>KEOR COMPACT BATT CABT 20KVA</v>
          </cell>
          <cell r="D325" t="str">
            <v>3414972095792</v>
          </cell>
          <cell r="E325" t="str">
            <v>PZ</v>
          </cell>
          <cell r="F325">
            <v>1</v>
          </cell>
          <cell r="G325" t="str">
            <v>KEOR COMPACT</v>
          </cell>
          <cell r="H325">
            <v>6834.92</v>
          </cell>
          <cell r="I325">
            <v>0.5</v>
          </cell>
          <cell r="J325">
            <v>3417.46</v>
          </cell>
          <cell r="K325">
            <v>0.15</v>
          </cell>
          <cell r="L325">
            <v>2904.8409999999999</v>
          </cell>
        </row>
        <row r="326">
          <cell r="A326" t="str">
            <v>LG-311098</v>
          </cell>
          <cell r="B326" t="str">
            <v>UPS</v>
          </cell>
          <cell r="C326" t="str">
            <v>KEOR COMPACT PARALLEL KIT</v>
          </cell>
          <cell r="D326" t="str">
            <v>3414972095808</v>
          </cell>
          <cell r="E326" t="str">
            <v>PZ</v>
          </cell>
          <cell r="F326">
            <v>1</v>
          </cell>
          <cell r="G326" t="str">
            <v>KEOR COMPACT</v>
          </cell>
          <cell r="H326">
            <v>152.84</v>
          </cell>
          <cell r="I326">
            <v>0.5</v>
          </cell>
          <cell r="J326">
            <v>76.42</v>
          </cell>
          <cell r="K326">
            <v>0.15</v>
          </cell>
          <cell r="L326">
            <v>64.957000000000008</v>
          </cell>
        </row>
        <row r="327">
          <cell r="A327" t="str">
            <v>LG-311099</v>
          </cell>
          <cell r="B327" t="str">
            <v>UPS</v>
          </cell>
          <cell r="C327" t="str">
            <v>KEOR COMPACT RS485 MODBUS CARD</v>
          </cell>
          <cell r="D327" t="str">
            <v>3414972095815</v>
          </cell>
          <cell r="E327" t="str">
            <v>PZ</v>
          </cell>
          <cell r="F327">
            <v>1</v>
          </cell>
          <cell r="G327" t="str">
            <v>KEOR COMPACT</v>
          </cell>
          <cell r="H327">
            <v>272.92</v>
          </cell>
          <cell r="I327">
            <v>0.5</v>
          </cell>
          <cell r="J327">
            <v>136.46</v>
          </cell>
          <cell r="K327">
            <v>0.15</v>
          </cell>
          <cell r="L327">
            <v>115.99100000000001</v>
          </cell>
        </row>
        <row r="328">
          <cell r="A328" t="str">
            <v>LG-311100</v>
          </cell>
          <cell r="B328" t="str">
            <v>UPS</v>
          </cell>
          <cell r="C328" t="str">
            <v>UPS KEOR COMPACT 10KVA-0</v>
          </cell>
          <cell r="D328" t="str">
            <v>3414972095822</v>
          </cell>
          <cell r="E328" t="str">
            <v>PZ</v>
          </cell>
          <cell r="F328">
            <v>1</v>
          </cell>
          <cell r="G328" t="str">
            <v>KEOR COMPACT</v>
          </cell>
          <cell r="H328">
            <v>6043.62</v>
          </cell>
          <cell r="I328">
            <v>0.5</v>
          </cell>
          <cell r="J328">
            <v>3021.81</v>
          </cell>
          <cell r="K328">
            <v>0.15</v>
          </cell>
          <cell r="L328">
            <v>2568.5385000000001</v>
          </cell>
        </row>
        <row r="329">
          <cell r="A329" t="str">
            <v>LG-311101</v>
          </cell>
          <cell r="B329" t="str">
            <v>UPS</v>
          </cell>
          <cell r="C329" t="str">
            <v>UPS KEOR COMPACT 10KVA-1</v>
          </cell>
          <cell r="D329" t="str">
            <v>3414972095839</v>
          </cell>
          <cell r="E329" t="str">
            <v>PZ</v>
          </cell>
          <cell r="F329">
            <v>1</v>
          </cell>
          <cell r="G329" t="str">
            <v>KEOR COMPACT</v>
          </cell>
          <cell r="H329">
            <v>8817.58</v>
          </cell>
          <cell r="I329">
            <v>0.5</v>
          </cell>
          <cell r="J329">
            <v>4408.79</v>
          </cell>
          <cell r="K329">
            <v>0.15</v>
          </cell>
          <cell r="L329">
            <v>3747.4715000000001</v>
          </cell>
        </row>
        <row r="330">
          <cell r="A330" t="str">
            <v>LG-311102</v>
          </cell>
          <cell r="B330" t="str">
            <v>UPS</v>
          </cell>
          <cell r="C330" t="str">
            <v>UPS KEOR COMPACT 15KVA-0</v>
          </cell>
          <cell r="D330" t="str">
            <v>3414972095846</v>
          </cell>
          <cell r="E330" t="str">
            <v>PZ</v>
          </cell>
          <cell r="F330">
            <v>1</v>
          </cell>
          <cell r="G330" t="str">
            <v>KEOR COMPACT</v>
          </cell>
          <cell r="H330">
            <v>8261.27</v>
          </cell>
          <cell r="I330">
            <v>0.5</v>
          </cell>
          <cell r="J330">
            <v>4130.6350000000002</v>
          </cell>
          <cell r="K330">
            <v>0.15</v>
          </cell>
          <cell r="L330">
            <v>3511.0397500000004</v>
          </cell>
        </row>
        <row r="331">
          <cell r="A331" t="str">
            <v>LG-311103</v>
          </cell>
          <cell r="B331" t="str">
            <v>UPS</v>
          </cell>
          <cell r="C331" t="str">
            <v>UPS KEOR COMPACT 15KVA-1</v>
          </cell>
          <cell r="D331" t="str">
            <v>3414972095853</v>
          </cell>
          <cell r="E331" t="str">
            <v>PZ</v>
          </cell>
          <cell r="F331">
            <v>1</v>
          </cell>
          <cell r="G331" t="str">
            <v>KEOR COMPACT</v>
          </cell>
          <cell r="H331">
            <v>11682.49</v>
          </cell>
          <cell r="I331">
            <v>0.5</v>
          </cell>
          <cell r="J331">
            <v>5841.2449999999999</v>
          </cell>
          <cell r="K331">
            <v>0.15</v>
          </cell>
          <cell r="L331">
            <v>4965.05825</v>
          </cell>
        </row>
        <row r="332">
          <cell r="A332" t="str">
            <v>LG-311104</v>
          </cell>
          <cell r="B332" t="str">
            <v>UPS</v>
          </cell>
          <cell r="C332" t="str">
            <v>UPS KEOR COMPACT 20KVA-0</v>
          </cell>
          <cell r="D332" t="str">
            <v>3414972095860</v>
          </cell>
          <cell r="E332" t="str">
            <v>PZ</v>
          </cell>
          <cell r="F332">
            <v>1</v>
          </cell>
          <cell r="G332" t="str">
            <v>KEOR COMPACT</v>
          </cell>
          <cell r="H332">
            <v>10247.01</v>
          </cell>
          <cell r="I332">
            <v>0.5</v>
          </cell>
          <cell r="J332">
            <v>5123.5050000000001</v>
          </cell>
          <cell r="K332">
            <v>0.15</v>
          </cell>
          <cell r="L332">
            <v>4354.9792500000003</v>
          </cell>
        </row>
        <row r="333">
          <cell r="A333" t="str">
            <v>LG-311105</v>
          </cell>
          <cell r="B333" t="str">
            <v>UPS</v>
          </cell>
          <cell r="C333" t="str">
            <v>UPS KEOR COMPACT 20KVA-1</v>
          </cell>
          <cell r="D333" t="str">
            <v>3414972095877</v>
          </cell>
          <cell r="E333" t="str">
            <v>PZ</v>
          </cell>
          <cell r="F333">
            <v>1</v>
          </cell>
          <cell r="G333" t="str">
            <v>KEOR COMPACT</v>
          </cell>
          <cell r="H333">
            <v>13624.26</v>
          </cell>
          <cell r="I333">
            <v>0.5</v>
          </cell>
          <cell r="J333">
            <v>6812.13</v>
          </cell>
          <cell r="K333">
            <v>0.15</v>
          </cell>
          <cell r="L333">
            <v>5790.3105000000005</v>
          </cell>
        </row>
        <row r="334">
          <cell r="A334" t="str">
            <v>LG-311106</v>
          </cell>
          <cell r="B334" t="str">
            <v>UPS</v>
          </cell>
          <cell r="C334" t="str">
            <v>KEOR COMPACT DRY CONTACT CARD</v>
          </cell>
          <cell r="D334" t="str">
            <v>3414972095884</v>
          </cell>
          <cell r="E334" t="str">
            <v>PZ</v>
          </cell>
          <cell r="F334">
            <v>1</v>
          </cell>
          <cell r="G334" t="str">
            <v>KEOR COMPACT</v>
          </cell>
          <cell r="H334">
            <v>212.21</v>
          </cell>
          <cell r="I334">
            <v>0.5</v>
          </cell>
          <cell r="J334">
            <v>106.105</v>
          </cell>
          <cell r="K334">
            <v>0.15</v>
          </cell>
          <cell r="L334">
            <v>90.189250000000001</v>
          </cell>
        </row>
        <row r="335">
          <cell r="A335" t="str">
            <v>LG-311113</v>
          </cell>
          <cell r="B335" t="str">
            <v>UPS</v>
          </cell>
          <cell r="C335" t="str">
            <v>KIT 4 CASSETTI BATTERIA 9AH</v>
          </cell>
          <cell r="D335" t="str">
            <v>3414972358538</v>
          </cell>
          <cell r="E335" t="str">
            <v>PZ</v>
          </cell>
          <cell r="F335">
            <v>1</v>
          </cell>
          <cell r="G335" t="str">
            <v>TRIMOD UPS</v>
          </cell>
          <cell r="H335">
            <v>1762.56</v>
          </cell>
          <cell r="I335">
            <v>0.45</v>
          </cell>
          <cell r="J335">
            <v>969.4079999999999</v>
          </cell>
          <cell r="K335">
            <v>0.15</v>
          </cell>
          <cell r="L335">
            <v>823.99679999999989</v>
          </cell>
        </row>
        <row r="336">
          <cell r="A336" t="str">
            <v>LG-311114</v>
          </cell>
          <cell r="B336" t="str">
            <v>UPS</v>
          </cell>
          <cell r="C336" t="str">
            <v>KIT 4 CASSETTI BATTERIA 9AH LL</v>
          </cell>
          <cell r="D336" t="str">
            <v>3414972358545</v>
          </cell>
          <cell r="E336" t="str">
            <v>PZ</v>
          </cell>
          <cell r="F336">
            <v>1</v>
          </cell>
          <cell r="G336" t="str">
            <v>TRIMOD MCS</v>
          </cell>
          <cell r="H336">
            <v>2207.61</v>
          </cell>
          <cell r="I336">
            <v>0.45</v>
          </cell>
          <cell r="J336">
            <v>1214.1855</v>
          </cell>
          <cell r="K336">
            <v>0.15</v>
          </cell>
          <cell r="L336">
            <v>1032.057675</v>
          </cell>
        </row>
        <row r="337">
          <cell r="A337" t="str">
            <v>LG-311125</v>
          </cell>
          <cell r="B337" t="str">
            <v>UPS</v>
          </cell>
          <cell r="C337" t="str">
            <v>UPS KEOR HP 60KVA</v>
          </cell>
          <cell r="D337" t="str">
            <v>3414972405652</v>
          </cell>
          <cell r="E337" t="str">
            <v>PZ</v>
          </cell>
          <cell r="F337">
            <v>1</v>
          </cell>
          <cell r="G337" t="str">
            <v>TF 40-100 KVA</v>
          </cell>
          <cell r="H337">
            <v>42960.61</v>
          </cell>
          <cell r="I337">
            <v>0.45</v>
          </cell>
          <cell r="J337">
            <v>23628.335500000001</v>
          </cell>
          <cell r="K337">
            <v>0.15</v>
          </cell>
          <cell r="L337">
            <v>20084.085175</v>
          </cell>
        </row>
        <row r="338">
          <cell r="A338" t="str">
            <v>LG-311126</v>
          </cell>
          <cell r="B338" t="str">
            <v>UPS</v>
          </cell>
          <cell r="C338" t="str">
            <v>UPS KEOR HP 80KVA</v>
          </cell>
          <cell r="D338" t="str">
            <v>3414972405669</v>
          </cell>
          <cell r="E338" t="str">
            <v>PZ</v>
          </cell>
          <cell r="F338">
            <v>1</v>
          </cell>
          <cell r="G338" t="str">
            <v>TF 40-100 KVA</v>
          </cell>
          <cell r="H338">
            <v>44814.02</v>
          </cell>
          <cell r="I338">
            <v>0.45</v>
          </cell>
          <cell r="J338">
            <v>24647.710999999999</v>
          </cell>
          <cell r="K338">
            <v>0.15</v>
          </cell>
          <cell r="L338">
            <v>20950.554349999999</v>
          </cell>
        </row>
        <row r="339">
          <cell r="A339" t="str">
            <v>LG-311150</v>
          </cell>
          <cell r="B339" t="str">
            <v>UPS</v>
          </cell>
          <cell r="C339" t="str">
            <v>CONTR MANUTENZ KEORT KEOR COMPACT 10 STD 1</v>
          </cell>
          <cell r="D339" t="str">
            <v>3414972471114</v>
          </cell>
          <cell r="E339" t="str">
            <v>PZ</v>
          </cell>
          <cell r="F339">
            <v>1</v>
          </cell>
          <cell r="G339" t="str">
            <v>SERVIZI UPS CONTRATTI TRIFASE CONVENZIONALI</v>
          </cell>
          <cell r="H339">
            <v>849.55</v>
          </cell>
          <cell r="I339">
            <v>0.1</v>
          </cell>
          <cell r="J339">
            <v>764.59499999999991</v>
          </cell>
          <cell r="K339">
            <v>0.15</v>
          </cell>
          <cell r="L339">
            <v>649.9057499999999</v>
          </cell>
        </row>
        <row r="340">
          <cell r="A340" t="str">
            <v>LG-311151</v>
          </cell>
          <cell r="B340" t="str">
            <v>UPS</v>
          </cell>
          <cell r="C340" t="str">
            <v>CONTR MANUTENZ KEORT KEOR COMPACT 10 STD 2</v>
          </cell>
          <cell r="D340" t="str">
            <v>3414972471121</v>
          </cell>
          <cell r="E340" t="str">
            <v>PZ</v>
          </cell>
          <cell r="F340">
            <v>1</v>
          </cell>
          <cell r="G340" t="str">
            <v>SERVIZI UPS CONTRATTI TRIFASE CONVENZIONALI</v>
          </cell>
          <cell r="H340">
            <v>948.66</v>
          </cell>
          <cell r="I340">
            <v>0.1</v>
          </cell>
          <cell r="J340">
            <v>853.79399999999998</v>
          </cell>
          <cell r="K340">
            <v>0.15</v>
          </cell>
          <cell r="L340">
            <v>725.72489999999993</v>
          </cell>
        </row>
        <row r="341">
          <cell r="A341" t="str">
            <v>LG-311152</v>
          </cell>
          <cell r="B341" t="str">
            <v>UPS</v>
          </cell>
          <cell r="C341" t="str">
            <v>CONTR MANUTENZ KEORT KEOR COMPACT 15 STD 1</v>
          </cell>
          <cell r="D341" t="str">
            <v>3414972471138</v>
          </cell>
          <cell r="E341" t="str">
            <v>PZ</v>
          </cell>
          <cell r="F341">
            <v>1</v>
          </cell>
          <cell r="G341" t="str">
            <v>SERVIZI UPS CONTRATTI TRIFASE CONVENZIONALI</v>
          </cell>
          <cell r="H341">
            <v>943.95</v>
          </cell>
          <cell r="I341">
            <v>0.1</v>
          </cell>
          <cell r="J341">
            <v>849.55500000000006</v>
          </cell>
          <cell r="K341">
            <v>0.15</v>
          </cell>
          <cell r="L341">
            <v>722.12175000000002</v>
          </cell>
        </row>
        <row r="342">
          <cell r="A342" t="str">
            <v>LG-311153</v>
          </cell>
          <cell r="B342" t="str">
            <v>UPS</v>
          </cell>
          <cell r="C342" t="str">
            <v>CONTR MANUTENZ KEORT KEOR COMPACT 15 STD 2</v>
          </cell>
          <cell r="D342" t="str">
            <v>3414972471145</v>
          </cell>
          <cell r="E342" t="str">
            <v>PZ</v>
          </cell>
          <cell r="F342">
            <v>1</v>
          </cell>
          <cell r="G342" t="str">
            <v>SERVIZI UPS CONTRATTI TRIFASE CONVENZIONALI</v>
          </cell>
          <cell r="H342">
            <v>1047.76</v>
          </cell>
          <cell r="I342">
            <v>0.1</v>
          </cell>
          <cell r="J342">
            <v>942.98399999999992</v>
          </cell>
          <cell r="K342">
            <v>0.15</v>
          </cell>
          <cell r="L342">
            <v>801.53639999999996</v>
          </cell>
        </row>
        <row r="343">
          <cell r="A343" t="str">
            <v>LG-311154</v>
          </cell>
          <cell r="B343" t="str">
            <v>UPS</v>
          </cell>
          <cell r="C343" t="str">
            <v>CONTR MANUTENZ KEORT KEOR COMPACT 20 STD 1</v>
          </cell>
          <cell r="D343" t="str">
            <v>3414972471152</v>
          </cell>
          <cell r="E343" t="str">
            <v>PZ</v>
          </cell>
          <cell r="F343">
            <v>1</v>
          </cell>
          <cell r="G343" t="str">
            <v>SERVIZI UPS CONTRATTI TRIFASE CONVENZIONALI</v>
          </cell>
          <cell r="H343">
            <v>1054.06</v>
          </cell>
          <cell r="I343">
            <v>0.1</v>
          </cell>
          <cell r="J343">
            <v>948.654</v>
          </cell>
          <cell r="K343">
            <v>0.15</v>
          </cell>
          <cell r="L343">
            <v>806.35590000000002</v>
          </cell>
        </row>
        <row r="344">
          <cell r="A344" t="str">
            <v>LG-311155</v>
          </cell>
          <cell r="B344" t="str">
            <v>UPS</v>
          </cell>
          <cell r="C344" t="str">
            <v>CONTR MANUTENZ KEORT KEOR COMPACT 20 STD 2</v>
          </cell>
          <cell r="D344" t="str">
            <v>3414972471169</v>
          </cell>
          <cell r="E344" t="str">
            <v>PZ</v>
          </cell>
          <cell r="F344">
            <v>1</v>
          </cell>
          <cell r="G344" t="str">
            <v>SERVIZI UPS CONTRATTI TRIFASE CONVENZIONALI</v>
          </cell>
          <cell r="H344">
            <v>1132.72</v>
          </cell>
          <cell r="I344">
            <v>0.1</v>
          </cell>
          <cell r="J344">
            <v>1019.448</v>
          </cell>
          <cell r="K344">
            <v>0.15</v>
          </cell>
          <cell r="L344">
            <v>866.5308</v>
          </cell>
        </row>
        <row r="345">
          <cell r="A345" t="str">
            <v>LG-311156</v>
          </cell>
          <cell r="B345" t="str">
            <v>UPS</v>
          </cell>
          <cell r="C345" t="str">
            <v>CONTR MANUTENZIONE KEORT 30 STD 1</v>
          </cell>
          <cell r="D345" t="str">
            <v>3414972471176</v>
          </cell>
          <cell r="E345" t="str">
            <v>PZ</v>
          </cell>
          <cell r="F345">
            <v>1</v>
          </cell>
          <cell r="G345" t="str">
            <v>SERVIZI UPS CONTRATTI TRIFASE CONVENZIONALI</v>
          </cell>
          <cell r="H345">
            <v>1384.44</v>
          </cell>
          <cell r="I345">
            <v>0.1</v>
          </cell>
          <cell r="J345">
            <v>1245.9960000000001</v>
          </cell>
          <cell r="K345">
            <v>0.15</v>
          </cell>
          <cell r="L345">
            <v>1059.0966000000001</v>
          </cell>
        </row>
        <row r="346">
          <cell r="A346" t="str">
            <v>LG-311157</v>
          </cell>
          <cell r="B346" t="str">
            <v>UPS</v>
          </cell>
          <cell r="C346" t="str">
            <v>CONTR MANUTENZIONE KEORT 30 STD 2</v>
          </cell>
          <cell r="D346" t="str">
            <v>3414972471183</v>
          </cell>
          <cell r="E346" t="str">
            <v>PZ</v>
          </cell>
          <cell r="F346">
            <v>1</v>
          </cell>
          <cell r="G346" t="str">
            <v>SERVIZI UPS CONTRATTI TRIFASE CONVENZIONALI</v>
          </cell>
          <cell r="H346">
            <v>1683.36</v>
          </cell>
          <cell r="I346">
            <v>0.1</v>
          </cell>
          <cell r="J346">
            <v>1515.0239999999999</v>
          </cell>
          <cell r="K346">
            <v>0.15</v>
          </cell>
          <cell r="L346">
            <v>1287.7703999999999</v>
          </cell>
        </row>
        <row r="347">
          <cell r="A347" t="str">
            <v>LG-311158</v>
          </cell>
          <cell r="B347" t="str">
            <v>UPS</v>
          </cell>
          <cell r="C347" t="str">
            <v>CONTR MANUTENZIONE KEORT 40 STD 1</v>
          </cell>
          <cell r="D347" t="str">
            <v>3414972471190</v>
          </cell>
          <cell r="E347" t="str">
            <v>PZ</v>
          </cell>
          <cell r="F347">
            <v>1</v>
          </cell>
          <cell r="G347" t="str">
            <v>SERVIZI UPS CONTRATTI TRIFASE CONVENZIONALI</v>
          </cell>
          <cell r="H347">
            <v>2076.6799999999998</v>
          </cell>
          <cell r="I347">
            <v>0.1</v>
          </cell>
          <cell r="J347">
            <v>1869.0119999999997</v>
          </cell>
          <cell r="K347">
            <v>0.15</v>
          </cell>
          <cell r="L347">
            <v>1588.6601999999998</v>
          </cell>
        </row>
        <row r="348">
          <cell r="A348" t="str">
            <v>LG-311159</v>
          </cell>
          <cell r="B348" t="str">
            <v>UPS</v>
          </cell>
          <cell r="C348" t="str">
            <v>CONTR MANUTENZIONE KEORT 40 STD 2</v>
          </cell>
          <cell r="D348" t="str">
            <v>3414972471206</v>
          </cell>
          <cell r="E348" t="str">
            <v>PZ</v>
          </cell>
          <cell r="F348">
            <v>1</v>
          </cell>
          <cell r="G348" t="str">
            <v>SERVIZI UPS CONTRATTI TRIFASE CONVENZIONALI</v>
          </cell>
          <cell r="H348">
            <v>2517.17</v>
          </cell>
          <cell r="I348">
            <v>0.1</v>
          </cell>
          <cell r="J348">
            <v>2265.453</v>
          </cell>
          <cell r="K348">
            <v>0.15</v>
          </cell>
          <cell r="L348">
            <v>1925.6350499999999</v>
          </cell>
        </row>
        <row r="349">
          <cell r="A349" t="str">
            <v>LG-311160</v>
          </cell>
          <cell r="B349" t="str">
            <v>UPS</v>
          </cell>
          <cell r="C349" t="str">
            <v>CONTR MANUTENZIONE KEORT/HPE 60 STD 1</v>
          </cell>
          <cell r="D349" t="str">
            <v>3414972471213</v>
          </cell>
          <cell r="E349" t="str">
            <v>PZ</v>
          </cell>
          <cell r="F349">
            <v>1</v>
          </cell>
          <cell r="G349" t="str">
            <v>SERVIZI UPS CONTRATTI TRIFASE CONVENZIONALI</v>
          </cell>
          <cell r="H349">
            <v>2543.91</v>
          </cell>
          <cell r="I349">
            <v>0.1</v>
          </cell>
          <cell r="J349">
            <v>2289.5189999999998</v>
          </cell>
          <cell r="K349">
            <v>0.15</v>
          </cell>
          <cell r="L349">
            <v>1946.0911499999997</v>
          </cell>
        </row>
        <row r="350">
          <cell r="A350" t="str">
            <v>LG-311161</v>
          </cell>
          <cell r="B350" t="str">
            <v>UPS</v>
          </cell>
          <cell r="C350" t="str">
            <v>CONTR MANUTENZIONE KEORT/HPE 60 STD 2</v>
          </cell>
          <cell r="D350" t="str">
            <v>3414972471220</v>
          </cell>
          <cell r="E350" t="str">
            <v>PZ</v>
          </cell>
          <cell r="F350">
            <v>1</v>
          </cell>
          <cell r="G350" t="str">
            <v>SERVIZI UPS CONTRATTI TRIFASE CONVENZIONALI</v>
          </cell>
          <cell r="H350">
            <v>2737.42</v>
          </cell>
          <cell r="I350">
            <v>0.1</v>
          </cell>
          <cell r="J350">
            <v>2463.6779999999999</v>
          </cell>
          <cell r="K350">
            <v>0.15</v>
          </cell>
          <cell r="L350">
            <v>2094.1262999999999</v>
          </cell>
        </row>
        <row r="351">
          <cell r="A351" t="str">
            <v>LG-311162</v>
          </cell>
          <cell r="B351" t="str">
            <v>UPS</v>
          </cell>
          <cell r="C351" t="str">
            <v>CONTR MANUTENZIONE KEOR HPE 80 STD 1</v>
          </cell>
          <cell r="D351" t="str">
            <v>3414972471237</v>
          </cell>
          <cell r="E351" t="str">
            <v>PZ</v>
          </cell>
          <cell r="F351">
            <v>1</v>
          </cell>
          <cell r="G351" t="str">
            <v>SERVIZI UPS CONTRATTI TRIFASE CONVENZIONALI</v>
          </cell>
          <cell r="H351">
            <v>2543.91</v>
          </cell>
          <cell r="I351">
            <v>0.1</v>
          </cell>
          <cell r="J351">
            <v>2289.5189999999998</v>
          </cell>
          <cell r="K351">
            <v>0.15</v>
          </cell>
          <cell r="L351">
            <v>1946.0911499999997</v>
          </cell>
        </row>
        <row r="352">
          <cell r="A352" t="str">
            <v>LG-311163</v>
          </cell>
          <cell r="B352" t="str">
            <v>UPS</v>
          </cell>
          <cell r="C352" t="str">
            <v>CONTR MANUTENZIONE KEOR HPE 80 STD 2</v>
          </cell>
          <cell r="D352" t="str">
            <v>3414972471244</v>
          </cell>
          <cell r="E352" t="str">
            <v>PZ</v>
          </cell>
          <cell r="F352">
            <v>1</v>
          </cell>
          <cell r="G352" t="str">
            <v>SERVIZI UPS CONTRATTI TRIFASE CONVENZIONALI</v>
          </cell>
          <cell r="H352">
            <v>2737.42</v>
          </cell>
          <cell r="I352">
            <v>0.1</v>
          </cell>
          <cell r="J352">
            <v>2463.6779999999999</v>
          </cell>
          <cell r="K352">
            <v>0.15</v>
          </cell>
          <cell r="L352">
            <v>2094.1262999999999</v>
          </cell>
        </row>
        <row r="353">
          <cell r="A353" t="str">
            <v>LG-311164</v>
          </cell>
          <cell r="B353" t="str">
            <v>UPS</v>
          </cell>
          <cell r="C353" t="str">
            <v>CONTR MANUTENZIONE KEOR HPE 100 STD 1</v>
          </cell>
          <cell r="D353" t="str">
            <v>3414972471251</v>
          </cell>
          <cell r="E353" t="str">
            <v>PZ</v>
          </cell>
          <cell r="F353">
            <v>1</v>
          </cell>
          <cell r="G353" t="str">
            <v>SERVIZI UPS CONTRATTI TRIFASE CONVENZIONALI</v>
          </cell>
          <cell r="H353">
            <v>2907.33</v>
          </cell>
          <cell r="I353">
            <v>0.1</v>
          </cell>
          <cell r="J353">
            <v>2616.5969999999998</v>
          </cell>
          <cell r="K353">
            <v>0.15</v>
          </cell>
          <cell r="L353">
            <v>2224.10745</v>
          </cell>
        </row>
        <row r="354">
          <cell r="A354" t="str">
            <v>LG-311165</v>
          </cell>
          <cell r="B354" t="str">
            <v>UPS</v>
          </cell>
          <cell r="C354" t="str">
            <v>CONTR MANUTENZIONE KEOR HPE 100 STD 2</v>
          </cell>
          <cell r="D354" t="str">
            <v>3414972471268</v>
          </cell>
          <cell r="E354" t="str">
            <v>PZ</v>
          </cell>
          <cell r="F354">
            <v>1</v>
          </cell>
          <cell r="G354" t="str">
            <v>SERVIZI UPS CONTRATTI TRIFASE CONVENZIONALI</v>
          </cell>
          <cell r="H354">
            <v>3146.45</v>
          </cell>
          <cell r="I354">
            <v>0.1</v>
          </cell>
          <cell r="J354">
            <v>2831.8049999999998</v>
          </cell>
          <cell r="K354">
            <v>0.15</v>
          </cell>
          <cell r="L354">
            <v>2407.0342499999997</v>
          </cell>
        </row>
        <row r="355">
          <cell r="A355" t="str">
            <v>LG-311166</v>
          </cell>
          <cell r="B355" t="str">
            <v>UPS</v>
          </cell>
          <cell r="C355" t="str">
            <v>CONTR MANUTENZIONE KEOR HPE 125 STD 1</v>
          </cell>
          <cell r="D355" t="str">
            <v>3414972471275</v>
          </cell>
          <cell r="E355" t="str">
            <v>PZ</v>
          </cell>
          <cell r="F355">
            <v>1</v>
          </cell>
          <cell r="G355" t="str">
            <v>SERVIZI UPS CONTRATTI TRIFASE CONVENZIONALI</v>
          </cell>
          <cell r="H355">
            <v>3461.1</v>
          </cell>
          <cell r="I355">
            <v>0.1</v>
          </cell>
          <cell r="J355">
            <v>3114.99</v>
          </cell>
          <cell r="K355">
            <v>0.15</v>
          </cell>
          <cell r="L355">
            <v>2647.7415000000001</v>
          </cell>
        </row>
        <row r="356">
          <cell r="A356" t="str">
            <v>LG-311167</v>
          </cell>
          <cell r="B356" t="str">
            <v>UPS</v>
          </cell>
          <cell r="C356" t="str">
            <v>CONTR MANUTENZIONE KEOR HPE 125 STD 2</v>
          </cell>
          <cell r="D356" t="str">
            <v>3414972471282</v>
          </cell>
          <cell r="E356" t="str">
            <v>PZ</v>
          </cell>
          <cell r="F356">
            <v>1</v>
          </cell>
          <cell r="G356" t="str">
            <v>SERVIZI UPS CONTRATTI TRIFASE CONVENZIONALI</v>
          </cell>
          <cell r="H356">
            <v>3775.75</v>
          </cell>
          <cell r="I356">
            <v>0.1</v>
          </cell>
          <cell r="J356">
            <v>3398.1750000000002</v>
          </cell>
          <cell r="K356">
            <v>0.15</v>
          </cell>
          <cell r="L356">
            <v>2888.44875</v>
          </cell>
        </row>
        <row r="357">
          <cell r="A357" t="str">
            <v>LG-311168</v>
          </cell>
          <cell r="B357" t="str">
            <v>UPS</v>
          </cell>
          <cell r="C357" t="str">
            <v>CONTR MANUTENZIONE KEOR HPE 160 STD 1</v>
          </cell>
          <cell r="D357" t="str">
            <v>3414972471299</v>
          </cell>
          <cell r="E357" t="str">
            <v>PZ</v>
          </cell>
          <cell r="F357">
            <v>1</v>
          </cell>
          <cell r="G357" t="str">
            <v>SERVIZI UPS CONTRATTI TRIFASE CONVENZIONALI</v>
          </cell>
          <cell r="H357">
            <v>3980.26</v>
          </cell>
          <cell r="I357">
            <v>0.1</v>
          </cell>
          <cell r="J357">
            <v>3582.2340000000004</v>
          </cell>
          <cell r="K357">
            <v>0.15</v>
          </cell>
          <cell r="L357">
            <v>3044.8989000000001</v>
          </cell>
        </row>
        <row r="358">
          <cell r="A358" t="str">
            <v>LG-311169</v>
          </cell>
          <cell r="B358" t="str">
            <v>UPS</v>
          </cell>
          <cell r="C358" t="str">
            <v>CONTR MANUTENZIONE KEOR HPE 160 STD 2</v>
          </cell>
          <cell r="D358" t="str">
            <v>3414972471305</v>
          </cell>
          <cell r="E358" t="str">
            <v>PZ</v>
          </cell>
          <cell r="F358">
            <v>1</v>
          </cell>
          <cell r="G358" t="str">
            <v>SERVIZI UPS CONTRATTI TRIFASE CONVENZIONALI</v>
          </cell>
          <cell r="H358">
            <v>4342.1099999999997</v>
          </cell>
          <cell r="I358">
            <v>0.1</v>
          </cell>
          <cell r="J358">
            <v>3907.8989999999994</v>
          </cell>
          <cell r="K358">
            <v>0.15</v>
          </cell>
          <cell r="L358">
            <v>3321.7141499999998</v>
          </cell>
        </row>
        <row r="359">
          <cell r="A359" t="str">
            <v>LG-311170</v>
          </cell>
          <cell r="B359" t="str">
            <v>UPS</v>
          </cell>
          <cell r="C359" t="str">
            <v>CONTR MANUTENZIONE KEOR HPE 200 STD 1</v>
          </cell>
          <cell r="D359" t="str">
            <v>3414972471312</v>
          </cell>
          <cell r="E359" t="str">
            <v>PZ</v>
          </cell>
          <cell r="F359">
            <v>1</v>
          </cell>
          <cell r="G359" t="str">
            <v>SERVIZI UPS CONTRATTI TRIFASE CONVENZIONALI</v>
          </cell>
          <cell r="H359">
            <v>4577.3100000000004</v>
          </cell>
          <cell r="I359">
            <v>0.1</v>
          </cell>
          <cell r="J359">
            <v>4119.5790000000006</v>
          </cell>
          <cell r="K359">
            <v>0.15</v>
          </cell>
          <cell r="L359">
            <v>3501.6421500000006</v>
          </cell>
        </row>
        <row r="360">
          <cell r="A360" t="str">
            <v>LG-311171</v>
          </cell>
          <cell r="B360" t="str">
            <v>UPS</v>
          </cell>
          <cell r="C360" t="str">
            <v>CONTR MANUTENZIONE KEOR HPE 200 STD 2</v>
          </cell>
          <cell r="D360" t="str">
            <v>3414972471329</v>
          </cell>
          <cell r="E360" t="str">
            <v>PZ</v>
          </cell>
          <cell r="F360">
            <v>1</v>
          </cell>
          <cell r="G360" t="str">
            <v>SERVIZI UPS CONTRATTI TRIFASE CONVENZIONALI</v>
          </cell>
          <cell r="H360">
            <v>4993.41</v>
          </cell>
          <cell r="I360">
            <v>0.1</v>
          </cell>
          <cell r="J360">
            <v>4494.0689999999995</v>
          </cell>
          <cell r="K360">
            <v>0.15</v>
          </cell>
          <cell r="L360">
            <v>3819.9586499999996</v>
          </cell>
        </row>
        <row r="361">
          <cell r="A361" t="str">
            <v>LG-311172</v>
          </cell>
          <cell r="B361" t="str">
            <v>UPS</v>
          </cell>
          <cell r="C361" t="str">
            <v>MESSA IN SERVIZIO UPS KEOR HP-HPE</v>
          </cell>
          <cell r="D361" t="str">
            <v>3414972637053</v>
          </cell>
          <cell r="E361" t="str">
            <v>PZ</v>
          </cell>
          <cell r="F361">
            <v>1</v>
          </cell>
          <cell r="G361" t="str">
            <v>TF INSTALLAZIONI</v>
          </cell>
          <cell r="H361">
            <v>1846.75</v>
          </cell>
          <cell r="I361">
            <v>0.45</v>
          </cell>
          <cell r="J361">
            <v>1015.7125</v>
          </cell>
          <cell r="K361">
            <v>0.15</v>
          </cell>
          <cell r="L361">
            <v>863.35562499999992</v>
          </cell>
        </row>
        <row r="362">
          <cell r="A362" t="str">
            <v>LG-311173</v>
          </cell>
          <cell r="B362" t="str">
            <v>UPS</v>
          </cell>
          <cell r="C362" t="str">
            <v>MESSA IN SERVIZIO UPS KEOR MOD</v>
          </cell>
          <cell r="D362" t="str">
            <v>3414972637039</v>
          </cell>
          <cell r="E362" t="str">
            <v>PZ</v>
          </cell>
          <cell r="F362">
            <v>1</v>
          </cell>
          <cell r="G362" t="str">
            <v>TF INSTALLAZIONI</v>
          </cell>
          <cell r="H362">
            <v>1122.67</v>
          </cell>
          <cell r="I362">
            <v>0.45</v>
          </cell>
          <cell r="J362">
            <v>617.46849999999995</v>
          </cell>
          <cell r="K362">
            <v>0.15</v>
          </cell>
          <cell r="L362">
            <v>524.84822499999996</v>
          </cell>
        </row>
        <row r="363">
          <cell r="A363" t="str">
            <v>LG-311174</v>
          </cell>
          <cell r="B363" t="str">
            <v>UPS</v>
          </cell>
          <cell r="C363" t="str">
            <v>MESSA IN SERVIZIO UPS KEOR T-KEOR T EVO</v>
          </cell>
          <cell r="D363" t="str">
            <v>3414972637046</v>
          </cell>
          <cell r="E363" t="str">
            <v>PZ</v>
          </cell>
          <cell r="F363">
            <v>1</v>
          </cell>
          <cell r="G363" t="str">
            <v>TF INSTALLAZIONI</v>
          </cell>
          <cell r="H363">
            <v>1332.58</v>
          </cell>
          <cell r="I363">
            <v>0.45</v>
          </cell>
          <cell r="J363">
            <v>732.91899999999998</v>
          </cell>
          <cell r="K363">
            <v>0.15</v>
          </cell>
          <cell r="L363">
            <v>622.98114999999996</v>
          </cell>
        </row>
        <row r="364">
          <cell r="A364" t="str">
            <v>LG-953500</v>
          </cell>
          <cell r="B364" t="str">
            <v>UPS</v>
          </cell>
          <cell r="C364" t="str">
            <v>UPS KEOR HPE 250KW</v>
          </cell>
          <cell r="D364" t="str">
            <v>3414971660106</v>
          </cell>
          <cell r="E364" t="str">
            <v>PZ</v>
          </cell>
          <cell r="F364">
            <v>1</v>
          </cell>
          <cell r="G364" t="str">
            <v>TF &gt;120 KVA</v>
          </cell>
          <cell r="H364">
            <v>65494.63</v>
          </cell>
          <cell r="I364">
            <v>0.45</v>
          </cell>
          <cell r="J364">
            <v>36022.046499999997</v>
          </cell>
          <cell r="K364">
            <v>0.15</v>
          </cell>
          <cell r="L364">
            <v>30618.739524999997</v>
          </cell>
        </row>
        <row r="365">
          <cell r="A365" t="str">
            <v>LG-953501</v>
          </cell>
          <cell r="B365" t="str">
            <v>UPS</v>
          </cell>
          <cell r="C365" t="str">
            <v>UPS KEOR HPE 300KW</v>
          </cell>
          <cell r="D365" t="str">
            <v>3414971660113</v>
          </cell>
          <cell r="E365" t="str">
            <v>PZ</v>
          </cell>
          <cell r="F365">
            <v>1</v>
          </cell>
          <cell r="G365" t="str">
            <v>TF &gt;120 KVA</v>
          </cell>
          <cell r="H365">
            <v>71903.89</v>
          </cell>
          <cell r="I365">
            <v>0.45</v>
          </cell>
          <cell r="J365">
            <v>39547.139499999997</v>
          </cell>
          <cell r="K365">
            <v>0.15</v>
          </cell>
          <cell r="L365">
            <v>33615.068574999998</v>
          </cell>
        </row>
        <row r="366">
          <cell r="A366" t="str">
            <v>LG-953502</v>
          </cell>
          <cell r="B366" t="str">
            <v>UPS</v>
          </cell>
          <cell r="C366" t="str">
            <v>UPS KEOR HPE 400KW</v>
          </cell>
          <cell r="D366" t="str">
            <v>3414971769977</v>
          </cell>
          <cell r="E366" t="str">
            <v>PZ</v>
          </cell>
          <cell r="F366">
            <v>1</v>
          </cell>
          <cell r="G366" t="str">
            <v>TF &gt;120 KVA</v>
          </cell>
          <cell r="H366">
            <v>101747.01</v>
          </cell>
          <cell r="I366">
            <v>0.45</v>
          </cell>
          <cell r="J366">
            <v>55960.855499999998</v>
          </cell>
          <cell r="K366">
            <v>0.15</v>
          </cell>
          <cell r="L366">
            <v>47566.727175</v>
          </cell>
        </row>
        <row r="367">
          <cell r="A367" t="str">
            <v>LG-953503</v>
          </cell>
          <cell r="B367" t="str">
            <v>UPS</v>
          </cell>
          <cell r="C367" t="str">
            <v>UPS KEOR HPE 500KW</v>
          </cell>
          <cell r="D367" t="str">
            <v>3414971769984</v>
          </cell>
          <cell r="E367" t="str">
            <v>PZ</v>
          </cell>
          <cell r="F367">
            <v>1</v>
          </cell>
          <cell r="G367" t="str">
            <v>TF &gt;120 KVA</v>
          </cell>
          <cell r="H367">
            <v>125781.74</v>
          </cell>
          <cell r="I367">
            <v>0.45</v>
          </cell>
          <cell r="J367">
            <v>69179.956999999995</v>
          </cell>
          <cell r="K367">
            <v>0.15</v>
          </cell>
          <cell r="L367">
            <v>58802.963449999996</v>
          </cell>
        </row>
        <row r="368">
          <cell r="A368" t="str">
            <v>LG-953517</v>
          </cell>
          <cell r="B368" t="str">
            <v>UPS</v>
          </cell>
          <cell r="C368" t="str">
            <v>HPE MODBUS RS485 CARD</v>
          </cell>
          <cell r="D368" t="str">
            <v>3414971953277</v>
          </cell>
          <cell r="E368" t="str">
            <v>PZ</v>
          </cell>
          <cell r="F368">
            <v>1</v>
          </cell>
          <cell r="G368" t="str">
            <v>TF ACCESSORI HW</v>
          </cell>
          <cell r="H368">
            <v>204.04</v>
          </cell>
          <cell r="I368">
            <v>0.45</v>
          </cell>
          <cell r="J368">
            <v>112.22199999999999</v>
          </cell>
          <cell r="K368">
            <v>0.15</v>
          </cell>
          <cell r="L368">
            <v>95.3887</v>
          </cell>
        </row>
        <row r="369">
          <cell r="A369" t="str">
            <v>LG-960430</v>
          </cell>
          <cell r="B369" t="str">
            <v>UPS</v>
          </cell>
          <cell r="C369" t="str">
            <v>UPS KEOR HP 100kVA</v>
          </cell>
          <cell r="D369" t="str">
            <v>3414970422057</v>
          </cell>
          <cell r="E369" t="str">
            <v>PZ</v>
          </cell>
          <cell r="F369">
            <v>1</v>
          </cell>
          <cell r="G369" t="str">
            <v>TF 40-100 KVA</v>
          </cell>
          <cell r="H369">
            <v>46667.43</v>
          </cell>
          <cell r="I369">
            <v>0.45</v>
          </cell>
          <cell r="J369">
            <v>25667.086500000001</v>
          </cell>
          <cell r="K369">
            <v>0.15</v>
          </cell>
          <cell r="L369">
            <v>21817.023525000001</v>
          </cell>
        </row>
        <row r="370">
          <cell r="A370" t="str">
            <v>LG-960431</v>
          </cell>
          <cell r="B370" t="str">
            <v>UPS</v>
          </cell>
          <cell r="C370" t="str">
            <v>UPS KEOR HP 125kVA</v>
          </cell>
          <cell r="D370" t="str">
            <v>3414970420718</v>
          </cell>
          <cell r="E370" t="str">
            <v>PZ</v>
          </cell>
          <cell r="F370">
            <v>1</v>
          </cell>
          <cell r="G370" t="str">
            <v>TF &gt;120 KVA</v>
          </cell>
          <cell r="H370">
            <v>50673.21</v>
          </cell>
          <cell r="I370">
            <v>0.45</v>
          </cell>
          <cell r="J370">
            <v>27870.265499999998</v>
          </cell>
          <cell r="K370">
            <v>0.15</v>
          </cell>
          <cell r="L370">
            <v>23689.725674999998</v>
          </cell>
        </row>
        <row r="371">
          <cell r="A371" t="str">
            <v>LG-960432</v>
          </cell>
          <cell r="B371" t="str">
            <v>UPS</v>
          </cell>
          <cell r="C371" t="str">
            <v>UPS KEOR HP 160kVA</v>
          </cell>
          <cell r="D371" t="str">
            <v>3414970420725</v>
          </cell>
          <cell r="E371" t="str">
            <v>PZ</v>
          </cell>
          <cell r="F371">
            <v>1</v>
          </cell>
          <cell r="G371" t="str">
            <v>TF &gt;120 KVA</v>
          </cell>
          <cell r="H371">
            <v>55079.59</v>
          </cell>
          <cell r="I371">
            <v>0.45</v>
          </cell>
          <cell r="J371">
            <v>30293.774499999996</v>
          </cell>
          <cell r="K371">
            <v>0.15</v>
          </cell>
          <cell r="L371">
            <v>25749.708324999996</v>
          </cell>
        </row>
        <row r="372">
          <cell r="A372" t="str">
            <v>LG-960433</v>
          </cell>
          <cell r="B372" t="str">
            <v>UPS</v>
          </cell>
          <cell r="C372" t="str">
            <v>UPS KEOR HP 200kVA</v>
          </cell>
          <cell r="D372" t="str">
            <v>3414970420732</v>
          </cell>
          <cell r="E372" t="str">
            <v>PZ</v>
          </cell>
          <cell r="F372">
            <v>1</v>
          </cell>
          <cell r="G372" t="str">
            <v>TF &gt;120 KVA</v>
          </cell>
          <cell r="H372">
            <v>68699.259999999995</v>
          </cell>
          <cell r="I372">
            <v>0.45</v>
          </cell>
          <cell r="J372">
            <v>37784.592999999993</v>
          </cell>
          <cell r="K372">
            <v>0.15</v>
          </cell>
          <cell r="L372">
            <v>32116.904049999994</v>
          </cell>
        </row>
        <row r="373">
          <cell r="A373" t="str">
            <v>LG-960434</v>
          </cell>
          <cell r="B373" t="str">
            <v>UPS</v>
          </cell>
          <cell r="C373" t="str">
            <v>UPS KEOR HP 250kVA</v>
          </cell>
          <cell r="D373" t="str">
            <v>3414970420749</v>
          </cell>
          <cell r="E373" t="str">
            <v>PZ</v>
          </cell>
          <cell r="F373">
            <v>1</v>
          </cell>
          <cell r="G373" t="str">
            <v>TF &gt;120 KVA</v>
          </cell>
          <cell r="H373">
            <v>80516.33</v>
          </cell>
          <cell r="I373">
            <v>0.45</v>
          </cell>
          <cell r="J373">
            <v>44283.981500000002</v>
          </cell>
          <cell r="K373">
            <v>0.15</v>
          </cell>
          <cell r="L373">
            <v>37641.384275000004</v>
          </cell>
        </row>
        <row r="374">
          <cell r="A374" t="str">
            <v>LG-960435</v>
          </cell>
          <cell r="B374" t="str">
            <v>UPS</v>
          </cell>
          <cell r="C374" t="str">
            <v>UPS KEOR HP 300kVA</v>
          </cell>
          <cell r="D374" t="str">
            <v>3414970420756</v>
          </cell>
          <cell r="E374" t="str">
            <v>PZ</v>
          </cell>
          <cell r="F374">
            <v>1</v>
          </cell>
          <cell r="G374" t="str">
            <v>TF &gt;120 KVA</v>
          </cell>
          <cell r="H374">
            <v>83520.67</v>
          </cell>
          <cell r="I374">
            <v>0.45</v>
          </cell>
          <cell r="J374">
            <v>45936.368499999997</v>
          </cell>
          <cell r="K374">
            <v>0.15</v>
          </cell>
          <cell r="L374">
            <v>39045.913224999997</v>
          </cell>
        </row>
        <row r="375">
          <cell r="A375" t="str">
            <v>LG-960436</v>
          </cell>
          <cell r="B375" t="str">
            <v>UPS</v>
          </cell>
          <cell r="C375" t="str">
            <v>UPS KEOR HP 400kVA</v>
          </cell>
          <cell r="D375" t="str">
            <v>3414970420763</v>
          </cell>
          <cell r="E375" t="str">
            <v>PZ</v>
          </cell>
          <cell r="F375">
            <v>1</v>
          </cell>
          <cell r="G375" t="str">
            <v>TF &gt;120 KVA</v>
          </cell>
          <cell r="H375">
            <v>122176.53</v>
          </cell>
          <cell r="I375">
            <v>0.45</v>
          </cell>
          <cell r="J375">
            <v>67197.091499999995</v>
          </cell>
          <cell r="K375">
            <v>0.15</v>
          </cell>
          <cell r="L375">
            <v>57117.527774999995</v>
          </cell>
        </row>
        <row r="376">
          <cell r="A376" t="str">
            <v>LG-960437</v>
          </cell>
          <cell r="B376" t="str">
            <v>UPS</v>
          </cell>
          <cell r="C376" t="str">
            <v>UPS KEOR HP 500kVA</v>
          </cell>
          <cell r="D376" t="str">
            <v>3414970420770</v>
          </cell>
          <cell r="E376" t="str">
            <v>PZ</v>
          </cell>
          <cell r="F376">
            <v>1</v>
          </cell>
          <cell r="G376" t="str">
            <v>TF &gt;120 KVA</v>
          </cell>
          <cell r="H376">
            <v>162634.98000000001</v>
          </cell>
          <cell r="I376">
            <v>0.45</v>
          </cell>
          <cell r="J376">
            <v>89449.239000000001</v>
          </cell>
          <cell r="K376">
            <v>0.15</v>
          </cell>
          <cell r="L376">
            <v>76031.853149999995</v>
          </cell>
        </row>
        <row r="377">
          <cell r="A377" t="str">
            <v>LG-960438</v>
          </cell>
          <cell r="B377" t="str">
            <v>UPS</v>
          </cell>
          <cell r="C377" t="str">
            <v>UPS KEOR HP 600kVA</v>
          </cell>
          <cell r="D377" t="str">
            <v>3414970420787</v>
          </cell>
          <cell r="E377" t="str">
            <v>PZ</v>
          </cell>
          <cell r="F377">
            <v>1</v>
          </cell>
          <cell r="G377" t="str">
            <v>TF &gt;120 KVA</v>
          </cell>
          <cell r="H377">
            <v>177256.1</v>
          </cell>
          <cell r="I377">
            <v>0.45</v>
          </cell>
          <cell r="J377">
            <v>97490.854999999996</v>
          </cell>
          <cell r="K377">
            <v>0.15</v>
          </cell>
          <cell r="L377">
            <v>82867.226750000002</v>
          </cell>
        </row>
        <row r="378">
          <cell r="A378" t="str">
            <v>LG-960439</v>
          </cell>
          <cell r="B378" t="str">
            <v>UPS</v>
          </cell>
          <cell r="C378" t="str">
            <v>UPS KEOR HP 800kVA</v>
          </cell>
          <cell r="D378" t="str">
            <v>3414970420794</v>
          </cell>
          <cell r="E378" t="str">
            <v>PZ</v>
          </cell>
          <cell r="F378">
            <v>1</v>
          </cell>
          <cell r="G378" t="str">
            <v>TF &gt;120 KVA</v>
          </cell>
          <cell r="H378">
            <v>258974.17</v>
          </cell>
          <cell r="I378">
            <v>0.45</v>
          </cell>
          <cell r="J378">
            <v>142435.7935</v>
          </cell>
          <cell r="K378">
            <v>0.15</v>
          </cell>
          <cell r="L378">
            <v>121070.42447500001</v>
          </cell>
        </row>
        <row r="379">
          <cell r="A379" t="str">
            <v>LG-960569</v>
          </cell>
          <cell r="B379" t="str">
            <v>UPS</v>
          </cell>
          <cell r="C379" t="str">
            <v>UPS KEOR HPE 100KW</v>
          </cell>
          <cell r="D379" t="str">
            <v>3414971121591</v>
          </cell>
          <cell r="E379" t="str">
            <v>PZ</v>
          </cell>
          <cell r="F379">
            <v>1</v>
          </cell>
          <cell r="G379" t="str">
            <v>TF 40-100 KVA</v>
          </cell>
          <cell r="H379">
            <v>29260.74</v>
          </cell>
          <cell r="I379">
            <v>0.45</v>
          </cell>
          <cell r="J379">
            <v>16093.407000000001</v>
          </cell>
          <cell r="K379">
            <v>0.15</v>
          </cell>
          <cell r="L379">
            <v>13679.395950000002</v>
          </cell>
        </row>
        <row r="380">
          <cell r="A380" t="str">
            <v>LG-960570</v>
          </cell>
          <cell r="B380" t="str">
            <v>UPS</v>
          </cell>
          <cell r="C380" t="str">
            <v>UPS KEOR HPE 125KW</v>
          </cell>
          <cell r="D380" t="str">
            <v>3414971121607</v>
          </cell>
          <cell r="E380" t="str">
            <v>PZ</v>
          </cell>
          <cell r="F380">
            <v>1</v>
          </cell>
          <cell r="G380" t="str">
            <v>TF &gt;120 KVA</v>
          </cell>
          <cell r="H380">
            <v>33408.269999999997</v>
          </cell>
          <cell r="I380">
            <v>0.45</v>
          </cell>
          <cell r="J380">
            <v>18374.548499999997</v>
          </cell>
          <cell r="K380">
            <v>0.15</v>
          </cell>
          <cell r="L380">
            <v>15618.366224999998</v>
          </cell>
        </row>
        <row r="381">
          <cell r="A381" t="str">
            <v>LG-960571</v>
          </cell>
          <cell r="B381" t="str">
            <v>UPS</v>
          </cell>
          <cell r="C381" t="str">
            <v>UPS KEOR HPE 160KW</v>
          </cell>
          <cell r="D381" t="str">
            <v>3414971121614</v>
          </cell>
          <cell r="E381" t="str">
            <v>PZ</v>
          </cell>
          <cell r="F381">
            <v>1</v>
          </cell>
          <cell r="G381" t="str">
            <v>TF &gt;120 KVA</v>
          </cell>
          <cell r="H381">
            <v>39860.660000000003</v>
          </cell>
          <cell r="I381">
            <v>0.45</v>
          </cell>
          <cell r="J381">
            <v>21923.363000000001</v>
          </cell>
          <cell r="K381">
            <v>0.15</v>
          </cell>
          <cell r="L381">
            <v>18634.858550000001</v>
          </cell>
        </row>
        <row r="382">
          <cell r="A382" t="str">
            <v>LG-960572</v>
          </cell>
          <cell r="B382" t="str">
            <v>UPS</v>
          </cell>
          <cell r="C382" t="str">
            <v>UPS KEOR HPE 200KW</v>
          </cell>
          <cell r="D382" t="str">
            <v>3414971121621</v>
          </cell>
          <cell r="E382" t="str">
            <v>PZ</v>
          </cell>
          <cell r="F382">
            <v>1</v>
          </cell>
          <cell r="G382" t="str">
            <v>TF &gt;120 KVA</v>
          </cell>
          <cell r="H382">
            <v>52075.23</v>
          </cell>
          <cell r="I382">
            <v>0.45</v>
          </cell>
          <cell r="J382">
            <v>28641.376500000002</v>
          </cell>
          <cell r="K382">
            <v>0.15</v>
          </cell>
          <cell r="L382">
            <v>24345.170025000003</v>
          </cell>
        </row>
        <row r="383">
          <cell r="A383" t="str">
            <v>LG-311340</v>
          </cell>
          <cell r="B383" t="str">
            <v>UPS</v>
          </cell>
          <cell r="C383" t="str">
            <v>UPS KEOR DK 1000VA</v>
          </cell>
          <cell r="D383" t="str">
            <v>3414972944724</v>
          </cell>
          <cell r="E383" t="str">
            <v>PZ</v>
          </cell>
          <cell r="F383">
            <v>1</v>
          </cell>
          <cell r="G383" t="str">
            <v>RACK CONVERTIBLE MF</v>
          </cell>
          <cell r="H383">
            <v>921.89</v>
          </cell>
          <cell r="I383">
            <v>0.5</v>
          </cell>
          <cell r="J383">
            <v>460.94499999999999</v>
          </cell>
          <cell r="K383">
            <v>0.15</v>
          </cell>
          <cell r="L383">
            <v>391.80324999999999</v>
          </cell>
        </row>
        <row r="384">
          <cell r="A384" t="str">
            <v>LG-311341</v>
          </cell>
          <cell r="B384" t="str">
            <v>UPS</v>
          </cell>
          <cell r="C384" t="str">
            <v>UPS KEOR DK 2000VA</v>
          </cell>
          <cell r="D384" t="str">
            <v>3414972944731</v>
          </cell>
          <cell r="E384" t="str">
            <v>PZ</v>
          </cell>
          <cell r="F384">
            <v>1</v>
          </cell>
          <cell r="G384" t="str">
            <v>RACK CONVERTIBLE MF</v>
          </cell>
          <cell r="H384">
            <v>1524.62</v>
          </cell>
          <cell r="I384">
            <v>0.5</v>
          </cell>
          <cell r="J384">
            <v>762.31</v>
          </cell>
          <cell r="K384">
            <v>0.15</v>
          </cell>
          <cell r="L384">
            <v>647.96349999999995</v>
          </cell>
        </row>
        <row r="385">
          <cell r="A385" t="str">
            <v>LG-311342</v>
          </cell>
          <cell r="B385" t="str">
            <v>UPS</v>
          </cell>
          <cell r="C385" t="str">
            <v>UPS KEOR DK 3000VA</v>
          </cell>
          <cell r="D385" t="str">
            <v>3414972944748</v>
          </cell>
          <cell r="E385" t="str">
            <v>PZ</v>
          </cell>
          <cell r="F385">
            <v>1</v>
          </cell>
          <cell r="G385" t="str">
            <v>RACK CONVERTIBLE MF</v>
          </cell>
          <cell r="H385">
            <v>1748.41</v>
          </cell>
          <cell r="I385">
            <v>0.5</v>
          </cell>
          <cell r="J385">
            <v>874.20500000000004</v>
          </cell>
          <cell r="K385">
            <v>0.15</v>
          </cell>
          <cell r="L385">
            <v>743.07425000000001</v>
          </cell>
        </row>
        <row r="386">
          <cell r="A386" t="str">
            <v>LG-311348</v>
          </cell>
          <cell r="B386" t="str">
            <v>UPS</v>
          </cell>
          <cell r="C386" t="str">
            <v>UPS KEOR DK 5000VA</v>
          </cell>
          <cell r="D386" t="str">
            <v>3414972944809</v>
          </cell>
          <cell r="E386" t="str">
            <v>PZ</v>
          </cell>
          <cell r="F386">
            <v>1</v>
          </cell>
          <cell r="G386" t="str">
            <v>RACK CONVERTIBLE MF</v>
          </cell>
          <cell r="H386">
            <v>3871.95</v>
          </cell>
          <cell r="I386">
            <v>0.5</v>
          </cell>
          <cell r="J386">
            <v>1935.9749999999999</v>
          </cell>
          <cell r="K386">
            <v>0.15</v>
          </cell>
          <cell r="L386">
            <v>1645.5787499999999</v>
          </cell>
        </row>
        <row r="387">
          <cell r="A387" t="str">
            <v>LG-311349</v>
          </cell>
          <cell r="B387" t="str">
            <v>UPS</v>
          </cell>
          <cell r="C387" t="str">
            <v>UPS KEOR DK 6000VA</v>
          </cell>
          <cell r="D387" t="str">
            <v>3414972944816</v>
          </cell>
          <cell r="E387" t="str">
            <v>PZ</v>
          </cell>
          <cell r="F387">
            <v>1</v>
          </cell>
          <cell r="G387" t="str">
            <v>RACK CONVERTIBLE MF</v>
          </cell>
          <cell r="H387">
            <v>4126.26</v>
          </cell>
          <cell r="I387">
            <v>0.5</v>
          </cell>
          <cell r="J387">
            <v>2063.13</v>
          </cell>
          <cell r="K387">
            <v>0.15</v>
          </cell>
          <cell r="L387">
            <v>1753.6605000000002</v>
          </cell>
        </row>
        <row r="388">
          <cell r="A388" t="str">
            <v>LG-311350</v>
          </cell>
          <cell r="B388" t="str">
            <v>UPS</v>
          </cell>
          <cell r="C388" t="str">
            <v>UPS KEOR DK 5000VA NO BATT</v>
          </cell>
          <cell r="D388" t="str">
            <v>3414972944823</v>
          </cell>
          <cell r="E388" t="str">
            <v>PZ</v>
          </cell>
          <cell r="F388">
            <v>1</v>
          </cell>
          <cell r="G388" t="str">
            <v>RACK CONVERTIBLE MF</v>
          </cell>
          <cell r="H388">
            <v>3509.55</v>
          </cell>
          <cell r="I388">
            <v>0.5</v>
          </cell>
          <cell r="J388">
            <v>1754.7750000000001</v>
          </cell>
          <cell r="K388">
            <v>0.15</v>
          </cell>
          <cell r="L388">
            <v>1491.5587500000001</v>
          </cell>
        </row>
        <row r="389">
          <cell r="A389" t="str">
            <v>LG-311351</v>
          </cell>
          <cell r="B389" t="str">
            <v>UPS</v>
          </cell>
          <cell r="C389" t="str">
            <v>UPS KEOR DK 6000VA NO BATT</v>
          </cell>
          <cell r="D389" t="str">
            <v>3414972944830</v>
          </cell>
          <cell r="E389" t="str">
            <v>PZ</v>
          </cell>
          <cell r="F389">
            <v>1</v>
          </cell>
          <cell r="G389" t="str">
            <v>RACK CONVERTIBLE MF</v>
          </cell>
          <cell r="H389">
            <v>3763.86</v>
          </cell>
          <cell r="I389">
            <v>0.5</v>
          </cell>
          <cell r="J389">
            <v>1881.93</v>
          </cell>
          <cell r="K389">
            <v>0.15</v>
          </cell>
          <cell r="L389">
            <v>1599.6405</v>
          </cell>
        </row>
        <row r="390">
          <cell r="A390" t="str">
            <v>LG-311352</v>
          </cell>
          <cell r="B390" t="str">
            <v>UPS</v>
          </cell>
          <cell r="C390" t="str">
            <v>UPS KEOR DK 10000VA NO BATT</v>
          </cell>
          <cell r="D390" t="str">
            <v>3414972944847</v>
          </cell>
          <cell r="E390" t="str">
            <v>PZ</v>
          </cell>
          <cell r="F390">
            <v>1</v>
          </cell>
          <cell r="G390" t="str">
            <v>RACK CONVERTIBLE MF</v>
          </cell>
          <cell r="H390">
            <v>4194.92</v>
          </cell>
          <cell r="I390">
            <v>0.5</v>
          </cell>
          <cell r="J390">
            <v>2097.46</v>
          </cell>
          <cell r="K390">
            <v>0.15</v>
          </cell>
          <cell r="L390">
            <v>1782.8410000000001</v>
          </cell>
        </row>
        <row r="391">
          <cell r="A391" t="str">
            <v>LG-311360</v>
          </cell>
          <cell r="B391" t="str">
            <v>UPS</v>
          </cell>
          <cell r="C391" t="str">
            <v>CABINET BATTERIA KEOR DK 1KVA</v>
          </cell>
          <cell r="D391" t="str">
            <v>3414972944885</v>
          </cell>
          <cell r="E391" t="str">
            <v>PZ</v>
          </cell>
          <cell r="F391">
            <v>1</v>
          </cell>
          <cell r="G391" t="str">
            <v>RACK CONVERTIBLE MF</v>
          </cell>
          <cell r="H391">
            <v>1424.16</v>
          </cell>
          <cell r="I391">
            <v>0.5</v>
          </cell>
          <cell r="J391">
            <v>712.08</v>
          </cell>
          <cell r="K391">
            <v>0.15</v>
          </cell>
          <cell r="L391">
            <v>605.26800000000003</v>
          </cell>
        </row>
        <row r="392">
          <cell r="A392" t="str">
            <v>LG-311361</v>
          </cell>
          <cell r="B392" t="str">
            <v>UPS</v>
          </cell>
          <cell r="C392" t="str">
            <v>CABINET BATTERIA KEOR DK 2KVA</v>
          </cell>
          <cell r="D392" t="str">
            <v>3414972944892</v>
          </cell>
          <cell r="E392" t="str">
            <v>PZ</v>
          </cell>
          <cell r="F392">
            <v>1</v>
          </cell>
          <cell r="G392" t="str">
            <v>RACK CONVERTIBLE MF</v>
          </cell>
          <cell r="H392">
            <v>1424.16</v>
          </cell>
          <cell r="I392">
            <v>0.5</v>
          </cell>
          <cell r="J392">
            <v>712.08</v>
          </cell>
          <cell r="K392">
            <v>0.15</v>
          </cell>
          <cell r="L392">
            <v>605.26800000000003</v>
          </cell>
        </row>
        <row r="393">
          <cell r="A393" t="str">
            <v>LG-311362</v>
          </cell>
          <cell r="B393" t="str">
            <v>UPS</v>
          </cell>
          <cell r="C393" t="str">
            <v>CABINET BATTERIA KEOR DK 3KVA</v>
          </cell>
          <cell r="D393" t="str">
            <v>3414972944908</v>
          </cell>
          <cell r="E393" t="str">
            <v>PZ</v>
          </cell>
          <cell r="F393">
            <v>1</v>
          </cell>
          <cell r="G393" t="str">
            <v>RACK CONVERTIBLE MF</v>
          </cell>
          <cell r="H393">
            <v>1544.96</v>
          </cell>
          <cell r="I393">
            <v>0.5</v>
          </cell>
          <cell r="J393">
            <v>772.48</v>
          </cell>
          <cell r="K393">
            <v>0.15</v>
          </cell>
          <cell r="L393">
            <v>656.60800000000006</v>
          </cell>
        </row>
        <row r="394">
          <cell r="A394" t="str">
            <v>LG-311363</v>
          </cell>
          <cell r="B394" t="str">
            <v>UPS</v>
          </cell>
          <cell r="C394" t="str">
            <v>CABINET BATTERIA KEOR DK 5/6KVA</v>
          </cell>
          <cell r="D394" t="str">
            <v>3414972944915</v>
          </cell>
          <cell r="E394" t="str">
            <v>PZ</v>
          </cell>
          <cell r="F394">
            <v>1</v>
          </cell>
          <cell r="G394" t="str">
            <v>RACK CONVERTIBLE MF</v>
          </cell>
          <cell r="H394">
            <v>1621.26</v>
          </cell>
          <cell r="I394">
            <v>0.5</v>
          </cell>
          <cell r="J394">
            <v>810.63</v>
          </cell>
          <cell r="K394">
            <v>0.15</v>
          </cell>
          <cell r="L394">
            <v>689.03549999999996</v>
          </cell>
        </row>
        <row r="395">
          <cell r="A395" t="str">
            <v>LG-311364</v>
          </cell>
          <cell r="B395" t="str">
            <v>UPS</v>
          </cell>
          <cell r="C395" t="str">
            <v>CABINET BATTERIA KEOR DK 10KVA</v>
          </cell>
          <cell r="D395" t="str">
            <v>3414972944922</v>
          </cell>
          <cell r="E395" t="str">
            <v>PZ</v>
          </cell>
          <cell r="F395">
            <v>1</v>
          </cell>
          <cell r="G395" t="str">
            <v>RACK CONVERTIBLE MF</v>
          </cell>
          <cell r="H395">
            <v>1778.93</v>
          </cell>
          <cell r="I395">
            <v>0.5</v>
          </cell>
          <cell r="J395">
            <v>889.46500000000003</v>
          </cell>
          <cell r="K395">
            <v>0.15</v>
          </cell>
          <cell r="L395">
            <v>756.04525000000001</v>
          </cell>
        </row>
        <row r="396">
          <cell r="A396" t="str">
            <v>LG-311373</v>
          </cell>
          <cell r="B396" t="str">
            <v>UPS</v>
          </cell>
          <cell r="C396" t="str">
            <v>DRY CONTACT CARD KEOR DK 1-10KVA</v>
          </cell>
          <cell r="D396" t="str">
            <v>3414972968508</v>
          </cell>
          <cell r="E396" t="str">
            <v>PZ</v>
          </cell>
          <cell r="F396">
            <v>1</v>
          </cell>
          <cell r="G396" t="str">
            <v>RACK CONVERTIBLE MF</v>
          </cell>
          <cell r="H396">
            <v>158.94999999999999</v>
          </cell>
          <cell r="I396">
            <v>0.5</v>
          </cell>
          <cell r="J396">
            <v>79.474999999999994</v>
          </cell>
          <cell r="K396">
            <v>0.15</v>
          </cell>
          <cell r="L396">
            <v>67.553749999999994</v>
          </cell>
        </row>
        <row r="397">
          <cell r="A397" t="str">
            <v>LG-311379</v>
          </cell>
          <cell r="B397" t="str">
            <v>UPS</v>
          </cell>
          <cell r="C397" t="str">
            <v>CARICABATTERIA ESTERNO KEOR DK 1-3KVA</v>
          </cell>
          <cell r="D397" t="str">
            <v>3414972969666</v>
          </cell>
          <cell r="E397" t="str">
            <v>PZ</v>
          </cell>
          <cell r="F397">
            <v>1</v>
          </cell>
          <cell r="G397" t="str">
            <v>RACK CONVERTIBLE MF</v>
          </cell>
          <cell r="H397">
            <v>336.96</v>
          </cell>
          <cell r="I397">
            <v>0.5</v>
          </cell>
          <cell r="J397">
            <v>168.48</v>
          </cell>
          <cell r="K397">
            <v>0.15</v>
          </cell>
          <cell r="L397">
            <v>143.208</v>
          </cell>
        </row>
        <row r="398">
          <cell r="A398" t="str">
            <v>LG-311380</v>
          </cell>
          <cell r="B398" t="str">
            <v>UPS</v>
          </cell>
          <cell r="C398" t="str">
            <v>CARICABATTERIA ESTERNO KEOR DK 5-10KVA</v>
          </cell>
          <cell r="D398" t="str">
            <v>3414972969673</v>
          </cell>
          <cell r="E398" t="str">
            <v>PZ</v>
          </cell>
          <cell r="F398">
            <v>1</v>
          </cell>
          <cell r="G398" t="str">
            <v>RACK CONVERTIBLE MF</v>
          </cell>
          <cell r="H398">
            <v>553.13</v>
          </cell>
          <cell r="I398">
            <v>0.5</v>
          </cell>
          <cell r="J398">
            <v>276.565</v>
          </cell>
          <cell r="K398">
            <v>0.15</v>
          </cell>
          <cell r="L398">
            <v>235.08025000000001</v>
          </cell>
        </row>
        <row r="399">
          <cell r="A399" t="str">
            <v>LG-311353</v>
          </cell>
          <cell r="B399" t="str">
            <v>UPS</v>
          </cell>
          <cell r="C399" t="str">
            <v>UPS KEOR DK 10000VA RACK NO BATT</v>
          </cell>
          <cell r="D399" t="str">
            <v>3414972944854</v>
          </cell>
          <cell r="E399" t="str">
            <v>PZ</v>
          </cell>
          <cell r="F399">
            <v>1</v>
          </cell>
          <cell r="G399" t="str">
            <v>RACK CONVERTIBLE MF</v>
          </cell>
          <cell r="H399">
            <v>4482.3</v>
          </cell>
          <cell r="I399">
            <v>0.5</v>
          </cell>
          <cell r="J399">
            <v>2241.15</v>
          </cell>
          <cell r="K399">
            <v>0.15</v>
          </cell>
          <cell r="L399">
            <v>1904.9775</v>
          </cell>
        </row>
        <row r="400">
          <cell r="A400" t="str">
            <v>LG-311354</v>
          </cell>
          <cell r="B400" t="str">
            <v>UPS</v>
          </cell>
          <cell r="C400" t="str">
            <v>UPS KEOR DK 15000VA RACK NO BATT</v>
          </cell>
          <cell r="D400" t="str">
            <v>3414972944861</v>
          </cell>
          <cell r="E400" t="str">
            <v>PZ</v>
          </cell>
          <cell r="F400">
            <v>1</v>
          </cell>
          <cell r="G400" t="str">
            <v>RACK CONVERTIBLE MF</v>
          </cell>
          <cell r="H400">
            <v>5785.66</v>
          </cell>
          <cell r="I400">
            <v>0.5</v>
          </cell>
          <cell r="J400">
            <v>2892.83</v>
          </cell>
          <cell r="K400">
            <v>0.15</v>
          </cell>
          <cell r="L400">
            <v>2458.9054999999998</v>
          </cell>
        </row>
        <row r="401">
          <cell r="A401" t="str">
            <v>LG-311355</v>
          </cell>
          <cell r="B401" t="str">
            <v>UPS</v>
          </cell>
          <cell r="C401" t="str">
            <v>UPS KEOR DK 20000VA RACK NO BATT</v>
          </cell>
          <cell r="D401" t="str">
            <v>3414972944878</v>
          </cell>
          <cell r="E401" t="str">
            <v>PZ</v>
          </cell>
          <cell r="F401">
            <v>1</v>
          </cell>
          <cell r="G401" t="str">
            <v>RACK CONVERTIBLE MF</v>
          </cell>
          <cell r="H401">
            <v>6364.24</v>
          </cell>
          <cell r="I401">
            <v>0.5</v>
          </cell>
          <cell r="J401">
            <v>3182.12</v>
          </cell>
          <cell r="K401">
            <v>0.15</v>
          </cell>
          <cell r="L401">
            <v>2704.8019999999997</v>
          </cell>
        </row>
        <row r="402">
          <cell r="A402" t="str">
            <v>LG-311365</v>
          </cell>
          <cell r="B402" t="str">
            <v>UPS</v>
          </cell>
          <cell r="C402" t="str">
            <v>CABINET BATTERIA KEOR DK RACK 10-15-20KVA</v>
          </cell>
          <cell r="D402" t="str">
            <v>3414972944939</v>
          </cell>
          <cell r="E402" t="str">
            <v>PZ</v>
          </cell>
          <cell r="F402">
            <v>1</v>
          </cell>
          <cell r="G402" t="str">
            <v>RACK CONVERTIBLE MF</v>
          </cell>
          <cell r="H402">
            <v>2358.77</v>
          </cell>
          <cell r="I402">
            <v>0.5</v>
          </cell>
          <cell r="J402">
            <v>1179.385</v>
          </cell>
          <cell r="K402">
            <v>0.15</v>
          </cell>
          <cell r="L402">
            <v>1002.47725</v>
          </cell>
        </row>
        <row r="403">
          <cell r="A403" t="str">
            <v>LG-311374</v>
          </cell>
          <cell r="B403" t="str">
            <v>UPS</v>
          </cell>
          <cell r="C403" t="str">
            <v>DISTRIBUZIONE AGGIUNTIVA KEOR DK R 10-20K</v>
          </cell>
          <cell r="D403" t="str">
            <v>3414972968539</v>
          </cell>
          <cell r="E403" t="str">
            <v>PZ</v>
          </cell>
          <cell r="F403">
            <v>1</v>
          </cell>
          <cell r="G403" t="str">
            <v>RACK CONVERTIBLE MF</v>
          </cell>
          <cell r="H403">
            <v>1786.57</v>
          </cell>
          <cell r="I403">
            <v>0.5</v>
          </cell>
          <cell r="J403">
            <v>893.28499999999997</v>
          </cell>
          <cell r="K403">
            <v>0.15</v>
          </cell>
          <cell r="L403">
            <v>759.29224999999997</v>
          </cell>
        </row>
        <row r="404">
          <cell r="A404" t="str">
            <v>LG-311376</v>
          </cell>
          <cell r="B404" t="str">
            <v>UPS</v>
          </cell>
          <cell r="C404" t="str">
            <v>DRY CONTACT CARD KEOR DK RACK 10-20KVA</v>
          </cell>
          <cell r="D404" t="str">
            <v>3414972968515</v>
          </cell>
          <cell r="E404" t="str">
            <v>PZ</v>
          </cell>
          <cell r="F404">
            <v>1</v>
          </cell>
          <cell r="G404" t="str">
            <v>RACK CONVERTIBLE MF</v>
          </cell>
          <cell r="H404">
            <v>158.94999999999999</v>
          </cell>
          <cell r="I404">
            <v>0.5</v>
          </cell>
          <cell r="J404">
            <v>79.474999999999994</v>
          </cell>
          <cell r="K404">
            <v>0.15</v>
          </cell>
          <cell r="L404">
            <v>67.553749999999994</v>
          </cell>
        </row>
        <row r="405">
          <cell r="A405" t="str">
            <v>LG-311378</v>
          </cell>
          <cell r="B405" t="str">
            <v>UPS</v>
          </cell>
          <cell r="C405" t="str">
            <v>KIT PARALLELLO KEOR DK RACK 10-20KVA</v>
          </cell>
          <cell r="D405" t="str">
            <v>3414972968546</v>
          </cell>
          <cell r="E405" t="str">
            <v>PZ</v>
          </cell>
          <cell r="F405">
            <v>1</v>
          </cell>
          <cell r="G405" t="str">
            <v>RACK CONVERTIBLE MF</v>
          </cell>
          <cell r="H405">
            <v>418.34</v>
          </cell>
          <cell r="I405">
            <v>0.5</v>
          </cell>
          <cell r="J405">
            <v>209.17</v>
          </cell>
          <cell r="K405">
            <v>0.15</v>
          </cell>
          <cell r="L405">
            <v>177.7945</v>
          </cell>
        </row>
        <row r="406">
          <cell r="A406" t="str">
            <v>LG-311018</v>
          </cell>
          <cell r="B406" t="str">
            <v>UPS</v>
          </cell>
          <cell r="C406" t="str">
            <v>UPS KEOR PDU 800VA F/G/I IN 8 GR/IT OUT B</v>
          </cell>
          <cell r="D406" t="str">
            <v>3414971765627</v>
          </cell>
          <cell r="E406" t="str">
            <v>PZ</v>
          </cell>
          <cell r="F406">
            <v>1</v>
          </cell>
          <cell r="G406" t="str">
            <v>INTERACTIVE</v>
          </cell>
          <cell r="H406">
            <v>393.92</v>
          </cell>
          <cell r="I406">
            <v>0.5</v>
          </cell>
          <cell r="J406">
            <v>196.96</v>
          </cell>
          <cell r="K406">
            <v>0.15</v>
          </cell>
          <cell r="L406">
            <v>167.416</v>
          </cell>
        </row>
        <row r="407">
          <cell r="A407" t="str">
            <v>BT-2016NB</v>
          </cell>
          <cell r="B407" t="str">
            <v>MOBILI</v>
          </cell>
          <cell r="C407" t="str">
            <v>spine volanti - std tedesco/italiano avorio</v>
          </cell>
          <cell r="D407" t="str">
            <v>8012199112633</v>
          </cell>
          <cell r="E407" t="str">
            <v>PZ</v>
          </cell>
          <cell r="F407">
            <v>50</v>
          </cell>
          <cell r="G407" t="str">
            <v>SPINE E PRESE ALTRO</v>
          </cell>
          <cell r="H407">
            <v>13.42</v>
          </cell>
          <cell r="I407">
            <v>0.42</v>
          </cell>
          <cell r="J407">
            <v>7.7835999999999999</v>
          </cell>
          <cell r="K407">
            <v>0.15</v>
          </cell>
          <cell r="L407">
            <v>6.6160600000000001</v>
          </cell>
        </row>
        <row r="408">
          <cell r="A408" t="str">
            <v>BT-2016NG</v>
          </cell>
          <cell r="B408" t="str">
            <v>MOBILI</v>
          </cell>
          <cell r="C408" t="str">
            <v>spine volanti - 2P+T 10/16A Shuko grigia</v>
          </cell>
          <cell r="D408" t="str">
            <v>8012199112640</v>
          </cell>
          <cell r="E408" t="str">
            <v>PZ</v>
          </cell>
          <cell r="F408">
            <v>50</v>
          </cell>
          <cell r="G408" t="str">
            <v>SPINE E PRESE ALTRO</v>
          </cell>
          <cell r="H408">
            <v>13.42</v>
          </cell>
          <cell r="I408">
            <v>0.42</v>
          </cell>
          <cell r="J408">
            <v>7.7835999999999999</v>
          </cell>
          <cell r="K408">
            <v>0.15</v>
          </cell>
          <cell r="L408">
            <v>6.6160600000000001</v>
          </cell>
        </row>
        <row r="409">
          <cell r="A409" t="str">
            <v>BT-2020B</v>
          </cell>
          <cell r="B409" t="str">
            <v>MOBILI</v>
          </cell>
          <cell r="C409" t="str">
            <v>spine volanti - 2P 6A per 5020N avorio</v>
          </cell>
          <cell r="D409" t="str">
            <v>8012199112657</v>
          </cell>
          <cell r="E409" t="str">
            <v>PZ</v>
          </cell>
          <cell r="F409">
            <v>14</v>
          </cell>
          <cell r="G409" t="str">
            <v>SPINE E PRESE ALTRO</v>
          </cell>
          <cell r="H409">
            <v>7.32</v>
          </cell>
          <cell r="I409">
            <v>0.42</v>
          </cell>
          <cell r="J409">
            <v>4.2456000000000005</v>
          </cell>
          <cell r="K409">
            <v>0.15</v>
          </cell>
          <cell r="L409">
            <v>3.6087600000000002</v>
          </cell>
        </row>
        <row r="410">
          <cell r="A410" t="str">
            <v>BT-2020G</v>
          </cell>
          <cell r="B410" t="str">
            <v>MOBILI</v>
          </cell>
          <cell r="C410" t="str">
            <v>spine volanti - 2P 6A per 5020N grigia</v>
          </cell>
          <cell r="D410" t="str">
            <v>8012199112664</v>
          </cell>
          <cell r="E410" t="str">
            <v>PZ</v>
          </cell>
          <cell r="F410">
            <v>14</v>
          </cell>
          <cell r="G410" t="str">
            <v>SPINE E PRESE ALTRO</v>
          </cell>
          <cell r="H410">
            <v>7.32</v>
          </cell>
          <cell r="I410">
            <v>0.42</v>
          </cell>
          <cell r="J410">
            <v>4.2456000000000005</v>
          </cell>
          <cell r="K410">
            <v>0.15</v>
          </cell>
          <cell r="L410">
            <v>3.6087600000000002</v>
          </cell>
        </row>
        <row r="411">
          <cell r="A411" t="str">
            <v>BT-2120N</v>
          </cell>
          <cell r="B411" t="str">
            <v>MOBILI</v>
          </cell>
          <cell r="C411" t="str">
            <v>spine volanti - 2P mignon 24V 6A</v>
          </cell>
          <cell r="D411" t="str">
            <v>8012199112671</v>
          </cell>
          <cell r="E411" t="str">
            <v>PZ</v>
          </cell>
          <cell r="F411">
            <v>50</v>
          </cell>
          <cell r="G411" t="str">
            <v>SPINE E PRESE ALTRO</v>
          </cell>
          <cell r="H411">
            <v>3.56</v>
          </cell>
          <cell r="I411">
            <v>0.42</v>
          </cell>
          <cell r="J411">
            <v>2.0648</v>
          </cell>
          <cell r="K411">
            <v>0.15</v>
          </cell>
          <cell r="L411">
            <v>1.75508</v>
          </cell>
        </row>
        <row r="412">
          <cell r="A412" t="str">
            <v>BT-2124N</v>
          </cell>
          <cell r="B412" t="str">
            <v>MOBILI</v>
          </cell>
          <cell r="C412" t="str">
            <v>spine volanti - chiave per predispositori</v>
          </cell>
          <cell r="D412" t="str">
            <v>8012199112688</v>
          </cell>
          <cell r="E412" t="str">
            <v>PZ</v>
          </cell>
          <cell r="F412">
            <v>10</v>
          </cell>
          <cell r="G412" t="str">
            <v>SPINE E PRESE ALTRO</v>
          </cell>
          <cell r="H412">
            <v>3.94</v>
          </cell>
          <cell r="I412">
            <v>0.42</v>
          </cell>
          <cell r="J412">
            <v>2.2852000000000001</v>
          </cell>
          <cell r="K412">
            <v>0.15</v>
          </cell>
          <cell r="L412">
            <v>1.94242</v>
          </cell>
        </row>
        <row r="413">
          <cell r="A413" t="str">
            <v>BT-2200NA</v>
          </cell>
          <cell r="B413" t="str">
            <v>MOBILI</v>
          </cell>
          <cell r="C413" t="str">
            <v>spine volanti - 2P+T 10A irreversibile</v>
          </cell>
          <cell r="D413" t="str">
            <v>8012199112695</v>
          </cell>
          <cell r="E413" t="str">
            <v>PZ</v>
          </cell>
          <cell r="F413">
            <v>90</v>
          </cell>
          <cell r="G413" t="str">
            <v>SPINE E PRESE ALTRO</v>
          </cell>
          <cell r="H413">
            <v>9.2799999999999994</v>
          </cell>
          <cell r="I413">
            <v>0.42</v>
          </cell>
          <cell r="J413">
            <v>5.3823999999999996</v>
          </cell>
          <cell r="K413">
            <v>0.15</v>
          </cell>
          <cell r="L413">
            <v>4.5750399999999996</v>
          </cell>
        </row>
        <row r="414">
          <cell r="A414" t="str">
            <v>BT-2200NN</v>
          </cell>
          <cell r="B414" t="str">
            <v>MOBILI</v>
          </cell>
          <cell r="C414" t="str">
            <v>spine volanti - 2P+T 10A irreversibile</v>
          </cell>
          <cell r="D414" t="str">
            <v>8012199112701</v>
          </cell>
          <cell r="E414" t="str">
            <v>PZ</v>
          </cell>
          <cell r="F414">
            <v>90</v>
          </cell>
          <cell r="G414" t="str">
            <v>SPINE E PRESE ALTRO</v>
          </cell>
          <cell r="H414">
            <v>9.2799999999999994</v>
          </cell>
          <cell r="I414">
            <v>0.42</v>
          </cell>
          <cell r="J414">
            <v>5.3823999999999996</v>
          </cell>
          <cell r="K414">
            <v>0.15</v>
          </cell>
          <cell r="L414">
            <v>4.5750399999999996</v>
          </cell>
        </row>
        <row r="415">
          <cell r="A415" t="str">
            <v>BT-2300NA</v>
          </cell>
          <cell r="B415" t="str">
            <v>MOBILI</v>
          </cell>
          <cell r="C415" t="str">
            <v>spine volanti - 2P+T 16A irreversibile</v>
          </cell>
          <cell r="D415" t="str">
            <v>8012199112718</v>
          </cell>
          <cell r="E415" t="str">
            <v>PZ</v>
          </cell>
          <cell r="F415">
            <v>90</v>
          </cell>
          <cell r="G415" t="str">
            <v>SPINE E PRESE ALTRO</v>
          </cell>
          <cell r="H415">
            <v>10.66</v>
          </cell>
          <cell r="I415">
            <v>0.42</v>
          </cell>
          <cell r="J415">
            <v>6.1828000000000003</v>
          </cell>
          <cell r="K415">
            <v>0.15</v>
          </cell>
          <cell r="L415">
            <v>5.2553800000000006</v>
          </cell>
        </row>
        <row r="416">
          <cell r="A416" t="str">
            <v>BT-2300NN</v>
          </cell>
          <cell r="B416" t="str">
            <v>MOBILI</v>
          </cell>
          <cell r="C416" t="str">
            <v>spine volanti - 2P+T 16A irreversibile</v>
          </cell>
          <cell r="D416" t="str">
            <v>8012199112725</v>
          </cell>
          <cell r="E416" t="str">
            <v>PZ</v>
          </cell>
          <cell r="F416">
            <v>90</v>
          </cell>
          <cell r="G416" t="str">
            <v>SPINE E PRESE ALTRO</v>
          </cell>
          <cell r="H416">
            <v>10.66</v>
          </cell>
          <cell r="I416">
            <v>0.42</v>
          </cell>
          <cell r="J416">
            <v>6.1828000000000003</v>
          </cell>
          <cell r="K416">
            <v>0.15</v>
          </cell>
          <cell r="L416">
            <v>5.2553800000000006</v>
          </cell>
        </row>
        <row r="417">
          <cell r="A417" t="str">
            <v>BT-2528/40</v>
          </cell>
          <cell r="B417" t="str">
            <v>MOBILI</v>
          </cell>
          <cell r="C417" t="str">
            <v>kit - prolunga 2P+T 5m sp 16A/presa st tede</v>
          </cell>
          <cell r="D417" t="str">
            <v>8012199829050</v>
          </cell>
          <cell r="E417" t="str">
            <v>PZ</v>
          </cell>
          <cell r="F417">
            <v>6</v>
          </cell>
          <cell r="G417" t="str">
            <v>PROLUNGHE DOMESTICHE</v>
          </cell>
          <cell r="H417">
            <v>17.559999999999999</v>
          </cell>
          <cell r="I417">
            <v>0.42</v>
          </cell>
          <cell r="J417">
            <v>10.184799999999999</v>
          </cell>
          <cell r="K417">
            <v>0.15</v>
          </cell>
          <cell r="L417">
            <v>8.6570799999999988</v>
          </cell>
        </row>
        <row r="418">
          <cell r="A418" t="str">
            <v>BT-2528B</v>
          </cell>
          <cell r="B418" t="str">
            <v>MOBILI</v>
          </cell>
          <cell r="C418" t="str">
            <v>kit - prolunga 5m 2p+T sp.16A/pr.10/16A bia</v>
          </cell>
          <cell r="D418" t="str">
            <v>8012199808604</v>
          </cell>
          <cell r="E418" t="str">
            <v>PZ</v>
          </cell>
          <cell r="F418">
            <v>10</v>
          </cell>
          <cell r="G418" t="str">
            <v>PROLUNGHE DOMESTICHE</v>
          </cell>
          <cell r="H418">
            <v>15.87</v>
          </cell>
          <cell r="I418">
            <v>0.42</v>
          </cell>
          <cell r="J418">
            <v>9.2045999999999992</v>
          </cell>
          <cell r="K418">
            <v>0.15</v>
          </cell>
          <cell r="L418">
            <v>7.8239099999999997</v>
          </cell>
        </row>
        <row r="419">
          <cell r="A419" t="str">
            <v>BT-2528N</v>
          </cell>
          <cell r="B419" t="str">
            <v>MOBILI</v>
          </cell>
          <cell r="C419" t="str">
            <v>kit - prolunga 5m 2p+T sp16A/pr.10/16A nera</v>
          </cell>
          <cell r="D419" t="str">
            <v>8012199808611</v>
          </cell>
          <cell r="E419" t="str">
            <v>PZ</v>
          </cell>
          <cell r="F419">
            <v>10</v>
          </cell>
          <cell r="G419" t="str">
            <v>PROLUNGHE DOMESTICHE</v>
          </cell>
          <cell r="H419">
            <v>15.87</v>
          </cell>
          <cell r="I419">
            <v>0.42</v>
          </cell>
          <cell r="J419">
            <v>9.2045999999999992</v>
          </cell>
          <cell r="K419">
            <v>0.15</v>
          </cell>
          <cell r="L419">
            <v>7.8239099999999997</v>
          </cell>
        </row>
        <row r="420">
          <cell r="A420" t="str">
            <v>BT-2536B</v>
          </cell>
          <cell r="B420" t="str">
            <v>MOBILI</v>
          </cell>
          <cell r="C420" t="str">
            <v>kit - prolunga 3m 2p+T sp./pr.10A bianca</v>
          </cell>
          <cell r="D420" t="str">
            <v>8012199808628</v>
          </cell>
          <cell r="E420" t="str">
            <v>PZ</v>
          </cell>
          <cell r="F420">
            <v>10</v>
          </cell>
          <cell r="G420" t="str">
            <v>PROLUNGHE DOMESTICHE</v>
          </cell>
          <cell r="H420">
            <v>10.050000000000001</v>
          </cell>
          <cell r="I420">
            <v>0.42</v>
          </cell>
          <cell r="J420">
            <v>5.8290000000000006</v>
          </cell>
          <cell r="K420">
            <v>0.15</v>
          </cell>
          <cell r="L420">
            <v>4.9546500000000009</v>
          </cell>
        </row>
        <row r="421">
          <cell r="A421" t="str">
            <v>BT-2536N</v>
          </cell>
          <cell r="B421" t="str">
            <v>MOBILI</v>
          </cell>
          <cell r="C421" t="str">
            <v>kit - prolunga 3m 2p+T sp./pr.10A nera</v>
          </cell>
          <cell r="D421" t="str">
            <v>8012199808635</v>
          </cell>
          <cell r="E421" t="str">
            <v>PZ</v>
          </cell>
          <cell r="F421">
            <v>10</v>
          </cell>
          <cell r="G421" t="str">
            <v>PROLUNGHE DOMESTICHE</v>
          </cell>
          <cell r="H421">
            <v>10.050000000000001</v>
          </cell>
          <cell r="I421">
            <v>0.42</v>
          </cell>
          <cell r="J421">
            <v>5.8290000000000006</v>
          </cell>
          <cell r="K421">
            <v>0.15</v>
          </cell>
          <cell r="L421">
            <v>4.9546500000000009</v>
          </cell>
        </row>
        <row r="422">
          <cell r="A422" t="str">
            <v>BT-2537B</v>
          </cell>
          <cell r="B422" t="str">
            <v>MOBILI</v>
          </cell>
          <cell r="C422" t="str">
            <v>kit - prolunga 5m 2p+T sp./pr.10A bianca</v>
          </cell>
          <cell r="D422" t="str">
            <v>8012199808642</v>
          </cell>
          <cell r="E422" t="str">
            <v>PZ</v>
          </cell>
          <cell r="F422">
            <v>10</v>
          </cell>
          <cell r="G422" t="str">
            <v>PROLUNGHE DOMESTICHE</v>
          </cell>
          <cell r="H422">
            <v>12.61</v>
          </cell>
          <cell r="I422">
            <v>0.42</v>
          </cell>
          <cell r="J422">
            <v>7.3137999999999996</v>
          </cell>
          <cell r="K422">
            <v>0.15</v>
          </cell>
          <cell r="L422">
            <v>6.2167300000000001</v>
          </cell>
        </row>
        <row r="423">
          <cell r="A423" t="str">
            <v>BT-2537N</v>
          </cell>
          <cell r="B423" t="str">
            <v>MOBILI</v>
          </cell>
          <cell r="C423" t="str">
            <v>kit - prolunga 5m 2p+T sp./pr.10A nera</v>
          </cell>
          <cell r="D423" t="str">
            <v>8012199808659</v>
          </cell>
          <cell r="E423" t="str">
            <v>PZ</v>
          </cell>
          <cell r="F423">
            <v>10</v>
          </cell>
          <cell r="G423" t="str">
            <v>PROLUNGHE DOMESTICHE</v>
          </cell>
          <cell r="H423">
            <v>12.61</v>
          </cell>
          <cell r="I423">
            <v>0.42</v>
          </cell>
          <cell r="J423">
            <v>7.3137999999999996</v>
          </cell>
          <cell r="K423">
            <v>0.15</v>
          </cell>
          <cell r="L423">
            <v>6.2167300000000001</v>
          </cell>
        </row>
        <row r="424">
          <cell r="A424" t="str">
            <v>BT-3630USD</v>
          </cell>
          <cell r="B424" t="str">
            <v>MOBILI</v>
          </cell>
          <cell r="C424" t="str">
            <v>Ultraslim-Multipresa 10A bianco</v>
          </cell>
          <cell r="D424" t="str">
            <v>8005543721636</v>
          </cell>
          <cell r="E424" t="str">
            <v>PZ</v>
          </cell>
          <cell r="F424">
            <v>10</v>
          </cell>
          <cell r="G424" t="str">
            <v>MULTIPRESE SLIM</v>
          </cell>
          <cell r="H424">
            <v>10.42</v>
          </cell>
          <cell r="I424">
            <v>0.42</v>
          </cell>
          <cell r="J424">
            <v>6.0436000000000005</v>
          </cell>
          <cell r="K424">
            <v>0.15</v>
          </cell>
          <cell r="L424">
            <v>5.1370600000000008</v>
          </cell>
        </row>
        <row r="425">
          <cell r="A425" t="str">
            <v>BT-3631USD</v>
          </cell>
          <cell r="B425" t="str">
            <v>MOBILI</v>
          </cell>
          <cell r="C425" t="str">
            <v>Ultraslim-Multipresa 10/16A bianco</v>
          </cell>
          <cell r="D425" t="str">
            <v>8005543721650</v>
          </cell>
          <cell r="E425" t="str">
            <v>PZ</v>
          </cell>
          <cell r="F425">
            <v>10</v>
          </cell>
          <cell r="G425" t="str">
            <v>MULTIPRESE SLIM</v>
          </cell>
          <cell r="H425">
            <v>11.73</v>
          </cell>
          <cell r="I425">
            <v>0.42</v>
          </cell>
          <cell r="J425">
            <v>6.8034000000000008</v>
          </cell>
          <cell r="K425">
            <v>0.15</v>
          </cell>
          <cell r="L425">
            <v>5.782890000000001</v>
          </cell>
        </row>
        <row r="426">
          <cell r="A426" t="str">
            <v>BT-3631USDB</v>
          </cell>
          <cell r="B426" t="str">
            <v>MOBILI</v>
          </cell>
          <cell r="C426" t="str">
            <v>Ultraslim-Multipresa 10/16A int. Safe bia</v>
          </cell>
          <cell r="D426" t="str">
            <v>8005543721674</v>
          </cell>
          <cell r="E426" t="str">
            <v>PZ</v>
          </cell>
          <cell r="F426">
            <v>10</v>
          </cell>
          <cell r="G426" t="str">
            <v>MULTIPRESE SLIM</v>
          </cell>
          <cell r="H426">
            <v>13.06</v>
          </cell>
          <cell r="I426">
            <v>0.42</v>
          </cell>
          <cell r="J426">
            <v>7.5748000000000006</v>
          </cell>
          <cell r="K426">
            <v>0.15</v>
          </cell>
          <cell r="L426">
            <v>6.4385800000000009</v>
          </cell>
        </row>
        <row r="427">
          <cell r="A427" t="str">
            <v>BT-3631USGB</v>
          </cell>
          <cell r="B427" t="str">
            <v>MOBILI</v>
          </cell>
          <cell r="C427" t="str">
            <v>Ultraslim-Multipresa 10/16A int. Safe gri</v>
          </cell>
          <cell r="D427" t="str">
            <v>8005543721698</v>
          </cell>
          <cell r="E427" t="str">
            <v>PZ</v>
          </cell>
          <cell r="F427">
            <v>10</v>
          </cell>
          <cell r="G427" t="str">
            <v>MULTIPRESE SLIM</v>
          </cell>
          <cell r="H427">
            <v>13.06</v>
          </cell>
          <cell r="I427">
            <v>0.42</v>
          </cell>
          <cell r="J427">
            <v>7.5748000000000006</v>
          </cell>
          <cell r="K427">
            <v>0.15</v>
          </cell>
          <cell r="L427">
            <v>6.4385800000000009</v>
          </cell>
        </row>
        <row r="428">
          <cell r="A428" t="str">
            <v>BT-3632DB</v>
          </cell>
          <cell r="B428" t="str">
            <v>MOBILI</v>
          </cell>
          <cell r="C428" t="str">
            <v>prl BTRE 3m sp.10A,2 pr.bip+P30+int auto b</v>
          </cell>
          <cell r="D428" t="str">
            <v>8005543529072</v>
          </cell>
          <cell r="E428" t="str">
            <v>PZ</v>
          </cell>
          <cell r="F428">
            <v>10</v>
          </cell>
          <cell r="G428" t="str">
            <v>PROLUNGHE DOMESTICHE</v>
          </cell>
          <cell r="H428">
            <v>18.18</v>
          </cell>
          <cell r="I428">
            <v>0.42</v>
          </cell>
          <cell r="J428">
            <v>10.5444</v>
          </cell>
          <cell r="K428">
            <v>0.15</v>
          </cell>
          <cell r="L428">
            <v>8.9627400000000002</v>
          </cell>
        </row>
        <row r="429">
          <cell r="A429" t="str">
            <v>BT-3632GB</v>
          </cell>
          <cell r="B429" t="str">
            <v>MOBILI</v>
          </cell>
          <cell r="C429" t="str">
            <v>prl BTRE 3m sp.10A,2 pr.bip+P30+int auto g</v>
          </cell>
          <cell r="D429" t="str">
            <v>8005543529096</v>
          </cell>
          <cell r="E429" t="str">
            <v>PZ</v>
          </cell>
          <cell r="F429">
            <v>10</v>
          </cell>
          <cell r="G429" t="str">
            <v>PROLUNGHE DOMESTICHE</v>
          </cell>
          <cell r="H429">
            <v>18.18</v>
          </cell>
          <cell r="I429">
            <v>0.42</v>
          </cell>
          <cell r="J429">
            <v>10.5444</v>
          </cell>
          <cell r="K429">
            <v>0.15</v>
          </cell>
          <cell r="L429">
            <v>8.9627400000000002</v>
          </cell>
        </row>
        <row r="430">
          <cell r="A430" t="str">
            <v>BT-3633DB</v>
          </cell>
          <cell r="B430" t="str">
            <v>MOBILI</v>
          </cell>
          <cell r="C430" t="str">
            <v>prol BTRE 3m sp 16A,2 pr 10/16+1 P30+int bi</v>
          </cell>
          <cell r="D430" t="str">
            <v>8005543404102</v>
          </cell>
          <cell r="E430" t="str">
            <v>PZ</v>
          </cell>
          <cell r="F430">
            <v>10</v>
          </cell>
          <cell r="G430" t="str">
            <v>PROLUNGHE DOMESTICHE</v>
          </cell>
          <cell r="H430">
            <v>17.18</v>
          </cell>
          <cell r="I430">
            <v>0.42</v>
          </cell>
          <cell r="J430">
            <v>9.9644000000000013</v>
          </cell>
          <cell r="K430">
            <v>0.15</v>
          </cell>
          <cell r="L430">
            <v>8.4697400000000016</v>
          </cell>
        </row>
        <row r="431">
          <cell r="A431" t="str">
            <v>BT-3633GB</v>
          </cell>
          <cell r="B431" t="str">
            <v>MOBILI</v>
          </cell>
          <cell r="C431" t="str">
            <v>prol BTRE 3m sp 16A,2 pr 10/16+1 P30+int gr</v>
          </cell>
          <cell r="D431" t="str">
            <v>8005543404126</v>
          </cell>
          <cell r="E431" t="str">
            <v>PZ</v>
          </cell>
          <cell r="F431">
            <v>10</v>
          </cell>
          <cell r="G431" t="str">
            <v>PROLUNGHE DOMESTICHE</v>
          </cell>
          <cell r="H431">
            <v>17.18</v>
          </cell>
          <cell r="I431">
            <v>0.42</v>
          </cell>
          <cell r="J431">
            <v>9.9644000000000013</v>
          </cell>
          <cell r="K431">
            <v>0.15</v>
          </cell>
          <cell r="L431">
            <v>8.4697400000000016</v>
          </cell>
        </row>
        <row r="432">
          <cell r="A432" t="str">
            <v>BT-3635DB</v>
          </cell>
          <cell r="B432" t="str">
            <v>MOBILI</v>
          </cell>
          <cell r="C432" t="str">
            <v>prol BTRE 5m sp 16A,2 pr 10/16+1 P30+int bi</v>
          </cell>
          <cell r="D432" t="str">
            <v>8005543404140</v>
          </cell>
          <cell r="E432" t="str">
            <v>PZ</v>
          </cell>
          <cell r="F432">
            <v>10</v>
          </cell>
          <cell r="G432" t="str">
            <v>PROLUNGHE DOMESTICHE</v>
          </cell>
          <cell r="H432">
            <v>21.38</v>
          </cell>
          <cell r="I432">
            <v>0.42</v>
          </cell>
          <cell r="J432">
            <v>12.400399999999999</v>
          </cell>
          <cell r="K432">
            <v>0.15</v>
          </cell>
          <cell r="L432">
            <v>10.54034</v>
          </cell>
        </row>
        <row r="433">
          <cell r="A433" t="str">
            <v>BT-3635GB</v>
          </cell>
          <cell r="B433" t="str">
            <v>MOBILI</v>
          </cell>
          <cell r="C433" t="str">
            <v>prol BTRE 5m sp 16A,2 pr 10/16+1 P30+int gr</v>
          </cell>
          <cell r="D433" t="str">
            <v>8005543404164</v>
          </cell>
          <cell r="E433" t="str">
            <v>PZ</v>
          </cell>
          <cell r="F433">
            <v>10</v>
          </cell>
          <cell r="G433" t="str">
            <v>PROLUNGHE DOMESTICHE</v>
          </cell>
          <cell r="H433">
            <v>21.38</v>
          </cell>
          <cell r="I433">
            <v>0.42</v>
          </cell>
          <cell r="J433">
            <v>12.400399999999999</v>
          </cell>
          <cell r="K433">
            <v>0.15</v>
          </cell>
          <cell r="L433">
            <v>10.54034</v>
          </cell>
        </row>
        <row r="434">
          <cell r="A434" t="str">
            <v>BT-3636DB</v>
          </cell>
          <cell r="B434" t="str">
            <v>MOBILI</v>
          </cell>
          <cell r="C434" t="str">
            <v>SLIM6-Multipresa 10/16A int. safe bianco</v>
          </cell>
          <cell r="D434" t="str">
            <v>8005543691458</v>
          </cell>
          <cell r="E434" t="str">
            <v>PZ</v>
          </cell>
          <cell r="F434">
            <v>12</v>
          </cell>
          <cell r="G434" t="str">
            <v>MULTIPRESE SLIM</v>
          </cell>
          <cell r="H434">
            <v>18.440000000000001</v>
          </cell>
          <cell r="I434">
            <v>0.42</v>
          </cell>
          <cell r="J434">
            <v>10.6952</v>
          </cell>
          <cell r="K434">
            <v>0.15</v>
          </cell>
          <cell r="L434">
            <v>9.0909200000000006</v>
          </cell>
        </row>
        <row r="435">
          <cell r="A435" t="str">
            <v>BT-3636DBF</v>
          </cell>
          <cell r="B435" t="str">
            <v>MOBILI</v>
          </cell>
          <cell r="C435" t="str">
            <v>SLIM6-Multip 10/16A int. safe+salvaf bianco</v>
          </cell>
          <cell r="D435" t="str">
            <v>8005543691472</v>
          </cell>
          <cell r="E435" t="str">
            <v>PZ</v>
          </cell>
          <cell r="F435">
            <v>12</v>
          </cell>
          <cell r="G435" t="str">
            <v>MULTIPRESE SLIM</v>
          </cell>
          <cell r="H435">
            <v>26.69</v>
          </cell>
          <cell r="I435">
            <v>0.42</v>
          </cell>
          <cell r="J435">
            <v>15.480200000000002</v>
          </cell>
          <cell r="K435">
            <v>0.15</v>
          </cell>
          <cell r="L435">
            <v>13.158170000000002</v>
          </cell>
        </row>
        <row r="436">
          <cell r="A436" t="str">
            <v>BT-3636DBU</v>
          </cell>
          <cell r="B436" t="str">
            <v>MOBILI</v>
          </cell>
          <cell r="C436" t="str">
            <v>SLIM Multip 4 prese + 2 usb int safe bianco</v>
          </cell>
          <cell r="D436" t="str">
            <v>8005543691496</v>
          </cell>
          <cell r="E436" t="str">
            <v>PZ</v>
          </cell>
          <cell r="F436">
            <v>12</v>
          </cell>
          <cell r="G436" t="str">
            <v>MULTIPRESE SLIM</v>
          </cell>
          <cell r="H436">
            <v>20.36</v>
          </cell>
          <cell r="I436">
            <v>0.42</v>
          </cell>
          <cell r="J436">
            <v>11.8088</v>
          </cell>
          <cell r="K436">
            <v>0.15</v>
          </cell>
          <cell r="L436">
            <v>10.03748</v>
          </cell>
        </row>
        <row r="437">
          <cell r="A437" t="str">
            <v>BT-3636GB</v>
          </cell>
          <cell r="B437" t="str">
            <v>MOBILI</v>
          </cell>
          <cell r="C437" t="str">
            <v>SLIM6-Multipresa 10/16A int. safe grigio</v>
          </cell>
          <cell r="D437" t="str">
            <v>8005543691519</v>
          </cell>
          <cell r="E437" t="str">
            <v>PZ</v>
          </cell>
          <cell r="F437">
            <v>12</v>
          </cell>
          <cell r="G437" t="str">
            <v>MULTIPRESE SLIM</v>
          </cell>
          <cell r="H437">
            <v>18.440000000000001</v>
          </cell>
          <cell r="I437">
            <v>0.42</v>
          </cell>
          <cell r="J437">
            <v>10.6952</v>
          </cell>
          <cell r="K437">
            <v>0.15</v>
          </cell>
          <cell r="L437">
            <v>9.0909200000000006</v>
          </cell>
        </row>
        <row r="438">
          <cell r="A438" t="str">
            <v>BT-3636GBF</v>
          </cell>
          <cell r="B438" t="str">
            <v>MOBILI</v>
          </cell>
          <cell r="C438" t="str">
            <v>Multip SLIM 6prese+int aut+salvaf grigio</v>
          </cell>
          <cell r="D438" t="str">
            <v>8005543725863</v>
          </cell>
          <cell r="E438" t="str">
            <v>PZ</v>
          </cell>
          <cell r="F438">
            <v>12</v>
          </cell>
          <cell r="G438" t="str">
            <v>MULTIPRESE SLIM</v>
          </cell>
          <cell r="H438">
            <v>26.69</v>
          </cell>
          <cell r="I438">
            <v>0.42</v>
          </cell>
          <cell r="J438">
            <v>15.480200000000002</v>
          </cell>
          <cell r="K438">
            <v>0.15</v>
          </cell>
          <cell r="L438">
            <v>13.158170000000002</v>
          </cell>
        </row>
        <row r="439">
          <cell r="A439" t="str">
            <v>BT-3636GBU</v>
          </cell>
          <cell r="B439" t="str">
            <v>MOBILI</v>
          </cell>
          <cell r="C439" t="str">
            <v>SLIM Multip 4 prese + 2 usb int safe grigio</v>
          </cell>
          <cell r="D439" t="str">
            <v>8005543691533</v>
          </cell>
          <cell r="E439" t="str">
            <v>PZ</v>
          </cell>
          <cell r="F439">
            <v>12</v>
          </cell>
          <cell r="G439" t="str">
            <v>MULTIPRESE SLIM</v>
          </cell>
          <cell r="H439">
            <v>20.36</v>
          </cell>
          <cell r="I439">
            <v>0.42</v>
          </cell>
          <cell r="J439">
            <v>11.8088</v>
          </cell>
          <cell r="K439">
            <v>0.15</v>
          </cell>
          <cell r="L439">
            <v>10.03748</v>
          </cell>
        </row>
        <row r="440">
          <cell r="A440" t="str">
            <v>BT-3659D</v>
          </cell>
          <cell r="B440" t="str">
            <v>MOBILI</v>
          </cell>
          <cell r="C440" t="str">
            <v>SLIM6-Multipresa 10/16A senza cavo bianco</v>
          </cell>
          <cell r="D440" t="str">
            <v>8005543697207</v>
          </cell>
          <cell r="E440" t="str">
            <v>PZ</v>
          </cell>
          <cell r="F440">
            <v>12</v>
          </cell>
          <cell r="G440" t="str">
            <v>MULTIPRESE SLIM</v>
          </cell>
          <cell r="H440">
            <v>10.85</v>
          </cell>
          <cell r="I440">
            <v>0.42</v>
          </cell>
          <cell r="J440">
            <v>6.2930000000000001</v>
          </cell>
          <cell r="K440">
            <v>0.15</v>
          </cell>
          <cell r="L440">
            <v>5.3490500000000001</v>
          </cell>
        </row>
        <row r="441">
          <cell r="A441" t="str">
            <v>BT-3659G</v>
          </cell>
          <cell r="B441" t="str">
            <v>MOBILI</v>
          </cell>
          <cell r="C441" t="str">
            <v>SLIM6-Multipresa 10/16A senza cavo grigio</v>
          </cell>
          <cell r="D441" t="str">
            <v>8005543697221</v>
          </cell>
          <cell r="E441" t="str">
            <v>PZ</v>
          </cell>
          <cell r="F441">
            <v>12</v>
          </cell>
          <cell r="G441" t="str">
            <v>MULTIPRESE SLIM</v>
          </cell>
          <cell r="H441">
            <v>10.85</v>
          </cell>
          <cell r="I441">
            <v>0.42</v>
          </cell>
          <cell r="J441">
            <v>6.2930000000000001</v>
          </cell>
          <cell r="K441">
            <v>0.15</v>
          </cell>
          <cell r="L441">
            <v>5.3490500000000001</v>
          </cell>
        </row>
        <row r="442">
          <cell r="A442" t="str">
            <v>BT-3682D</v>
          </cell>
          <cell r="B442" t="str">
            <v>MOBILI</v>
          </cell>
          <cell r="C442" t="str">
            <v>Multipresa 5 schuko/bipas senza cavo bianco</v>
          </cell>
          <cell r="D442" t="str">
            <v>8005543697894</v>
          </cell>
          <cell r="E442" t="str">
            <v>PZ</v>
          </cell>
          <cell r="F442">
            <v>10</v>
          </cell>
          <cell r="G442" t="str">
            <v>MULTIPRESE POKER</v>
          </cell>
          <cell r="H442">
            <v>11.85</v>
          </cell>
          <cell r="I442">
            <v>0.42</v>
          </cell>
          <cell r="J442">
            <v>6.8730000000000002</v>
          </cell>
          <cell r="K442">
            <v>0.15</v>
          </cell>
          <cell r="L442">
            <v>5.8420500000000004</v>
          </cell>
        </row>
        <row r="443">
          <cell r="A443" t="str">
            <v>BT-3682G</v>
          </cell>
          <cell r="B443" t="str">
            <v>MOBILI</v>
          </cell>
          <cell r="C443" t="str">
            <v>Multipresa 5 schuko/bipas senza cavo grigio</v>
          </cell>
          <cell r="D443" t="str">
            <v>8005543697245</v>
          </cell>
          <cell r="E443" t="str">
            <v>PZ</v>
          </cell>
          <cell r="F443">
            <v>10</v>
          </cell>
          <cell r="G443" t="str">
            <v>MULTIPRESE POKER</v>
          </cell>
          <cell r="H443">
            <v>11.85</v>
          </cell>
          <cell r="I443">
            <v>0.42</v>
          </cell>
          <cell r="J443">
            <v>6.8730000000000002</v>
          </cell>
          <cell r="K443">
            <v>0.15</v>
          </cell>
          <cell r="L443">
            <v>5.8420500000000004</v>
          </cell>
        </row>
        <row r="444">
          <cell r="A444" t="str">
            <v>BT-3684DB</v>
          </cell>
          <cell r="B444" t="str">
            <v>MOBILI</v>
          </cell>
          <cell r="C444" t="str">
            <v>Multipresa 4 schuko/bipas+inter. bianco</v>
          </cell>
          <cell r="D444" t="str">
            <v>8005543697269</v>
          </cell>
          <cell r="E444" t="str">
            <v>PZ</v>
          </cell>
          <cell r="F444">
            <v>12</v>
          </cell>
          <cell r="G444" t="str">
            <v>MULTIPRESE POKER</v>
          </cell>
          <cell r="H444">
            <v>18.190000000000001</v>
          </cell>
          <cell r="I444">
            <v>0.42</v>
          </cell>
          <cell r="J444">
            <v>10.5502</v>
          </cell>
          <cell r="K444">
            <v>0.15</v>
          </cell>
          <cell r="L444">
            <v>8.96767</v>
          </cell>
        </row>
        <row r="445">
          <cell r="A445" t="str">
            <v>BT-3684DBF</v>
          </cell>
          <cell r="B445" t="str">
            <v>MOBILI</v>
          </cell>
          <cell r="C445" t="str">
            <v>Multipresa 4 schuko/bip+inter+salvaf bianco</v>
          </cell>
          <cell r="D445" t="str">
            <v>8005543697283</v>
          </cell>
          <cell r="E445" t="str">
            <v>PZ</v>
          </cell>
          <cell r="F445">
            <v>12</v>
          </cell>
          <cell r="G445" t="str">
            <v>MULTIPRESE POKER</v>
          </cell>
          <cell r="H445">
            <v>27.14</v>
          </cell>
          <cell r="I445">
            <v>0.42</v>
          </cell>
          <cell r="J445">
            <v>15.741200000000001</v>
          </cell>
          <cell r="K445">
            <v>0.15</v>
          </cell>
          <cell r="L445">
            <v>13.380020000000002</v>
          </cell>
        </row>
        <row r="446">
          <cell r="A446" t="str">
            <v>BT-3684DBU</v>
          </cell>
          <cell r="B446" t="str">
            <v>MOBILI</v>
          </cell>
          <cell r="C446" t="str">
            <v>Multipresa 4 schuko/bipas+inter+2usb bianco</v>
          </cell>
          <cell r="D446" t="str">
            <v>8005543697306</v>
          </cell>
          <cell r="E446" t="str">
            <v>PZ</v>
          </cell>
          <cell r="F446">
            <v>12</v>
          </cell>
          <cell r="G446" t="str">
            <v>MULTIPRESE POKER</v>
          </cell>
          <cell r="H446">
            <v>23.24</v>
          </cell>
          <cell r="I446">
            <v>0.42</v>
          </cell>
          <cell r="J446">
            <v>13.479199999999999</v>
          </cell>
          <cell r="K446">
            <v>0.15</v>
          </cell>
          <cell r="L446">
            <v>11.457319999999999</v>
          </cell>
        </row>
        <row r="447">
          <cell r="A447" t="str">
            <v>BT-3684GB</v>
          </cell>
          <cell r="B447" t="str">
            <v>MOBILI</v>
          </cell>
          <cell r="C447" t="str">
            <v>Multipresa 4 schuko/bipas+inter. grigio</v>
          </cell>
          <cell r="D447" t="str">
            <v>8005543697320</v>
          </cell>
          <cell r="E447" t="str">
            <v>PZ</v>
          </cell>
          <cell r="F447">
            <v>12</v>
          </cell>
          <cell r="G447" t="str">
            <v>MULTIPRESE POKER</v>
          </cell>
          <cell r="H447">
            <v>18.190000000000001</v>
          </cell>
          <cell r="I447">
            <v>0.42</v>
          </cell>
          <cell r="J447">
            <v>10.5502</v>
          </cell>
          <cell r="K447">
            <v>0.15</v>
          </cell>
          <cell r="L447">
            <v>8.96767</v>
          </cell>
        </row>
        <row r="448">
          <cell r="A448" t="str">
            <v>BT-3684GBF</v>
          </cell>
          <cell r="B448" t="str">
            <v>MOBILI</v>
          </cell>
          <cell r="C448" t="str">
            <v>Multip POKER 4schuko+inter+salvaf grigio</v>
          </cell>
          <cell r="D448" t="str">
            <v>8005543725887</v>
          </cell>
          <cell r="E448" t="str">
            <v>PZ</v>
          </cell>
          <cell r="F448">
            <v>12</v>
          </cell>
          <cell r="G448" t="str">
            <v>MULTIPRESE POKER</v>
          </cell>
          <cell r="H448">
            <v>27.14</v>
          </cell>
          <cell r="I448">
            <v>0.42</v>
          </cell>
          <cell r="J448">
            <v>15.741200000000001</v>
          </cell>
          <cell r="K448">
            <v>0.15</v>
          </cell>
          <cell r="L448">
            <v>13.380020000000002</v>
          </cell>
        </row>
        <row r="449">
          <cell r="A449" t="str">
            <v>BT-3684GBU</v>
          </cell>
          <cell r="B449" t="str">
            <v>MOBILI</v>
          </cell>
          <cell r="C449" t="str">
            <v>Multipresa 4 schuko/bipas+inter+2usb grigio</v>
          </cell>
          <cell r="D449" t="str">
            <v>8005543697375</v>
          </cell>
          <cell r="E449" t="str">
            <v>PZ</v>
          </cell>
          <cell r="F449">
            <v>12</v>
          </cell>
          <cell r="G449" t="str">
            <v>MULTIPRESE POKER</v>
          </cell>
          <cell r="H449">
            <v>23.24</v>
          </cell>
          <cell r="I449">
            <v>0.42</v>
          </cell>
          <cell r="J449">
            <v>13.479199999999999</v>
          </cell>
          <cell r="K449">
            <v>0.15</v>
          </cell>
          <cell r="L449">
            <v>11.457319999999999</v>
          </cell>
        </row>
        <row r="450">
          <cell r="A450" t="str">
            <v>BT-3685D</v>
          </cell>
          <cell r="B450" t="str">
            <v>MOBILI</v>
          </cell>
          <cell r="C450" t="str">
            <v>Multipresa 5 schuko/bipasso bianco</v>
          </cell>
          <cell r="D450" t="str">
            <v>8005543697399</v>
          </cell>
          <cell r="E450" t="str">
            <v>PZ</v>
          </cell>
          <cell r="F450">
            <v>12</v>
          </cell>
          <cell r="G450" t="str">
            <v>MULTIPRESE POKER</v>
          </cell>
          <cell r="H450">
            <v>15.68</v>
          </cell>
          <cell r="I450">
            <v>0.42</v>
          </cell>
          <cell r="J450">
            <v>9.0944000000000003</v>
          </cell>
          <cell r="K450">
            <v>0.15</v>
          </cell>
          <cell r="L450">
            <v>7.7302400000000002</v>
          </cell>
        </row>
        <row r="451">
          <cell r="A451" t="str">
            <v>BT-3685G</v>
          </cell>
          <cell r="B451" t="str">
            <v>MOBILI</v>
          </cell>
          <cell r="C451" t="str">
            <v>Multipresa 5 schuko/bipasso grigio</v>
          </cell>
          <cell r="D451" t="str">
            <v>8005543697344</v>
          </cell>
          <cell r="E451" t="str">
            <v>PZ</v>
          </cell>
          <cell r="F451">
            <v>12</v>
          </cell>
          <cell r="G451" t="str">
            <v>MULTIPRESE POKER</v>
          </cell>
          <cell r="H451">
            <v>15.68</v>
          </cell>
          <cell r="I451">
            <v>0.42</v>
          </cell>
          <cell r="J451">
            <v>9.0944000000000003</v>
          </cell>
          <cell r="K451">
            <v>0.15</v>
          </cell>
          <cell r="L451">
            <v>7.7302400000000002</v>
          </cell>
        </row>
        <row r="452">
          <cell r="A452" t="str">
            <v>BT-3693DB</v>
          </cell>
          <cell r="B452" t="str">
            <v>MOBILI</v>
          </cell>
          <cell r="C452" t="str">
            <v>mult-SLOT3 2+1 prese,sp.10A+int aut bianca</v>
          </cell>
          <cell r="D452" t="str">
            <v>8005543486245</v>
          </cell>
          <cell r="E452" t="str">
            <v>PZ</v>
          </cell>
          <cell r="F452">
            <v>10</v>
          </cell>
          <cell r="G452" t="str">
            <v>MULTIPRESE SLOT</v>
          </cell>
          <cell r="H452">
            <v>12.33</v>
          </cell>
          <cell r="I452">
            <v>0.42</v>
          </cell>
          <cell r="J452">
            <v>7.1514000000000006</v>
          </cell>
          <cell r="K452">
            <v>0.15</v>
          </cell>
          <cell r="L452">
            <v>6.0786900000000008</v>
          </cell>
        </row>
        <row r="453">
          <cell r="A453" t="str">
            <v>BT-3693GB</v>
          </cell>
          <cell r="B453" t="str">
            <v>MOBILI</v>
          </cell>
          <cell r="C453" t="str">
            <v>mult-SLOT3 2+1 prese,sp.10A+int aut grigia</v>
          </cell>
          <cell r="D453" t="str">
            <v>8005543486269</v>
          </cell>
          <cell r="E453" t="str">
            <v>PZ</v>
          </cell>
          <cell r="F453">
            <v>10</v>
          </cell>
          <cell r="G453" t="str">
            <v>MULTIPRESE SLOT</v>
          </cell>
          <cell r="H453">
            <v>12.33</v>
          </cell>
          <cell r="I453">
            <v>0.42</v>
          </cell>
          <cell r="J453">
            <v>7.1514000000000006</v>
          </cell>
          <cell r="K453">
            <v>0.15</v>
          </cell>
          <cell r="L453">
            <v>6.0786900000000008</v>
          </cell>
        </row>
        <row r="454">
          <cell r="A454" t="str">
            <v>BT-3695DB</v>
          </cell>
          <cell r="B454" t="str">
            <v>MOBILI</v>
          </cell>
          <cell r="C454" t="str">
            <v>mult-SLOT6 4+2 prese,sp.10A+int aut bianca</v>
          </cell>
          <cell r="D454" t="str">
            <v>8005543529034</v>
          </cell>
          <cell r="E454" t="str">
            <v>PZ</v>
          </cell>
          <cell r="F454">
            <v>12</v>
          </cell>
          <cell r="G454" t="str">
            <v>MULTIPRESE SLOT</v>
          </cell>
          <cell r="H454">
            <v>22.86</v>
          </cell>
          <cell r="I454">
            <v>0.42</v>
          </cell>
          <cell r="J454">
            <v>13.258800000000001</v>
          </cell>
          <cell r="K454">
            <v>0.15</v>
          </cell>
          <cell r="L454">
            <v>11.26998</v>
          </cell>
        </row>
        <row r="455">
          <cell r="A455" t="str">
            <v>BT-3695GB</v>
          </cell>
          <cell r="B455" t="str">
            <v>MOBILI</v>
          </cell>
          <cell r="C455" t="str">
            <v>mult-SLOT6 4+2 prese,sp.10A+int aut grigia</v>
          </cell>
          <cell r="D455" t="str">
            <v>8005543529058</v>
          </cell>
          <cell r="E455" t="str">
            <v>PZ</v>
          </cell>
          <cell r="F455">
            <v>12</v>
          </cell>
          <cell r="G455" t="str">
            <v>MULTIPRESE SLOT</v>
          </cell>
          <cell r="H455">
            <v>22.86</v>
          </cell>
          <cell r="I455">
            <v>0.42</v>
          </cell>
          <cell r="J455">
            <v>13.258800000000001</v>
          </cell>
          <cell r="K455">
            <v>0.15</v>
          </cell>
          <cell r="L455">
            <v>11.26998</v>
          </cell>
        </row>
        <row r="456">
          <cell r="A456" t="str">
            <v>BT-3696DB5</v>
          </cell>
          <cell r="B456" t="str">
            <v>MOBILI</v>
          </cell>
          <cell r="C456" t="str">
            <v>mult-SLOT6 4+2 prese,sp.16A+int,cavo5m bia</v>
          </cell>
          <cell r="D456" t="str">
            <v>8005543732533</v>
          </cell>
          <cell r="E456" t="str">
            <v>PZ</v>
          </cell>
          <cell r="F456">
            <v>10</v>
          </cell>
          <cell r="G456" t="str">
            <v>MULTIPRESE SLOT</v>
          </cell>
          <cell r="H456">
            <v>22.86</v>
          </cell>
          <cell r="I456">
            <v>0.42</v>
          </cell>
          <cell r="J456">
            <v>13.258800000000001</v>
          </cell>
          <cell r="K456">
            <v>0.15</v>
          </cell>
          <cell r="L456">
            <v>11.26998</v>
          </cell>
        </row>
        <row r="457">
          <cell r="A457" t="str">
            <v>BT-3699DB</v>
          </cell>
          <cell r="B457" t="str">
            <v>MOBILI</v>
          </cell>
          <cell r="C457" t="str">
            <v>mult-SLOT9 6+3 prese,sp.10A+int aut bianca</v>
          </cell>
          <cell r="D457" t="str">
            <v>8005543485392</v>
          </cell>
          <cell r="E457" t="str">
            <v>PZ</v>
          </cell>
          <cell r="F457">
            <v>10</v>
          </cell>
          <cell r="G457" t="str">
            <v>MULTIPRESE SLOT</v>
          </cell>
          <cell r="H457">
            <v>29.02</v>
          </cell>
          <cell r="I457">
            <v>0.42</v>
          </cell>
          <cell r="J457">
            <v>16.831600000000002</v>
          </cell>
          <cell r="K457">
            <v>0.15</v>
          </cell>
          <cell r="L457">
            <v>14.306860000000002</v>
          </cell>
        </row>
        <row r="458">
          <cell r="A458" t="str">
            <v>BT-3699DBF</v>
          </cell>
          <cell r="B458" t="str">
            <v>MOBILI</v>
          </cell>
          <cell r="C458" t="str">
            <v>mult-SLOT9 6+3 prese,sp.10A+int aut+spd bia</v>
          </cell>
          <cell r="D458" t="str">
            <v>8005543485415</v>
          </cell>
          <cell r="E458" t="str">
            <v>PZ</v>
          </cell>
          <cell r="F458">
            <v>10</v>
          </cell>
          <cell r="G458" t="str">
            <v>MULTIPRESE SLOT</v>
          </cell>
          <cell r="H458">
            <v>37.64</v>
          </cell>
          <cell r="I458">
            <v>0.42</v>
          </cell>
          <cell r="J458">
            <v>21.831200000000003</v>
          </cell>
          <cell r="K458">
            <v>0.15</v>
          </cell>
          <cell r="L458">
            <v>18.556520000000003</v>
          </cell>
        </row>
        <row r="459">
          <cell r="A459" t="str">
            <v>BT-3699GB</v>
          </cell>
          <cell r="B459" t="str">
            <v>MOBILI</v>
          </cell>
          <cell r="C459" t="str">
            <v>mult-SLOT9 6+3 prese,sp.10A+int aut grigia</v>
          </cell>
          <cell r="D459" t="str">
            <v>8005543485439</v>
          </cell>
          <cell r="E459" t="str">
            <v>PZ</v>
          </cell>
          <cell r="F459">
            <v>10</v>
          </cell>
          <cell r="G459" t="str">
            <v>MULTIPRESE SLOT</v>
          </cell>
          <cell r="H459">
            <v>29.02</v>
          </cell>
          <cell r="I459">
            <v>0.42</v>
          </cell>
          <cell r="J459">
            <v>16.831600000000002</v>
          </cell>
          <cell r="K459">
            <v>0.15</v>
          </cell>
          <cell r="L459">
            <v>14.306860000000002</v>
          </cell>
        </row>
        <row r="460">
          <cell r="A460" t="str">
            <v>BT-62B</v>
          </cell>
          <cell r="B460" t="str">
            <v>MOBILI</v>
          </cell>
          <cell r="C460" t="str">
            <v>serie 62 - interruttore volante 2A bianco</v>
          </cell>
          <cell r="D460" t="str">
            <v>8012199007304</v>
          </cell>
          <cell r="E460" t="str">
            <v>PZ</v>
          </cell>
          <cell r="F460">
            <v>55</v>
          </cell>
          <cell r="G460" t="str">
            <v>PRODOTTI MOBILI ALTRO</v>
          </cell>
          <cell r="H460">
            <v>7.62</v>
          </cell>
          <cell r="I460">
            <v>0.42</v>
          </cell>
          <cell r="J460">
            <v>4.4196</v>
          </cell>
          <cell r="K460">
            <v>0.15</v>
          </cell>
          <cell r="L460">
            <v>3.7566600000000001</v>
          </cell>
        </row>
        <row r="461">
          <cell r="A461" t="str">
            <v>BT-63B</v>
          </cell>
          <cell r="B461" t="str">
            <v>MOBILI</v>
          </cell>
          <cell r="C461" t="str">
            <v>serie 62 - deviatore volante 2A bianco</v>
          </cell>
          <cell r="D461" t="str">
            <v>8012199007311</v>
          </cell>
          <cell r="E461" t="str">
            <v>PZ</v>
          </cell>
          <cell r="F461">
            <v>55</v>
          </cell>
          <cell r="G461" t="str">
            <v>PRODOTTI MOBILI ALTRO</v>
          </cell>
          <cell r="H461">
            <v>8.83</v>
          </cell>
          <cell r="I461">
            <v>0.42</v>
          </cell>
          <cell r="J461">
            <v>5.1214000000000004</v>
          </cell>
          <cell r="K461">
            <v>0.15</v>
          </cell>
          <cell r="L461">
            <v>4.3531900000000006</v>
          </cell>
        </row>
        <row r="462">
          <cell r="A462" t="str">
            <v>BT-65B</v>
          </cell>
          <cell r="B462" t="str">
            <v>MOBILI</v>
          </cell>
          <cell r="C462" t="str">
            <v>serie 62 - pulsante volante 2A bianco</v>
          </cell>
          <cell r="D462" t="str">
            <v>8012199007328</v>
          </cell>
          <cell r="E462" t="str">
            <v>PZ</v>
          </cell>
          <cell r="F462">
            <v>55</v>
          </cell>
          <cell r="G462" t="str">
            <v>PRODOTTI MOBILI ALTRO</v>
          </cell>
          <cell r="H462">
            <v>7.89</v>
          </cell>
          <cell r="I462">
            <v>0.42</v>
          </cell>
          <cell r="J462">
            <v>4.5762</v>
          </cell>
          <cell r="K462">
            <v>0.15</v>
          </cell>
          <cell r="L462">
            <v>3.8897699999999999</v>
          </cell>
        </row>
        <row r="463">
          <cell r="A463" t="str">
            <v>BT-S147N</v>
          </cell>
          <cell r="B463" t="str">
            <v>MOBILI</v>
          </cell>
          <cell r="C463" t="str">
            <v>kit - interruttore da pavimento nero</v>
          </cell>
          <cell r="D463" t="str">
            <v>8012199784052</v>
          </cell>
          <cell r="E463" t="str">
            <v>PZ</v>
          </cell>
          <cell r="F463">
            <v>12</v>
          </cell>
          <cell r="G463" t="str">
            <v>PRODOTTI MOBILI ALTRO</v>
          </cell>
          <cell r="H463">
            <v>7.43</v>
          </cell>
          <cell r="I463">
            <v>0.42</v>
          </cell>
          <cell r="J463">
            <v>4.3094000000000001</v>
          </cell>
          <cell r="K463">
            <v>0.15</v>
          </cell>
          <cell r="L463">
            <v>3.6629900000000002</v>
          </cell>
        </row>
        <row r="464">
          <cell r="A464" t="str">
            <v>BT-S148N</v>
          </cell>
          <cell r="B464" t="str">
            <v>MOBILI</v>
          </cell>
          <cell r="C464" t="str">
            <v>kit - interruttore pavimento nero con cavo</v>
          </cell>
          <cell r="D464" t="str">
            <v>8012199784069</v>
          </cell>
          <cell r="E464" t="str">
            <v>PZ</v>
          </cell>
          <cell r="F464">
            <v>6</v>
          </cell>
          <cell r="G464" t="str">
            <v>PRODOTTI MOBILI ALTRO</v>
          </cell>
          <cell r="H464">
            <v>14.81</v>
          </cell>
          <cell r="I464">
            <v>0.42</v>
          </cell>
          <cell r="J464">
            <v>8.5898000000000003</v>
          </cell>
          <cell r="K464">
            <v>0.15</v>
          </cell>
          <cell r="L464">
            <v>7.3013300000000001</v>
          </cell>
        </row>
        <row r="465">
          <cell r="A465" t="str">
            <v>BT-S150B</v>
          </cell>
          <cell r="B465" t="str">
            <v>MOBILI</v>
          </cell>
          <cell r="C465" t="str">
            <v>kit - cavo per abat jour 2 metri bianco</v>
          </cell>
          <cell r="D465" t="str">
            <v>8012199784076</v>
          </cell>
          <cell r="E465" t="str">
            <v>PZ</v>
          </cell>
          <cell r="F465">
            <v>12</v>
          </cell>
          <cell r="G465" t="str">
            <v>PRODOTTI MOBILI ALTRO</v>
          </cell>
          <cell r="H465">
            <v>7.04</v>
          </cell>
          <cell r="I465">
            <v>0.42</v>
          </cell>
          <cell r="J465">
            <v>4.0831999999999997</v>
          </cell>
          <cell r="K465">
            <v>0.15</v>
          </cell>
          <cell r="L465">
            <v>3.47072</v>
          </cell>
        </row>
        <row r="466">
          <cell r="A466" t="str">
            <v>BT-S150N</v>
          </cell>
          <cell r="B466" t="str">
            <v>MOBILI</v>
          </cell>
          <cell r="C466" t="str">
            <v>kit - cavo per abat jour 2 metri nero</v>
          </cell>
          <cell r="D466" t="str">
            <v>8012199784083</v>
          </cell>
          <cell r="E466" t="str">
            <v>PZ</v>
          </cell>
          <cell r="F466">
            <v>12</v>
          </cell>
          <cell r="G466" t="str">
            <v>PRODOTTI MOBILI ALTRO</v>
          </cell>
          <cell r="H466">
            <v>7.04</v>
          </cell>
          <cell r="I466">
            <v>0.42</v>
          </cell>
          <cell r="J466">
            <v>4.0831999999999997</v>
          </cell>
          <cell r="K466">
            <v>0.15</v>
          </cell>
          <cell r="L466">
            <v>3.47072</v>
          </cell>
        </row>
        <row r="467">
          <cell r="A467" t="str">
            <v>BT-S2011</v>
          </cell>
          <cell r="B467" t="str">
            <v>MOBILI</v>
          </cell>
          <cell r="C467" t="str">
            <v>kit - 10 morsetti per cavi da 2,5mmq</v>
          </cell>
          <cell r="D467" t="str">
            <v>8012199427904</v>
          </cell>
          <cell r="E467" t="str">
            <v>PZ</v>
          </cell>
          <cell r="F467">
            <v>12</v>
          </cell>
          <cell r="G467" t="str">
            <v>PRODOTTI MOBILI ALTRO</v>
          </cell>
          <cell r="H467">
            <v>4.17</v>
          </cell>
          <cell r="I467">
            <v>0.42</v>
          </cell>
          <cell r="J467">
            <v>2.4186000000000001</v>
          </cell>
          <cell r="K467">
            <v>0.15</v>
          </cell>
          <cell r="L467">
            <v>2.0558100000000001</v>
          </cell>
        </row>
        <row r="468">
          <cell r="A468" t="str">
            <v>BT-S2012</v>
          </cell>
          <cell r="B468" t="str">
            <v>MOBILI</v>
          </cell>
          <cell r="C468" t="str">
            <v>kit - 10 morsetti per cavi da 6mmq</v>
          </cell>
          <cell r="D468" t="str">
            <v>8012199419268</v>
          </cell>
          <cell r="E468" t="str">
            <v>PZ</v>
          </cell>
          <cell r="F468">
            <v>12</v>
          </cell>
          <cell r="G468" t="str">
            <v>PRODOTTI MOBILI ALTRO</v>
          </cell>
          <cell r="H468">
            <v>5.04</v>
          </cell>
          <cell r="I468">
            <v>0.42</v>
          </cell>
          <cell r="J468">
            <v>2.9232</v>
          </cell>
          <cell r="K468">
            <v>0.15</v>
          </cell>
          <cell r="L468">
            <v>2.4847200000000003</v>
          </cell>
        </row>
        <row r="469">
          <cell r="A469" t="str">
            <v>BT-S2013</v>
          </cell>
          <cell r="B469" t="str">
            <v>MOBILI</v>
          </cell>
          <cell r="C469" t="str">
            <v>kit - 5 morsetti per cavi da 10mmq</v>
          </cell>
          <cell r="D469" t="str">
            <v>8012199419299</v>
          </cell>
          <cell r="E469" t="str">
            <v>PZ</v>
          </cell>
          <cell r="F469">
            <v>12</v>
          </cell>
          <cell r="G469" t="str">
            <v>PRODOTTI MOBILI ALTRO</v>
          </cell>
          <cell r="H469">
            <v>6.3</v>
          </cell>
          <cell r="I469">
            <v>0.42</v>
          </cell>
          <cell r="J469">
            <v>3.6539999999999999</v>
          </cell>
          <cell r="K469">
            <v>0.15</v>
          </cell>
          <cell r="L469">
            <v>3.1059000000000001</v>
          </cell>
        </row>
        <row r="470">
          <cell r="A470" t="str">
            <v>BT-S2016NB</v>
          </cell>
          <cell r="B470" t="str">
            <v>MOBILI</v>
          </cell>
          <cell r="C470" t="str">
            <v>kit - spina vol 2P+T 10/16A st tedesc avor</v>
          </cell>
          <cell r="D470" t="str">
            <v>8005543165362</v>
          </cell>
          <cell r="E470" t="str">
            <v>PZ</v>
          </cell>
          <cell r="F470">
            <v>12</v>
          </cell>
          <cell r="G470" t="str">
            <v>SPINE E PRESE PROFESSIONAL</v>
          </cell>
          <cell r="H470">
            <v>7.9</v>
          </cell>
          <cell r="I470">
            <v>0.42</v>
          </cell>
          <cell r="J470">
            <v>4.5820000000000007</v>
          </cell>
          <cell r="K470">
            <v>0.15</v>
          </cell>
          <cell r="L470">
            <v>3.8947000000000007</v>
          </cell>
        </row>
        <row r="471">
          <cell r="A471" t="str">
            <v>BT-S2016NBE</v>
          </cell>
          <cell r="B471" t="str">
            <v>MOBILI</v>
          </cell>
          <cell r="C471" t="str">
            <v>Kit - spina volante 2P+T st tedesc avorio</v>
          </cell>
          <cell r="D471" t="str">
            <v>8012199368498</v>
          </cell>
          <cell r="E471" t="str">
            <v>PZ</v>
          </cell>
          <cell r="F471">
            <v>40</v>
          </cell>
          <cell r="G471" t="str">
            <v>SPINE E PRESE PROFESSIONAL</v>
          </cell>
          <cell r="H471">
            <v>6.61</v>
          </cell>
          <cell r="I471">
            <v>0.42</v>
          </cell>
          <cell r="J471">
            <v>3.8338000000000001</v>
          </cell>
          <cell r="K471">
            <v>0.15</v>
          </cell>
          <cell r="L471">
            <v>3.2587299999999999</v>
          </cell>
        </row>
        <row r="472">
          <cell r="A472" t="str">
            <v>BT-S2018GE</v>
          </cell>
          <cell r="B472" t="str">
            <v>MOBILI</v>
          </cell>
          <cell r="C472" t="str">
            <v>Spina caucciu bi-materia 2P+T st. ted. IP44</v>
          </cell>
          <cell r="D472" t="str">
            <v>8005543440834</v>
          </cell>
          <cell r="E472" t="str">
            <v>PZ</v>
          </cell>
          <cell r="F472">
            <v>10</v>
          </cell>
          <cell r="G472" t="str">
            <v>SPINE E PRESE PROFESSIONAL</v>
          </cell>
          <cell r="H472">
            <v>5.4</v>
          </cell>
          <cell r="I472">
            <v>0.42</v>
          </cell>
          <cell r="J472">
            <v>3.1320000000000001</v>
          </cell>
          <cell r="K472">
            <v>0.15</v>
          </cell>
          <cell r="L472">
            <v>2.6622000000000003</v>
          </cell>
        </row>
        <row r="473">
          <cell r="A473" t="str">
            <v>BT-S2019GE</v>
          </cell>
          <cell r="B473" t="str">
            <v>MOBILI</v>
          </cell>
          <cell r="C473" t="str">
            <v>Presa caucciu bi-materia stdr ted. IP44</v>
          </cell>
          <cell r="D473" t="str">
            <v>8005543441183</v>
          </cell>
          <cell r="E473" t="str">
            <v>PZ</v>
          </cell>
          <cell r="F473">
            <v>10</v>
          </cell>
          <cell r="G473" t="str">
            <v>SPINE E PRESE PROFESSIONAL</v>
          </cell>
          <cell r="H473">
            <v>6.3</v>
          </cell>
          <cell r="I473">
            <v>0.42</v>
          </cell>
          <cell r="J473">
            <v>3.6539999999999999</v>
          </cell>
          <cell r="K473">
            <v>0.15</v>
          </cell>
          <cell r="L473">
            <v>3.1059000000000001</v>
          </cell>
        </row>
        <row r="474">
          <cell r="A474" t="str">
            <v>BT-S2020DE</v>
          </cell>
          <cell r="B474" t="str">
            <v>MOBILI</v>
          </cell>
          <cell r="C474" t="str">
            <v>Spina 2P+T st. franco/ted orient sspaz Bia</v>
          </cell>
          <cell r="D474" t="str">
            <v>8005543486122</v>
          </cell>
          <cell r="E474" t="str">
            <v>PZ</v>
          </cell>
          <cell r="F474">
            <v>12</v>
          </cell>
          <cell r="G474" t="str">
            <v>SPINE E PRESE PROFESSIONAL</v>
          </cell>
          <cell r="H474">
            <v>4.0999999999999996</v>
          </cell>
          <cell r="I474">
            <v>0.42</v>
          </cell>
          <cell r="J474">
            <v>2.3780000000000001</v>
          </cell>
          <cell r="K474">
            <v>0.15</v>
          </cell>
          <cell r="L474">
            <v>2.0213000000000001</v>
          </cell>
        </row>
        <row r="475">
          <cell r="A475" t="str">
            <v>BT-S2020GE</v>
          </cell>
          <cell r="B475" t="str">
            <v>MOBILI</v>
          </cell>
          <cell r="C475" t="str">
            <v>Spina 2P+T st. franco/ted orient sspaz Gri</v>
          </cell>
          <cell r="D475" t="str">
            <v>8005543486153</v>
          </cell>
          <cell r="E475" t="str">
            <v>PZ</v>
          </cell>
          <cell r="F475">
            <v>12</v>
          </cell>
          <cell r="G475" t="str">
            <v>SPINE E PRESE PROFESSIONAL</v>
          </cell>
          <cell r="H475">
            <v>4.0999999999999996</v>
          </cell>
          <cell r="I475">
            <v>0.42</v>
          </cell>
          <cell r="J475">
            <v>2.3780000000000001</v>
          </cell>
          <cell r="K475">
            <v>0.15</v>
          </cell>
          <cell r="L475">
            <v>2.0213000000000001</v>
          </cell>
        </row>
        <row r="476">
          <cell r="A476" t="str">
            <v>BT-S2027GE</v>
          </cell>
          <cell r="B476" t="str">
            <v>MOBILI</v>
          </cell>
          <cell r="C476" t="str">
            <v>Spina 10A IP44 Caucciu bi-materia</v>
          </cell>
          <cell r="D476" t="str">
            <v>8005543648506</v>
          </cell>
          <cell r="E476" t="str">
            <v>PZ</v>
          </cell>
          <cell r="F476">
            <v>12</v>
          </cell>
          <cell r="G476" t="str">
            <v>SPINE E PRESE PROFESSIONAL</v>
          </cell>
          <cell r="H476">
            <v>3.86</v>
          </cell>
          <cell r="I476">
            <v>0.42</v>
          </cell>
          <cell r="J476">
            <v>2.2387999999999999</v>
          </cell>
          <cell r="K476">
            <v>0.15</v>
          </cell>
          <cell r="L476">
            <v>1.9029799999999999</v>
          </cell>
        </row>
        <row r="477">
          <cell r="A477" t="str">
            <v>BT-S2028GE</v>
          </cell>
          <cell r="B477" t="str">
            <v>MOBILI</v>
          </cell>
          <cell r="C477" t="str">
            <v>Spina 16A IP44 Caucciu bi-materia</v>
          </cell>
          <cell r="D477" t="str">
            <v>8005543648537</v>
          </cell>
          <cell r="E477" t="str">
            <v>PZ</v>
          </cell>
          <cell r="F477">
            <v>12</v>
          </cell>
          <cell r="G477" t="str">
            <v>SPINE E PRESE PROFESSIONAL</v>
          </cell>
          <cell r="H477">
            <v>4.13</v>
          </cell>
          <cell r="I477">
            <v>0.42</v>
          </cell>
          <cell r="J477">
            <v>2.3954</v>
          </cell>
          <cell r="K477">
            <v>0.15</v>
          </cell>
          <cell r="L477">
            <v>2.0360900000000002</v>
          </cell>
        </row>
        <row r="478">
          <cell r="A478" t="str">
            <v>BT-S2029GE</v>
          </cell>
          <cell r="B478" t="str">
            <v>MOBILI</v>
          </cell>
          <cell r="C478" t="str">
            <v>Presa 10/16A IP44 Caucciu bi-materia</v>
          </cell>
          <cell r="D478" t="str">
            <v>8005543648568</v>
          </cell>
          <cell r="E478" t="str">
            <v>PZ</v>
          </cell>
          <cell r="F478">
            <v>12</v>
          </cell>
          <cell r="G478" t="str">
            <v>SPINE E PRESE PROFESSIONAL</v>
          </cell>
          <cell r="H478">
            <v>4.6900000000000004</v>
          </cell>
          <cell r="I478">
            <v>0.42</v>
          </cell>
          <cell r="J478">
            <v>2.7202000000000002</v>
          </cell>
          <cell r="K478">
            <v>0.15</v>
          </cell>
          <cell r="L478">
            <v>2.3121700000000001</v>
          </cell>
        </row>
        <row r="479">
          <cell r="A479" t="str">
            <v>BT-S2132/2</v>
          </cell>
          <cell r="B479" t="str">
            <v>MOBILI</v>
          </cell>
          <cell r="C479" t="str">
            <v>kit - coppia di spine TV volanti d=9,5mm</v>
          </cell>
          <cell r="D479" t="str">
            <v>8005543166185</v>
          </cell>
          <cell r="E479" t="str">
            <v>PZ</v>
          </cell>
          <cell r="F479">
            <v>12</v>
          </cell>
          <cell r="G479" t="str">
            <v>PRODOTTI MOBILI ALTRO</v>
          </cell>
          <cell r="H479">
            <v>2.94</v>
          </cell>
          <cell r="I479">
            <v>0.42</v>
          </cell>
          <cell r="J479">
            <v>1.7052</v>
          </cell>
          <cell r="K479">
            <v>0.15</v>
          </cell>
          <cell r="L479">
            <v>1.4494199999999999</v>
          </cell>
        </row>
        <row r="480">
          <cell r="A480" t="str">
            <v>BT-S2133</v>
          </cell>
          <cell r="B480" t="str">
            <v>MOBILI</v>
          </cell>
          <cell r="C480" t="str">
            <v>kit - spina + presa TV volanti d=9,5mm</v>
          </cell>
          <cell r="D480" t="str">
            <v>8005543382431</v>
          </cell>
          <cell r="E480" t="str">
            <v>PZ</v>
          </cell>
          <cell r="F480">
            <v>12</v>
          </cell>
          <cell r="G480" t="str">
            <v>PRODOTTI MOBILI ALTRO</v>
          </cell>
          <cell r="H480">
            <v>2.92</v>
          </cell>
          <cell r="I480">
            <v>0.42</v>
          </cell>
          <cell r="J480">
            <v>1.6936</v>
          </cell>
          <cell r="K480">
            <v>0.15</v>
          </cell>
          <cell r="L480">
            <v>1.43956</v>
          </cell>
        </row>
        <row r="481">
          <cell r="A481" t="str">
            <v>BT-S2135</v>
          </cell>
          <cell r="B481" t="str">
            <v>MOBILI</v>
          </cell>
          <cell r="C481" t="str">
            <v>kit - presa TV/SAT a squadra d=9,5mm</v>
          </cell>
          <cell r="D481" t="str">
            <v>8012199676562</v>
          </cell>
          <cell r="E481" t="str">
            <v>PZ</v>
          </cell>
          <cell r="F481">
            <v>12</v>
          </cell>
          <cell r="G481" t="str">
            <v>PRODOTTI MOBILI ALTRO</v>
          </cell>
          <cell r="H481">
            <v>5.51</v>
          </cell>
          <cell r="I481">
            <v>0.42</v>
          </cell>
          <cell r="J481">
            <v>3.1957999999999998</v>
          </cell>
          <cell r="K481">
            <v>0.15</v>
          </cell>
          <cell r="L481">
            <v>2.7164299999999999</v>
          </cell>
        </row>
        <row r="482">
          <cell r="A482" t="str">
            <v>BT-S2136</v>
          </cell>
          <cell r="B482" t="str">
            <v>MOBILI</v>
          </cell>
          <cell r="C482" t="str">
            <v>adattatore TV1 spina TV/2 prese d.9,5mm</v>
          </cell>
          <cell r="D482" t="str">
            <v>8005543162521</v>
          </cell>
          <cell r="E482" t="str">
            <v>PZ</v>
          </cell>
          <cell r="F482">
            <v>12</v>
          </cell>
          <cell r="G482" t="str">
            <v>PRODOTTI MOBILI ALTRO</v>
          </cell>
          <cell r="H482">
            <v>9.42</v>
          </cell>
          <cell r="I482">
            <v>0.42</v>
          </cell>
          <cell r="J482">
            <v>5.4635999999999996</v>
          </cell>
          <cell r="K482">
            <v>0.15</v>
          </cell>
          <cell r="L482">
            <v>4.6440599999999996</v>
          </cell>
        </row>
        <row r="483">
          <cell r="A483" t="str">
            <v>BT-S2137</v>
          </cell>
          <cell r="B483" t="str">
            <v>MOBILI</v>
          </cell>
          <cell r="C483" t="str">
            <v>kit - spina TV a squadra d=9,5mm schermata</v>
          </cell>
          <cell r="D483" t="str">
            <v>8012199419329</v>
          </cell>
          <cell r="E483" t="str">
            <v>PZ</v>
          </cell>
          <cell r="F483">
            <v>12</v>
          </cell>
          <cell r="G483" t="str">
            <v>PRODOTTI MOBILI ALTRO</v>
          </cell>
          <cell r="H483">
            <v>4.7300000000000004</v>
          </cell>
          <cell r="I483">
            <v>0.42</v>
          </cell>
          <cell r="J483">
            <v>2.7434000000000003</v>
          </cell>
          <cell r="K483">
            <v>0.15</v>
          </cell>
          <cell r="L483">
            <v>2.3318900000000005</v>
          </cell>
        </row>
        <row r="484">
          <cell r="A484" t="str">
            <v>BT-S2150N</v>
          </cell>
          <cell r="B484" t="str">
            <v>MOBILI</v>
          </cell>
          <cell r="C484" t="str">
            <v>kit - prolunga TV 1,5m 2 spine+adattatore</v>
          </cell>
          <cell r="D484" t="str">
            <v>8012199731780</v>
          </cell>
          <cell r="E484" t="str">
            <v>PZ</v>
          </cell>
          <cell r="F484">
            <v>10</v>
          </cell>
          <cell r="G484" t="str">
            <v>PRODOTTI MOBILI ALTRO</v>
          </cell>
          <cell r="H484">
            <v>5.79</v>
          </cell>
          <cell r="I484">
            <v>0.42</v>
          </cell>
          <cell r="J484">
            <v>3.3582000000000001</v>
          </cell>
          <cell r="K484">
            <v>0.15</v>
          </cell>
          <cell r="L484">
            <v>2.8544700000000001</v>
          </cell>
        </row>
        <row r="485">
          <cell r="A485" t="str">
            <v>BT-S2151</v>
          </cell>
          <cell r="B485" t="str">
            <v>MOBILI</v>
          </cell>
          <cell r="C485" t="str">
            <v>kit - prolunga TV 1 spina 1 presa d=9,5 2m</v>
          </cell>
          <cell r="D485" t="str">
            <v>8012199419381</v>
          </cell>
          <cell r="E485" t="str">
            <v>PZ</v>
          </cell>
          <cell r="F485">
            <v>10</v>
          </cell>
          <cell r="G485" t="str">
            <v>PRODOTTI MOBILI ALTRO</v>
          </cell>
          <cell r="H485">
            <v>6.34</v>
          </cell>
          <cell r="I485">
            <v>0.42</v>
          </cell>
          <cell r="J485">
            <v>3.6772</v>
          </cell>
          <cell r="K485">
            <v>0.15</v>
          </cell>
          <cell r="L485">
            <v>3.1256200000000001</v>
          </cell>
        </row>
        <row r="486">
          <cell r="A486" t="str">
            <v>BT-S2152</v>
          </cell>
          <cell r="B486" t="str">
            <v>MOBILI</v>
          </cell>
          <cell r="C486" t="str">
            <v>kit - prolunga SCART 21 poli 1,5m</v>
          </cell>
          <cell r="D486" t="str">
            <v>8012199419411</v>
          </cell>
          <cell r="E486" t="str">
            <v>PZ</v>
          </cell>
          <cell r="F486">
            <v>6</v>
          </cell>
          <cell r="G486" t="str">
            <v>PRODOTTI MOBILI ALTRO</v>
          </cell>
          <cell r="H486">
            <v>19.739999999999998</v>
          </cell>
          <cell r="I486">
            <v>0.42</v>
          </cell>
          <cell r="J486">
            <v>11.449199999999999</v>
          </cell>
          <cell r="K486">
            <v>0.15</v>
          </cell>
          <cell r="L486">
            <v>9.731819999999999</v>
          </cell>
        </row>
        <row r="487">
          <cell r="A487" t="str">
            <v>BT-S2154</v>
          </cell>
          <cell r="B487" t="str">
            <v>MOBILI</v>
          </cell>
          <cell r="C487" t="str">
            <v>kit - 2 connettori TV SAT tipo F d=5mm</v>
          </cell>
          <cell r="D487" t="str">
            <v>8012199419473</v>
          </cell>
          <cell r="E487" t="str">
            <v>PZ</v>
          </cell>
          <cell r="F487">
            <v>12</v>
          </cell>
          <cell r="G487" t="str">
            <v>PRODOTTI MOBILI ALTRO</v>
          </cell>
          <cell r="H487">
            <v>3.77</v>
          </cell>
          <cell r="I487">
            <v>0.42</v>
          </cell>
          <cell r="J487">
            <v>2.1866000000000003</v>
          </cell>
          <cell r="K487">
            <v>0.15</v>
          </cell>
          <cell r="L487">
            <v>1.8586100000000003</v>
          </cell>
        </row>
        <row r="488">
          <cell r="A488" t="str">
            <v>BT-S2155</v>
          </cell>
          <cell r="B488" t="str">
            <v>MOBILI</v>
          </cell>
          <cell r="C488" t="str">
            <v>kit - 2 connettori TV SAT tipo F d=7mm</v>
          </cell>
          <cell r="D488" t="str">
            <v>8012199419503</v>
          </cell>
          <cell r="E488" t="str">
            <v>PZ</v>
          </cell>
          <cell r="F488">
            <v>12</v>
          </cell>
          <cell r="G488" t="str">
            <v>PRODOTTI MOBILI ALTRO</v>
          </cell>
          <cell r="H488">
            <v>4.01</v>
          </cell>
          <cell r="I488">
            <v>0.42</v>
          </cell>
          <cell r="J488">
            <v>2.3258000000000001</v>
          </cell>
          <cell r="K488">
            <v>0.15</v>
          </cell>
          <cell r="L488">
            <v>1.9769300000000001</v>
          </cell>
        </row>
        <row r="489">
          <cell r="A489" t="str">
            <v>BT-S2156</v>
          </cell>
          <cell r="B489" t="str">
            <v>MOBILI</v>
          </cell>
          <cell r="C489" t="str">
            <v>kit - prolunga SAT/TV 2 spine F 3m nero</v>
          </cell>
          <cell r="D489" t="str">
            <v>8012199419534</v>
          </cell>
          <cell r="E489" t="str">
            <v>PZ</v>
          </cell>
          <cell r="F489">
            <v>10</v>
          </cell>
          <cell r="G489" t="str">
            <v>PRODOTTI MOBILI ALTRO</v>
          </cell>
          <cell r="H489">
            <v>7.85</v>
          </cell>
          <cell r="I489">
            <v>0.42</v>
          </cell>
          <cell r="J489">
            <v>4.5529999999999999</v>
          </cell>
          <cell r="K489">
            <v>0.15</v>
          </cell>
          <cell r="L489">
            <v>3.87005</v>
          </cell>
        </row>
        <row r="490">
          <cell r="A490" t="str">
            <v>BT-S2162</v>
          </cell>
          <cell r="B490" t="str">
            <v>MOBILI</v>
          </cell>
          <cell r="C490" t="str">
            <v>Prolunga HDMI Maschio-Maschio 2 mt</v>
          </cell>
          <cell r="D490" t="str">
            <v>8005543530627</v>
          </cell>
          <cell r="E490" t="str">
            <v>PZ</v>
          </cell>
          <cell r="F490">
            <v>10</v>
          </cell>
          <cell r="G490" t="str">
            <v>PRODOTTI MOBILI ALTRO</v>
          </cell>
          <cell r="H490">
            <v>8.89</v>
          </cell>
          <cell r="I490">
            <v>0.42</v>
          </cell>
          <cell r="J490">
            <v>5.1562000000000001</v>
          </cell>
          <cell r="K490">
            <v>0.15</v>
          </cell>
          <cell r="L490">
            <v>4.3827699999999998</v>
          </cell>
        </row>
        <row r="491">
          <cell r="A491" t="str">
            <v>BT-S2163</v>
          </cell>
          <cell r="B491" t="str">
            <v>MOBILI</v>
          </cell>
          <cell r="C491" t="str">
            <v>Prol HDMI Maschio-Maschio 3D+Ethern. 2 mt</v>
          </cell>
          <cell r="D491" t="str">
            <v>8005543530641</v>
          </cell>
          <cell r="E491" t="str">
            <v>PZ</v>
          </cell>
          <cell r="F491">
            <v>10</v>
          </cell>
          <cell r="G491" t="str">
            <v>PRODOTTI MOBILI ALTRO</v>
          </cell>
          <cell r="H491">
            <v>15.74</v>
          </cell>
          <cell r="I491">
            <v>0.42</v>
          </cell>
          <cell r="J491">
            <v>9.1292000000000009</v>
          </cell>
          <cell r="K491">
            <v>0.15</v>
          </cell>
          <cell r="L491">
            <v>7.7598200000000013</v>
          </cell>
        </row>
        <row r="492">
          <cell r="A492" t="str">
            <v>BT-S2465TA</v>
          </cell>
          <cell r="B492" t="str">
            <v>MOBILI</v>
          </cell>
          <cell r="C492" t="str">
            <v>kit - spina corner salvasp.2P+T 10A bianco</v>
          </cell>
          <cell r="D492" t="str">
            <v>8005543166499</v>
          </cell>
          <cell r="E492" t="str">
            <v>PZ</v>
          </cell>
          <cell r="F492">
            <v>18</v>
          </cell>
          <cell r="G492" t="str">
            <v>SPINE E PRESE CORNER</v>
          </cell>
          <cell r="H492">
            <v>2.38</v>
          </cell>
          <cell r="I492">
            <v>0.42</v>
          </cell>
          <cell r="J492">
            <v>1.3803999999999998</v>
          </cell>
          <cell r="K492">
            <v>0.15</v>
          </cell>
          <cell r="L492">
            <v>1.1733399999999998</v>
          </cell>
        </row>
        <row r="493">
          <cell r="A493" t="str">
            <v>BT-S2465TAE</v>
          </cell>
          <cell r="B493" t="str">
            <v>MOBILI</v>
          </cell>
          <cell r="C493" t="str">
            <v>Kit - spina corner salvasp. 2P+T 10A bianco</v>
          </cell>
          <cell r="D493" t="str">
            <v>8012199368580</v>
          </cell>
          <cell r="E493" t="str">
            <v>PZ</v>
          </cell>
          <cell r="F493">
            <v>60</v>
          </cell>
          <cell r="G493" t="str">
            <v>SPINE E PRESE CORNER</v>
          </cell>
          <cell r="H493">
            <v>2.0099999999999998</v>
          </cell>
          <cell r="I493">
            <v>0.42</v>
          </cell>
          <cell r="J493">
            <v>1.1657999999999999</v>
          </cell>
          <cell r="K493">
            <v>0.15</v>
          </cell>
          <cell r="L493">
            <v>0.99092999999999998</v>
          </cell>
        </row>
        <row r="494">
          <cell r="A494" t="str">
            <v>BT-S2465TAP</v>
          </cell>
          <cell r="B494" t="str">
            <v>MOBILI</v>
          </cell>
          <cell r="C494" t="str">
            <v>kit - spina + presa corner 2P+T 10A bianco</v>
          </cell>
          <cell r="D494" t="str">
            <v>8005543167007</v>
          </cell>
          <cell r="E494" t="str">
            <v>PZ</v>
          </cell>
          <cell r="F494">
            <v>12</v>
          </cell>
          <cell r="G494" t="str">
            <v>SPINE E PRESE CORNER</v>
          </cell>
          <cell r="H494">
            <v>5.18</v>
          </cell>
          <cell r="I494">
            <v>0.42</v>
          </cell>
          <cell r="J494">
            <v>3.0044</v>
          </cell>
          <cell r="K494">
            <v>0.15</v>
          </cell>
          <cell r="L494">
            <v>2.5537399999999999</v>
          </cell>
        </row>
        <row r="495">
          <cell r="A495" t="str">
            <v>BT-S2465TG</v>
          </cell>
          <cell r="B495" t="str">
            <v>MOBILI</v>
          </cell>
          <cell r="C495" t="str">
            <v>kit - spina corner salvasp.2P+T 10A grigio</v>
          </cell>
          <cell r="D495" t="str">
            <v>8005543166505</v>
          </cell>
          <cell r="E495" t="str">
            <v>PZ</v>
          </cell>
          <cell r="F495">
            <v>18</v>
          </cell>
          <cell r="G495" t="str">
            <v>SPINE E PRESE CORNER</v>
          </cell>
          <cell r="H495">
            <v>2.4</v>
          </cell>
          <cell r="I495">
            <v>0.42</v>
          </cell>
          <cell r="J495">
            <v>1.3919999999999999</v>
          </cell>
          <cell r="K495">
            <v>0.15</v>
          </cell>
          <cell r="L495">
            <v>1.1831999999999998</v>
          </cell>
        </row>
        <row r="496">
          <cell r="A496" t="str">
            <v>BT-S2465TGE</v>
          </cell>
          <cell r="B496" t="str">
            <v>MOBILI</v>
          </cell>
          <cell r="C496" t="str">
            <v>Kit - spina corner salvasp. 2P+T 10A grigio</v>
          </cell>
          <cell r="D496" t="str">
            <v>8012199368610</v>
          </cell>
          <cell r="E496" t="str">
            <v>PZ</v>
          </cell>
          <cell r="F496">
            <v>60</v>
          </cell>
          <cell r="G496" t="str">
            <v>SPINE E PRESE CORNER</v>
          </cell>
          <cell r="H496">
            <v>2.0099999999999998</v>
          </cell>
          <cell r="I496">
            <v>0.42</v>
          </cell>
          <cell r="J496">
            <v>1.1657999999999999</v>
          </cell>
          <cell r="K496">
            <v>0.15</v>
          </cell>
          <cell r="L496">
            <v>0.99092999999999998</v>
          </cell>
        </row>
        <row r="497">
          <cell r="A497" t="str">
            <v>BT-S2465TGP</v>
          </cell>
          <cell r="B497" t="str">
            <v>MOBILI</v>
          </cell>
          <cell r="C497" t="str">
            <v>kit - spina + presa corner 2P+T 10A grigio</v>
          </cell>
          <cell r="D497" t="str">
            <v>8005543167014</v>
          </cell>
          <cell r="E497" t="str">
            <v>PZ</v>
          </cell>
          <cell r="F497">
            <v>12</v>
          </cell>
          <cell r="G497" t="str">
            <v>SPINE E PRESE CORNER</v>
          </cell>
          <cell r="H497">
            <v>5.09</v>
          </cell>
          <cell r="I497">
            <v>0.42</v>
          </cell>
          <cell r="J497">
            <v>2.9521999999999999</v>
          </cell>
          <cell r="K497">
            <v>0.15</v>
          </cell>
          <cell r="L497">
            <v>2.5093700000000001</v>
          </cell>
        </row>
        <row r="498">
          <cell r="A498" t="str">
            <v>BT-S2466TA</v>
          </cell>
          <cell r="B498" t="str">
            <v>MOBILI</v>
          </cell>
          <cell r="C498" t="str">
            <v>kit - spina corner salvasp.2P+T 16A bianco</v>
          </cell>
          <cell r="D498" t="str">
            <v>8005543166512</v>
          </cell>
          <cell r="E498" t="str">
            <v>PZ</v>
          </cell>
          <cell r="F498">
            <v>18</v>
          </cell>
          <cell r="G498" t="str">
            <v>SPINE E PRESE CORNER</v>
          </cell>
          <cell r="H498">
            <v>2.69</v>
          </cell>
          <cell r="I498">
            <v>0.42</v>
          </cell>
          <cell r="J498">
            <v>1.5602</v>
          </cell>
          <cell r="K498">
            <v>0.15</v>
          </cell>
          <cell r="L498">
            <v>1.3261700000000001</v>
          </cell>
        </row>
        <row r="499">
          <cell r="A499" t="str">
            <v>BT-S2466TAE</v>
          </cell>
          <cell r="B499" t="str">
            <v>MOBILI</v>
          </cell>
          <cell r="C499" t="str">
            <v>Kit - spina corner salvasp. 2P+T 16A bianco</v>
          </cell>
          <cell r="D499" t="str">
            <v>8012199374406</v>
          </cell>
          <cell r="E499" t="str">
            <v>PZ</v>
          </cell>
          <cell r="F499">
            <v>60</v>
          </cell>
          <cell r="G499" t="str">
            <v>SPINE E PRESE CORNER</v>
          </cell>
          <cell r="H499">
            <v>2.25</v>
          </cell>
          <cell r="I499">
            <v>0.42</v>
          </cell>
          <cell r="J499">
            <v>1.3050000000000002</v>
          </cell>
          <cell r="K499">
            <v>0.15</v>
          </cell>
          <cell r="L499">
            <v>1.1092500000000001</v>
          </cell>
        </row>
        <row r="500">
          <cell r="A500" t="str">
            <v>BT-S2466TAP</v>
          </cell>
          <cell r="B500" t="str">
            <v>MOBILI</v>
          </cell>
          <cell r="C500" t="str">
            <v>kit - spina + presa corner 2P+T 16A bianco</v>
          </cell>
          <cell r="D500" t="str">
            <v>8005543167021</v>
          </cell>
          <cell r="E500" t="str">
            <v>PZ</v>
          </cell>
          <cell r="F500">
            <v>12</v>
          </cell>
          <cell r="G500" t="str">
            <v>SPINE E PRESE CORNER</v>
          </cell>
          <cell r="H500">
            <v>5.56</v>
          </cell>
          <cell r="I500">
            <v>0.42</v>
          </cell>
          <cell r="J500">
            <v>3.2247999999999997</v>
          </cell>
          <cell r="K500">
            <v>0.15</v>
          </cell>
          <cell r="L500">
            <v>2.7410799999999997</v>
          </cell>
        </row>
        <row r="501">
          <cell r="A501" t="str">
            <v>BT-S2466TG</v>
          </cell>
          <cell r="B501" t="str">
            <v>MOBILI</v>
          </cell>
          <cell r="C501" t="str">
            <v>kit - spina corner salvasp.2P+T 16A grigio</v>
          </cell>
          <cell r="D501" t="str">
            <v>8005543166529</v>
          </cell>
          <cell r="E501" t="str">
            <v>PZ</v>
          </cell>
          <cell r="F501">
            <v>18</v>
          </cell>
          <cell r="G501" t="str">
            <v>SPINE E PRESE CORNER</v>
          </cell>
          <cell r="H501">
            <v>2.72</v>
          </cell>
          <cell r="I501">
            <v>0.42</v>
          </cell>
          <cell r="J501">
            <v>1.5776000000000001</v>
          </cell>
          <cell r="K501">
            <v>0.15</v>
          </cell>
          <cell r="L501">
            <v>1.3409600000000002</v>
          </cell>
        </row>
        <row r="502">
          <cell r="A502" t="str">
            <v>BT-S2466TGE</v>
          </cell>
          <cell r="B502" t="str">
            <v>MOBILI</v>
          </cell>
          <cell r="C502" t="str">
            <v>Kit - spina corner salvasp. 2P+T 16A grigio</v>
          </cell>
          <cell r="D502" t="str">
            <v>8012199374437</v>
          </cell>
          <cell r="E502" t="str">
            <v>PZ</v>
          </cell>
          <cell r="F502">
            <v>60</v>
          </cell>
          <cell r="G502" t="str">
            <v>SPINE E PRESE CORNER</v>
          </cell>
          <cell r="H502">
            <v>2.25</v>
          </cell>
          <cell r="I502">
            <v>0.42</v>
          </cell>
          <cell r="J502">
            <v>1.3050000000000002</v>
          </cell>
          <cell r="K502">
            <v>0.15</v>
          </cell>
          <cell r="L502">
            <v>1.1092500000000001</v>
          </cell>
        </row>
        <row r="503">
          <cell r="A503" t="str">
            <v>BT-S2466TGP</v>
          </cell>
          <cell r="B503" t="str">
            <v>MOBILI</v>
          </cell>
          <cell r="C503" t="str">
            <v>kit - spina + presa corner 2P+T 16A grigio</v>
          </cell>
          <cell r="D503" t="str">
            <v>8005543167038</v>
          </cell>
          <cell r="E503" t="str">
            <v>PZ</v>
          </cell>
          <cell r="F503">
            <v>12</v>
          </cell>
          <cell r="G503" t="str">
            <v>SPINE E PRESE CORNER</v>
          </cell>
          <cell r="H503">
            <v>5.56</v>
          </cell>
          <cell r="I503">
            <v>0.42</v>
          </cell>
          <cell r="J503">
            <v>3.2247999999999997</v>
          </cell>
          <cell r="K503">
            <v>0.15</v>
          </cell>
          <cell r="L503">
            <v>2.7410799999999997</v>
          </cell>
        </row>
        <row r="504">
          <cell r="A504" t="str">
            <v>BT-S2467TA</v>
          </cell>
          <cell r="B504" t="str">
            <v>MOBILI</v>
          </cell>
          <cell r="C504" t="str">
            <v>kit - spina corner squadra 2P+T 10A bianco</v>
          </cell>
          <cell r="D504" t="str">
            <v>8012199452920</v>
          </cell>
          <cell r="E504" t="str">
            <v>PZ</v>
          </cell>
          <cell r="F504">
            <v>12</v>
          </cell>
          <cell r="G504" t="str">
            <v>SPINE E PRESE CORNER</v>
          </cell>
          <cell r="H504">
            <v>2.85</v>
          </cell>
          <cell r="I504">
            <v>0.42</v>
          </cell>
          <cell r="J504">
            <v>1.653</v>
          </cell>
          <cell r="K504">
            <v>0.15</v>
          </cell>
          <cell r="L504">
            <v>1.4050500000000001</v>
          </cell>
        </row>
        <row r="505">
          <cell r="A505" t="str">
            <v>BT-S2467TAE</v>
          </cell>
          <cell r="B505" t="str">
            <v>MOBILI</v>
          </cell>
          <cell r="C505" t="str">
            <v>kit - spina corner squadra 2P+T 10A bianco</v>
          </cell>
          <cell r="D505" t="str">
            <v>8012199453002</v>
          </cell>
          <cell r="E505" t="str">
            <v>PZ</v>
          </cell>
          <cell r="F505">
            <v>50</v>
          </cell>
          <cell r="G505" t="str">
            <v>SPINE E PRESE CORNER</v>
          </cell>
          <cell r="H505">
            <v>2.44</v>
          </cell>
          <cell r="I505">
            <v>0.42</v>
          </cell>
          <cell r="J505">
            <v>1.4152</v>
          </cell>
          <cell r="K505">
            <v>0.15</v>
          </cell>
          <cell r="L505">
            <v>1.20292</v>
          </cell>
        </row>
        <row r="506">
          <cell r="A506" t="str">
            <v>BT-S2467TG</v>
          </cell>
          <cell r="B506" t="str">
            <v>MOBILI</v>
          </cell>
          <cell r="C506" t="str">
            <v>kit - spina corner squadra 2P+T 10A grigio</v>
          </cell>
          <cell r="D506" t="str">
            <v>8012199452937</v>
          </cell>
          <cell r="E506" t="str">
            <v>PZ</v>
          </cell>
          <cell r="F506">
            <v>12</v>
          </cell>
          <cell r="G506" t="str">
            <v>SPINE E PRESE CORNER</v>
          </cell>
          <cell r="H506">
            <v>2.85</v>
          </cell>
          <cell r="I506">
            <v>0.42</v>
          </cell>
          <cell r="J506">
            <v>1.653</v>
          </cell>
          <cell r="K506">
            <v>0.15</v>
          </cell>
          <cell r="L506">
            <v>1.4050500000000001</v>
          </cell>
        </row>
        <row r="507">
          <cell r="A507" t="str">
            <v>BT-S2467TGE</v>
          </cell>
          <cell r="B507" t="str">
            <v>MOBILI</v>
          </cell>
          <cell r="C507" t="str">
            <v>kit - spina corner squadra 2P+T 10A grigio</v>
          </cell>
          <cell r="D507" t="str">
            <v>8012199455754</v>
          </cell>
          <cell r="E507" t="str">
            <v>PZ</v>
          </cell>
          <cell r="F507">
            <v>50</v>
          </cell>
          <cell r="G507" t="str">
            <v>SPINE E PRESE CORNER</v>
          </cell>
          <cell r="H507">
            <v>2.44</v>
          </cell>
          <cell r="I507">
            <v>0.42</v>
          </cell>
          <cell r="J507">
            <v>1.4152</v>
          </cell>
          <cell r="K507">
            <v>0.15</v>
          </cell>
          <cell r="L507">
            <v>1.20292</v>
          </cell>
        </row>
        <row r="508">
          <cell r="A508" t="str">
            <v>BT-S2468TA</v>
          </cell>
          <cell r="B508" t="str">
            <v>MOBILI</v>
          </cell>
          <cell r="C508" t="str">
            <v>kit - spina corner squadra 2P+T 16A bianco</v>
          </cell>
          <cell r="D508" t="str">
            <v>8012199452944</v>
          </cell>
          <cell r="E508" t="str">
            <v>PZ</v>
          </cell>
          <cell r="F508">
            <v>12</v>
          </cell>
          <cell r="G508" t="str">
            <v>SPINE E PRESE CORNER</v>
          </cell>
          <cell r="H508">
            <v>3.08</v>
          </cell>
          <cell r="I508">
            <v>0.42</v>
          </cell>
          <cell r="J508">
            <v>1.7864</v>
          </cell>
          <cell r="K508">
            <v>0.15</v>
          </cell>
          <cell r="L508">
            <v>1.51844</v>
          </cell>
        </row>
        <row r="509">
          <cell r="A509" t="str">
            <v>BT-S2468TAE</v>
          </cell>
          <cell r="B509" t="str">
            <v>MOBILI</v>
          </cell>
          <cell r="C509" t="str">
            <v>kit - spina corner squadra 2P+T 16A bianco</v>
          </cell>
          <cell r="D509" t="str">
            <v>8012199453019</v>
          </cell>
          <cell r="E509" t="str">
            <v>PZ</v>
          </cell>
          <cell r="F509">
            <v>50</v>
          </cell>
          <cell r="G509" t="str">
            <v>SPINE E PRESE CORNER</v>
          </cell>
          <cell r="H509">
            <v>2.68</v>
          </cell>
          <cell r="I509">
            <v>0.42</v>
          </cell>
          <cell r="J509">
            <v>1.5544000000000002</v>
          </cell>
          <cell r="K509">
            <v>0.15</v>
          </cell>
          <cell r="L509">
            <v>1.3212400000000002</v>
          </cell>
        </row>
        <row r="510">
          <cell r="A510" t="str">
            <v>BT-S2468TG</v>
          </cell>
          <cell r="B510" t="str">
            <v>MOBILI</v>
          </cell>
          <cell r="C510" t="str">
            <v>kit - spina corner squadra 2P+T 16A grigio</v>
          </cell>
          <cell r="D510" t="str">
            <v>8012199452951</v>
          </cell>
          <cell r="E510" t="str">
            <v>PZ</v>
          </cell>
          <cell r="F510">
            <v>12</v>
          </cell>
          <cell r="G510" t="str">
            <v>SPINE E PRESE CORNER</v>
          </cell>
          <cell r="H510">
            <v>3.08</v>
          </cell>
          <cell r="I510">
            <v>0.42</v>
          </cell>
          <cell r="J510">
            <v>1.7864</v>
          </cell>
          <cell r="K510">
            <v>0.15</v>
          </cell>
          <cell r="L510">
            <v>1.51844</v>
          </cell>
        </row>
        <row r="511">
          <cell r="A511" t="str">
            <v>BT-S2468TGE</v>
          </cell>
          <cell r="B511" t="str">
            <v>MOBILI</v>
          </cell>
          <cell r="C511" t="str">
            <v>kit - spina corner squadra 2P+T 16A grigio</v>
          </cell>
          <cell r="D511" t="str">
            <v>8012199453026</v>
          </cell>
          <cell r="E511" t="str">
            <v>PZ</v>
          </cell>
          <cell r="F511">
            <v>50</v>
          </cell>
          <cell r="G511" t="str">
            <v>SPINE E PRESE CORNER</v>
          </cell>
          <cell r="H511">
            <v>2.68</v>
          </cell>
          <cell r="I511">
            <v>0.42</v>
          </cell>
          <cell r="J511">
            <v>1.5544000000000002</v>
          </cell>
          <cell r="K511">
            <v>0.15</v>
          </cell>
          <cell r="L511">
            <v>1.3212400000000002</v>
          </cell>
        </row>
        <row r="512">
          <cell r="A512" t="str">
            <v>BT-S2468TJE</v>
          </cell>
          <cell r="B512" t="str">
            <v>MOBILI</v>
          </cell>
          <cell r="C512" t="str">
            <v>kit - spina corner squadra 2P+T 16A arancio</v>
          </cell>
          <cell r="D512" t="str">
            <v>8005543490518</v>
          </cell>
          <cell r="E512" t="str">
            <v>PZ</v>
          </cell>
          <cell r="F512">
            <v>50</v>
          </cell>
          <cell r="G512" t="str">
            <v>SPINE E PRESE CORNER</v>
          </cell>
          <cell r="H512">
            <v>2.89</v>
          </cell>
          <cell r="I512">
            <v>0.42</v>
          </cell>
          <cell r="J512">
            <v>1.6762000000000001</v>
          </cell>
          <cell r="K512">
            <v>0.15</v>
          </cell>
          <cell r="L512">
            <v>1.4247700000000001</v>
          </cell>
        </row>
        <row r="513">
          <cell r="A513" t="str">
            <v>BT-S2492AE</v>
          </cell>
          <cell r="B513" t="str">
            <v>MOBILI</v>
          </cell>
          <cell r="C513" t="str">
            <v>kit - spina volante 2P 10A avorio</v>
          </cell>
          <cell r="D513" t="str">
            <v>8012199364094</v>
          </cell>
          <cell r="E513" t="str">
            <v>PZ</v>
          </cell>
          <cell r="F513">
            <v>50</v>
          </cell>
          <cell r="G513" t="str">
            <v>SPINE E PRESE PROFESSIONAL</v>
          </cell>
          <cell r="H513">
            <v>2.1800000000000002</v>
          </cell>
          <cell r="I513">
            <v>0.42</v>
          </cell>
          <cell r="J513">
            <v>1.2644000000000002</v>
          </cell>
          <cell r="K513">
            <v>0.15</v>
          </cell>
          <cell r="L513">
            <v>1.0747400000000003</v>
          </cell>
        </row>
        <row r="514">
          <cell r="A514" t="str">
            <v>BT-S2492GE</v>
          </cell>
          <cell r="B514" t="str">
            <v>MOBILI</v>
          </cell>
          <cell r="C514" t="str">
            <v>kit - spina volante 2P 10A grigia</v>
          </cell>
          <cell r="D514" t="str">
            <v>8012199364124</v>
          </cell>
          <cell r="E514" t="str">
            <v>PZ</v>
          </cell>
          <cell r="F514">
            <v>50</v>
          </cell>
          <cell r="G514" t="str">
            <v>SPINE E PRESE PROFESSIONAL</v>
          </cell>
          <cell r="H514">
            <v>2.1800000000000002</v>
          </cell>
          <cell r="I514">
            <v>0.42</v>
          </cell>
          <cell r="J514">
            <v>1.2644000000000002</v>
          </cell>
          <cell r="K514">
            <v>0.15</v>
          </cell>
          <cell r="L514">
            <v>1.0747400000000003</v>
          </cell>
        </row>
        <row r="515">
          <cell r="A515" t="str">
            <v>BT-S2495TA</v>
          </cell>
          <cell r="B515" t="str">
            <v>MOBILI</v>
          </cell>
          <cell r="C515" t="str">
            <v>kit - spina salvaspazio 2P+T 10A avorio</v>
          </cell>
          <cell r="D515" t="str">
            <v>8005543120088</v>
          </cell>
          <cell r="E515" t="str">
            <v>PZ</v>
          </cell>
          <cell r="F515">
            <v>12</v>
          </cell>
          <cell r="G515" t="str">
            <v>SPINE E PRESE PROFESSIONAL</v>
          </cell>
          <cell r="H515">
            <v>3.39</v>
          </cell>
          <cell r="I515">
            <v>0.42</v>
          </cell>
          <cell r="J515">
            <v>1.9662000000000002</v>
          </cell>
          <cell r="K515">
            <v>0.15</v>
          </cell>
          <cell r="L515">
            <v>1.6712700000000003</v>
          </cell>
        </row>
        <row r="516">
          <cell r="A516" t="str">
            <v>BT-S2495TAE</v>
          </cell>
          <cell r="B516" t="str">
            <v>MOBILI</v>
          </cell>
          <cell r="C516" t="str">
            <v>kit - spina salvaspazio 2P+T 10A avorio</v>
          </cell>
          <cell r="D516" t="str">
            <v>8012199365862</v>
          </cell>
          <cell r="E516" t="str">
            <v>PZ</v>
          </cell>
          <cell r="F516">
            <v>50</v>
          </cell>
          <cell r="G516" t="str">
            <v>SPINE E PRESE PROFESSIONAL</v>
          </cell>
          <cell r="H516">
            <v>2.72</v>
          </cell>
          <cell r="I516">
            <v>0.42</v>
          </cell>
          <cell r="J516">
            <v>1.5776000000000001</v>
          </cell>
          <cell r="K516">
            <v>0.15</v>
          </cell>
          <cell r="L516">
            <v>1.3409600000000002</v>
          </cell>
        </row>
        <row r="517">
          <cell r="A517" t="str">
            <v>BT-S2495TG</v>
          </cell>
          <cell r="B517" t="str">
            <v>MOBILI</v>
          </cell>
          <cell r="C517" t="str">
            <v>kit - spina salvaspazio 2P+T 10A grigia</v>
          </cell>
          <cell r="D517" t="str">
            <v>8005543120071</v>
          </cell>
          <cell r="E517" t="str">
            <v>PZ</v>
          </cell>
          <cell r="F517">
            <v>12</v>
          </cell>
          <cell r="G517" t="str">
            <v>SPINE E PRESE PROFESSIONAL</v>
          </cell>
          <cell r="H517">
            <v>3.39</v>
          </cell>
          <cell r="I517">
            <v>0.42</v>
          </cell>
          <cell r="J517">
            <v>1.9662000000000002</v>
          </cell>
          <cell r="K517">
            <v>0.15</v>
          </cell>
          <cell r="L517">
            <v>1.6712700000000003</v>
          </cell>
        </row>
        <row r="518">
          <cell r="A518" t="str">
            <v>BT-S2495TGE</v>
          </cell>
          <cell r="B518" t="str">
            <v>MOBILI</v>
          </cell>
          <cell r="C518" t="str">
            <v>kit - spina salvaspazio 2P+T 10A grigio</v>
          </cell>
          <cell r="D518" t="str">
            <v>8012199365893</v>
          </cell>
          <cell r="E518" t="str">
            <v>PZ</v>
          </cell>
          <cell r="F518">
            <v>50</v>
          </cell>
          <cell r="G518" t="str">
            <v>SPINE E PRESE PROFESSIONAL</v>
          </cell>
          <cell r="H518">
            <v>2.72</v>
          </cell>
          <cell r="I518">
            <v>0.42</v>
          </cell>
          <cell r="J518">
            <v>1.5776000000000001</v>
          </cell>
          <cell r="K518">
            <v>0.15</v>
          </cell>
          <cell r="L518">
            <v>1.3409600000000002</v>
          </cell>
        </row>
        <row r="519">
          <cell r="A519" t="str">
            <v>BT-S2496TA</v>
          </cell>
          <cell r="B519" t="str">
            <v>MOBILI</v>
          </cell>
          <cell r="C519" t="str">
            <v>kit - spina salvaspazio 2P+T 16A avorio</v>
          </cell>
          <cell r="D519" t="str">
            <v>8005543120101</v>
          </cell>
          <cell r="E519" t="str">
            <v>PZ</v>
          </cell>
          <cell r="F519">
            <v>12</v>
          </cell>
          <cell r="G519" t="str">
            <v>SPINE E PRESE PROFESSIONAL</v>
          </cell>
          <cell r="H519">
            <v>4.04</v>
          </cell>
          <cell r="I519">
            <v>0.42</v>
          </cell>
          <cell r="J519">
            <v>2.3432000000000004</v>
          </cell>
          <cell r="K519">
            <v>0.15</v>
          </cell>
          <cell r="L519">
            <v>1.9917200000000004</v>
          </cell>
        </row>
        <row r="520">
          <cell r="A520" t="str">
            <v>BT-S2496TAE</v>
          </cell>
          <cell r="B520" t="str">
            <v>MOBILI</v>
          </cell>
          <cell r="C520" t="str">
            <v>kit - spina salvaspazio 2P+T 16A avorio</v>
          </cell>
          <cell r="D520" t="str">
            <v>8012199365923</v>
          </cell>
          <cell r="E520" t="str">
            <v>PZ</v>
          </cell>
          <cell r="F520">
            <v>40</v>
          </cell>
          <cell r="G520" t="str">
            <v>SPINE E PRESE PROFESSIONAL</v>
          </cell>
          <cell r="H520">
            <v>3.21</v>
          </cell>
          <cell r="I520">
            <v>0.42</v>
          </cell>
          <cell r="J520">
            <v>1.8618000000000001</v>
          </cell>
          <cell r="K520">
            <v>0.15</v>
          </cell>
          <cell r="L520">
            <v>1.5825300000000002</v>
          </cell>
        </row>
        <row r="521">
          <cell r="A521" t="str">
            <v>BT-S2496TG</v>
          </cell>
          <cell r="B521" t="str">
            <v>MOBILI</v>
          </cell>
          <cell r="C521" t="str">
            <v>kit - spina salvaspazio 2P+T 16A grigio</v>
          </cell>
          <cell r="D521" t="str">
            <v>8005543120095</v>
          </cell>
          <cell r="E521" t="str">
            <v>PZ</v>
          </cell>
          <cell r="F521">
            <v>12</v>
          </cell>
          <cell r="G521" t="str">
            <v>SPINE E PRESE PROFESSIONAL</v>
          </cell>
          <cell r="H521">
            <v>4.04</v>
          </cell>
          <cell r="I521">
            <v>0.42</v>
          </cell>
          <cell r="J521">
            <v>2.3432000000000004</v>
          </cell>
          <cell r="K521">
            <v>0.15</v>
          </cell>
          <cell r="L521">
            <v>1.9917200000000004</v>
          </cell>
        </row>
        <row r="522">
          <cell r="A522" t="str">
            <v>BT-S2496TGE</v>
          </cell>
          <cell r="B522" t="str">
            <v>MOBILI</v>
          </cell>
          <cell r="C522" t="str">
            <v>kit - spina salvaspazio 2P+T 16A grigio</v>
          </cell>
          <cell r="D522" t="str">
            <v>8012199365954</v>
          </cell>
          <cell r="E522" t="str">
            <v>PZ</v>
          </cell>
          <cell r="F522">
            <v>40</v>
          </cell>
          <cell r="G522" t="str">
            <v>SPINE E PRESE PROFESSIONAL</v>
          </cell>
          <cell r="H522">
            <v>3.21</v>
          </cell>
          <cell r="I522">
            <v>0.42</v>
          </cell>
          <cell r="J522">
            <v>1.8618000000000001</v>
          </cell>
          <cell r="K522">
            <v>0.15</v>
          </cell>
          <cell r="L522">
            <v>1.5825300000000002</v>
          </cell>
        </row>
        <row r="523">
          <cell r="A523" t="str">
            <v>BT-S2515N</v>
          </cell>
          <cell r="B523" t="str">
            <v>MOBILI</v>
          </cell>
          <cell r="C523" t="str">
            <v>kit - avvolgicavo 3x1,5 15m 4 pr. Plurist</v>
          </cell>
          <cell r="D523" t="str">
            <v>8005543599990</v>
          </cell>
          <cell r="E523" t="str">
            <v>PZ</v>
          </cell>
          <cell r="F523">
            <v>1</v>
          </cell>
          <cell r="G523" t="str">
            <v>AVVOLGICAVI</v>
          </cell>
          <cell r="H523">
            <v>41.29</v>
          </cell>
          <cell r="I523">
            <v>0.42</v>
          </cell>
          <cell r="J523">
            <v>23.9482</v>
          </cell>
          <cell r="K523">
            <v>0.15</v>
          </cell>
          <cell r="L523">
            <v>20.355969999999999</v>
          </cell>
        </row>
        <row r="524">
          <cell r="A524" t="str">
            <v>BT-S2515X40</v>
          </cell>
          <cell r="B524" t="str">
            <v>MOBILI</v>
          </cell>
          <cell r="C524" t="str">
            <v>kit-prolunga 2P+T 15m sp.16A/pr. st tedes</v>
          </cell>
          <cell r="D524" t="str">
            <v>8005543404225</v>
          </cell>
          <cell r="E524" t="str">
            <v>PZ</v>
          </cell>
          <cell r="F524">
            <v>3</v>
          </cell>
          <cell r="G524" t="str">
            <v>PROLUNGHE GARDEN</v>
          </cell>
          <cell r="H524">
            <v>34.11</v>
          </cell>
          <cell r="I524">
            <v>0.42</v>
          </cell>
          <cell r="J524">
            <v>19.783799999999999</v>
          </cell>
          <cell r="K524">
            <v>0.15</v>
          </cell>
          <cell r="L524">
            <v>16.816230000000001</v>
          </cell>
        </row>
        <row r="525">
          <cell r="A525" t="str">
            <v>BT-S2525N</v>
          </cell>
          <cell r="B525" t="str">
            <v>MOBILI</v>
          </cell>
          <cell r="C525" t="str">
            <v>kit - avvolgicavo 3x1,5 25m 4 pr. Plurist</v>
          </cell>
          <cell r="D525" t="str">
            <v>8005543600009</v>
          </cell>
          <cell r="E525" t="str">
            <v>PZ</v>
          </cell>
          <cell r="F525">
            <v>1</v>
          </cell>
          <cell r="G525" t="str">
            <v>AVVOLGICAVI</v>
          </cell>
          <cell r="H525">
            <v>59.34</v>
          </cell>
          <cell r="I525">
            <v>0.42</v>
          </cell>
          <cell r="J525">
            <v>34.417200000000001</v>
          </cell>
          <cell r="K525">
            <v>0.15</v>
          </cell>
          <cell r="L525">
            <v>29.254620000000003</v>
          </cell>
        </row>
        <row r="526">
          <cell r="A526" t="str">
            <v>BT-S2529N</v>
          </cell>
          <cell r="B526" t="str">
            <v>MOBILI</v>
          </cell>
          <cell r="C526" t="str">
            <v>kit - prolunga TV 3m 2 spine+adattatore</v>
          </cell>
          <cell r="D526" t="str">
            <v>8012199731797</v>
          </cell>
          <cell r="E526" t="str">
            <v>PZ</v>
          </cell>
          <cell r="F526">
            <v>10</v>
          </cell>
          <cell r="G526" t="str">
            <v>PRODOTTI MOBILI ALTRO</v>
          </cell>
          <cell r="H526">
            <v>10.75</v>
          </cell>
          <cell r="I526">
            <v>0.42</v>
          </cell>
          <cell r="J526">
            <v>6.2350000000000003</v>
          </cell>
          <cell r="K526">
            <v>0.15</v>
          </cell>
          <cell r="L526">
            <v>5.2997500000000004</v>
          </cell>
        </row>
        <row r="527">
          <cell r="A527" t="str">
            <v>BT-S2533/40</v>
          </cell>
          <cell r="B527" t="str">
            <v>MOBILI</v>
          </cell>
          <cell r="C527" t="str">
            <v>kit - prolunga 2P+T 25m sp.16A/pr. st tedes</v>
          </cell>
          <cell r="D527" t="str">
            <v>8012199374468</v>
          </cell>
          <cell r="E527" t="str">
            <v>PZ</v>
          </cell>
          <cell r="F527">
            <v>2</v>
          </cell>
          <cell r="G527" t="str">
            <v>PROLUNGHE GARDEN</v>
          </cell>
          <cell r="H527">
            <v>49.05</v>
          </cell>
          <cell r="I527">
            <v>0.42</v>
          </cell>
          <cell r="J527">
            <v>28.448999999999998</v>
          </cell>
          <cell r="K527">
            <v>0.15</v>
          </cell>
          <cell r="L527">
            <v>24.181649999999998</v>
          </cell>
        </row>
        <row r="528">
          <cell r="A528" t="str">
            <v>BT-S2587B</v>
          </cell>
          <cell r="B528" t="str">
            <v>MOBILI</v>
          </cell>
          <cell r="C528" t="str">
            <v>kit - cavo spirale 2 plug 4/4 2,5m bianco</v>
          </cell>
          <cell r="D528" t="str">
            <v>8012199419718</v>
          </cell>
          <cell r="E528" t="str">
            <v>PZ</v>
          </cell>
          <cell r="F528">
            <v>6</v>
          </cell>
          <cell r="G528" t="str">
            <v>PRODOTTI MOBILI ALTRO</v>
          </cell>
          <cell r="H528">
            <v>6.73</v>
          </cell>
          <cell r="I528">
            <v>0.42</v>
          </cell>
          <cell r="J528">
            <v>3.9034000000000004</v>
          </cell>
          <cell r="K528">
            <v>0.15</v>
          </cell>
          <cell r="L528">
            <v>3.3178900000000002</v>
          </cell>
        </row>
        <row r="529">
          <cell r="A529" t="str">
            <v>BT-S2587N</v>
          </cell>
          <cell r="B529" t="str">
            <v>MOBILI</v>
          </cell>
          <cell r="C529" t="str">
            <v>kit - cavo spirale 2 plug 4/4 2,5m nero</v>
          </cell>
          <cell r="D529" t="str">
            <v>8012199419770</v>
          </cell>
          <cell r="E529" t="str">
            <v>PZ</v>
          </cell>
          <cell r="F529">
            <v>6</v>
          </cell>
          <cell r="G529" t="str">
            <v>PRODOTTI MOBILI ALTRO</v>
          </cell>
          <cell r="H529">
            <v>6.8</v>
          </cell>
          <cell r="I529">
            <v>0.42</v>
          </cell>
          <cell r="J529">
            <v>3.944</v>
          </cell>
          <cell r="K529">
            <v>0.15</v>
          </cell>
          <cell r="L529">
            <v>3.3523999999999998</v>
          </cell>
        </row>
        <row r="530">
          <cell r="A530" t="str">
            <v>BT-S2588N</v>
          </cell>
          <cell r="B530" t="str">
            <v>MOBILI</v>
          </cell>
          <cell r="C530" t="str">
            <v>kit - prolunga telefon 2 RJ11 2,5m nero</v>
          </cell>
          <cell r="D530" t="str">
            <v>8012199419831</v>
          </cell>
          <cell r="E530" t="str">
            <v>PZ</v>
          </cell>
          <cell r="F530">
            <v>6</v>
          </cell>
          <cell r="G530" t="str">
            <v>PRODOTTI MOBILI ALTRO</v>
          </cell>
          <cell r="H530">
            <v>6.55</v>
          </cell>
          <cell r="I530">
            <v>0.42</v>
          </cell>
          <cell r="J530">
            <v>3.7989999999999999</v>
          </cell>
          <cell r="K530">
            <v>0.15</v>
          </cell>
          <cell r="L530">
            <v>3.2291499999999997</v>
          </cell>
        </row>
        <row r="531">
          <cell r="A531" t="str">
            <v>BT-S2595</v>
          </cell>
          <cell r="B531" t="str">
            <v>MOBILI</v>
          </cell>
          <cell r="C531" t="str">
            <v>kit - prolunga telef 1spina 2prese RJ11 5m</v>
          </cell>
          <cell r="D531" t="str">
            <v>8012199420042</v>
          </cell>
          <cell r="E531" t="str">
            <v>PZ</v>
          </cell>
          <cell r="F531">
            <v>6</v>
          </cell>
          <cell r="G531" t="str">
            <v>PRODOTTI MOBILI ALTRO</v>
          </cell>
          <cell r="H531">
            <v>9.74</v>
          </cell>
          <cell r="I531">
            <v>0.42</v>
          </cell>
          <cell r="J531">
            <v>5.6492000000000004</v>
          </cell>
          <cell r="K531">
            <v>0.15</v>
          </cell>
          <cell r="L531">
            <v>4.8018200000000002</v>
          </cell>
        </row>
        <row r="532">
          <cell r="A532" t="str">
            <v>BT-S2603D</v>
          </cell>
          <cell r="B532" t="str">
            <v>MOBILI</v>
          </cell>
          <cell r="C532" t="str">
            <v>kit - connettore Jack Jack 3.5mm</v>
          </cell>
          <cell r="D532" t="str">
            <v>8005543545096</v>
          </cell>
          <cell r="E532" t="str">
            <v>PZ</v>
          </cell>
          <cell r="F532">
            <v>12</v>
          </cell>
          <cell r="G532" t="str">
            <v>PRODOTTI MOBILI ALTRO</v>
          </cell>
          <cell r="H532">
            <v>14.24</v>
          </cell>
          <cell r="I532">
            <v>0.42</v>
          </cell>
          <cell r="J532">
            <v>8.2591999999999999</v>
          </cell>
          <cell r="K532">
            <v>0.15</v>
          </cell>
          <cell r="L532">
            <v>7.0203199999999999</v>
          </cell>
        </row>
        <row r="533">
          <cell r="A533" t="str">
            <v>BT-S2615</v>
          </cell>
          <cell r="B533" t="str">
            <v>MOBILI</v>
          </cell>
          <cell r="C533" t="str">
            <v>Avvolgicavo 15m, 4 pr. Plurist, 1 sp. 16A</v>
          </cell>
          <cell r="D533" t="str">
            <v>8005543769553</v>
          </cell>
          <cell r="E533" t="str">
            <v>PZ</v>
          </cell>
          <cell r="F533">
            <v>1</v>
          </cell>
          <cell r="G533" t="str">
            <v>AVVOLGICAVI</v>
          </cell>
          <cell r="H533">
            <v>43.77</v>
          </cell>
          <cell r="I533">
            <v>0.42</v>
          </cell>
          <cell r="J533">
            <v>25.386600000000001</v>
          </cell>
          <cell r="K533">
            <v>0.15</v>
          </cell>
          <cell r="L533">
            <v>21.578610000000001</v>
          </cell>
        </row>
        <row r="534">
          <cell r="A534" t="str">
            <v>BT-S2620</v>
          </cell>
          <cell r="B534" t="str">
            <v>MOBILI</v>
          </cell>
          <cell r="C534" t="str">
            <v>Avvolgicavo 20m, 4 pr. Plurist, 1 sp. 16A</v>
          </cell>
          <cell r="D534" t="str">
            <v>8005543769560</v>
          </cell>
          <cell r="E534" t="str">
            <v>PZ</v>
          </cell>
          <cell r="F534">
            <v>1</v>
          </cell>
          <cell r="G534" t="str">
            <v>AVVOLGICAVI</v>
          </cell>
          <cell r="H534">
            <v>54.34</v>
          </cell>
          <cell r="I534">
            <v>0.42</v>
          </cell>
          <cell r="J534">
            <v>31.517200000000003</v>
          </cell>
          <cell r="K534">
            <v>0.15</v>
          </cell>
          <cell r="L534">
            <v>26.789620000000003</v>
          </cell>
        </row>
        <row r="535">
          <cell r="A535" t="str">
            <v>BT-S2625</v>
          </cell>
          <cell r="B535" t="str">
            <v>MOBILI</v>
          </cell>
          <cell r="C535" t="str">
            <v>Avvolgicavo 25m, 4 pr. Plurist, 1 sp. 16A</v>
          </cell>
          <cell r="D535" t="str">
            <v>8005543769577</v>
          </cell>
          <cell r="E535" t="str">
            <v>PZ</v>
          </cell>
          <cell r="F535">
            <v>1</v>
          </cell>
          <cell r="G535" t="str">
            <v>AVVOLGICAVI</v>
          </cell>
          <cell r="H535">
            <v>62.9</v>
          </cell>
          <cell r="I535">
            <v>0.42</v>
          </cell>
          <cell r="J535">
            <v>36.481999999999999</v>
          </cell>
          <cell r="K535">
            <v>0.15</v>
          </cell>
          <cell r="L535">
            <v>31.009699999999999</v>
          </cell>
        </row>
        <row r="536">
          <cell r="A536" t="str">
            <v>BT-S2630</v>
          </cell>
          <cell r="B536" t="str">
            <v>MOBILI</v>
          </cell>
          <cell r="C536" t="str">
            <v>Avvolgicavo 30m, 4 pr. Plurist, 1 sp. 16A</v>
          </cell>
          <cell r="D536" t="str">
            <v>8005543769584</v>
          </cell>
          <cell r="E536" t="str">
            <v>PZ</v>
          </cell>
          <cell r="F536">
            <v>1</v>
          </cell>
          <cell r="G536" t="str">
            <v>AVVOLGICAVI</v>
          </cell>
          <cell r="H536">
            <v>69.45</v>
          </cell>
          <cell r="I536">
            <v>0.42</v>
          </cell>
          <cell r="J536">
            <v>40.281000000000006</v>
          </cell>
          <cell r="K536">
            <v>0.15</v>
          </cell>
          <cell r="L536">
            <v>34.238850000000006</v>
          </cell>
        </row>
        <row r="537">
          <cell r="A537" t="str">
            <v>BT-S2611</v>
          </cell>
          <cell r="B537" t="str">
            <v>MOBILI</v>
          </cell>
          <cell r="C537" t="str">
            <v>kit - Adattatore Type-C/Usb OTG</v>
          </cell>
          <cell r="D537" t="str">
            <v>8005543627082</v>
          </cell>
          <cell r="E537" t="str">
            <v>PZ</v>
          </cell>
          <cell r="F537">
            <v>12</v>
          </cell>
          <cell r="G537" t="str">
            <v>PRODOTTI MOBILI ALTRO</v>
          </cell>
          <cell r="H537">
            <v>9.34</v>
          </cell>
          <cell r="I537">
            <v>0.42</v>
          </cell>
          <cell r="J537">
            <v>5.4172000000000002</v>
          </cell>
          <cell r="K537">
            <v>0.15</v>
          </cell>
          <cell r="L537">
            <v>4.6046200000000006</v>
          </cell>
        </row>
        <row r="538">
          <cell r="A538" t="str">
            <v>BT-S2612D</v>
          </cell>
          <cell r="B538" t="str">
            <v>MOBILI</v>
          </cell>
          <cell r="C538" t="str">
            <v>kit - USB connettori 3 in 1</v>
          </cell>
          <cell r="D538" t="str">
            <v>8005543482759</v>
          </cell>
          <cell r="E538" t="str">
            <v>PZ</v>
          </cell>
          <cell r="F538">
            <v>12</v>
          </cell>
          <cell r="G538" t="str">
            <v>PRODOTTI MOBILI ALTRO</v>
          </cell>
          <cell r="H538">
            <v>13.36</v>
          </cell>
          <cell r="I538">
            <v>0.42</v>
          </cell>
          <cell r="J538">
            <v>7.7488000000000001</v>
          </cell>
          <cell r="K538">
            <v>0.15</v>
          </cell>
          <cell r="L538">
            <v>6.5864799999999999</v>
          </cell>
        </row>
        <row r="539">
          <cell r="A539" t="str">
            <v>BT-S2614G</v>
          </cell>
          <cell r="B539" t="str">
            <v>MOBILI</v>
          </cell>
          <cell r="C539" t="str">
            <v>kit - 2 pr. USB car charger 12V-2.1A max</v>
          </cell>
          <cell r="D539" t="str">
            <v>8005543510049</v>
          </cell>
          <cell r="E539" t="str">
            <v>PZ</v>
          </cell>
          <cell r="F539">
            <v>12</v>
          </cell>
          <cell r="G539" t="str">
            <v>PRODOTTI MOBILI ALTRO</v>
          </cell>
          <cell r="H539">
            <v>13.26</v>
          </cell>
          <cell r="I539">
            <v>0.42</v>
          </cell>
          <cell r="J539">
            <v>7.6908000000000003</v>
          </cell>
          <cell r="K539">
            <v>0.15</v>
          </cell>
          <cell r="L539">
            <v>6.5371800000000002</v>
          </cell>
        </row>
        <row r="540">
          <cell r="A540" t="str">
            <v>BT-S2616D</v>
          </cell>
          <cell r="B540" t="str">
            <v>MOBILI</v>
          </cell>
          <cell r="C540" t="str">
            <v>kit - USB connettore 1 for All</v>
          </cell>
          <cell r="D540" t="str">
            <v>8005543545058</v>
          </cell>
          <cell r="E540" t="str">
            <v>PZ</v>
          </cell>
          <cell r="F540">
            <v>12</v>
          </cell>
          <cell r="G540" t="str">
            <v>PRODOTTI MOBILI ALTRO</v>
          </cell>
          <cell r="H540">
            <v>26.04</v>
          </cell>
          <cell r="I540">
            <v>0.42</v>
          </cell>
          <cell r="J540">
            <v>15.103199999999999</v>
          </cell>
          <cell r="K540">
            <v>0.15</v>
          </cell>
          <cell r="L540">
            <v>12.837719999999999</v>
          </cell>
        </row>
        <row r="541">
          <cell r="A541" t="str">
            <v>BT-S2617DL</v>
          </cell>
          <cell r="B541" t="str">
            <v>MOBILI</v>
          </cell>
          <cell r="C541" t="str">
            <v>kit - Usb Power Bank + luce</v>
          </cell>
          <cell r="D541" t="str">
            <v>8005543570005</v>
          </cell>
          <cell r="E541" t="str">
            <v>PZ</v>
          </cell>
          <cell r="F541">
            <v>12</v>
          </cell>
          <cell r="G541" t="str">
            <v>PRODOTTI MOBILI ALTRO</v>
          </cell>
          <cell r="H541">
            <v>34.19</v>
          </cell>
          <cell r="I541">
            <v>0.42</v>
          </cell>
          <cell r="J541">
            <v>19.830199999999998</v>
          </cell>
          <cell r="K541">
            <v>0.15</v>
          </cell>
          <cell r="L541">
            <v>16.855669999999996</v>
          </cell>
        </row>
        <row r="542">
          <cell r="A542" t="str">
            <v>BT-S2618D</v>
          </cell>
          <cell r="B542" t="str">
            <v>MOBILI</v>
          </cell>
          <cell r="C542" t="str">
            <v>USB Travel Kit con pochette</v>
          </cell>
          <cell r="D542" t="str">
            <v>8005543560976</v>
          </cell>
          <cell r="E542" t="str">
            <v>PZ</v>
          </cell>
          <cell r="F542">
            <v>12</v>
          </cell>
          <cell r="G542" t="str">
            <v>PRODOTTI MOBILI ALTRO</v>
          </cell>
          <cell r="H542">
            <v>55.94</v>
          </cell>
          <cell r="I542">
            <v>0.42</v>
          </cell>
          <cell r="J542">
            <v>32.4452</v>
          </cell>
          <cell r="K542">
            <v>0.15</v>
          </cell>
          <cell r="L542">
            <v>27.578420000000001</v>
          </cell>
        </row>
        <row r="543">
          <cell r="A543" t="str">
            <v>BT-S2619D</v>
          </cell>
          <cell r="B543" t="str">
            <v>MOBILI</v>
          </cell>
          <cell r="C543" t="str">
            <v>kit - USB connettore Type C</v>
          </cell>
          <cell r="D543" t="str">
            <v>8005543595985</v>
          </cell>
          <cell r="E543" t="str">
            <v>PZ</v>
          </cell>
          <cell r="F543">
            <v>12</v>
          </cell>
          <cell r="G543" t="str">
            <v>PRODOTTI MOBILI ALTRO</v>
          </cell>
          <cell r="H543">
            <v>11.95</v>
          </cell>
          <cell r="I543">
            <v>0.42</v>
          </cell>
          <cell r="J543">
            <v>6.931</v>
          </cell>
          <cell r="K543">
            <v>0.15</v>
          </cell>
          <cell r="L543">
            <v>5.8913500000000001</v>
          </cell>
        </row>
        <row r="544">
          <cell r="A544" t="str">
            <v>BT-S2620W</v>
          </cell>
          <cell r="B544" t="str">
            <v>MOBILI</v>
          </cell>
          <cell r="C544" t="str">
            <v>kit - Caricabatterie Wireless Standard QI</v>
          </cell>
          <cell r="D544" t="str">
            <v>8005543627105</v>
          </cell>
          <cell r="E544" t="str">
            <v>PZ</v>
          </cell>
          <cell r="F544">
            <v>12</v>
          </cell>
          <cell r="G544" t="str">
            <v>PRODOTTI MOBILI ALTRO</v>
          </cell>
          <cell r="H544">
            <v>33.39</v>
          </cell>
          <cell r="I544">
            <v>0.42</v>
          </cell>
          <cell r="J544">
            <v>19.366199999999999</v>
          </cell>
          <cell r="K544">
            <v>0.15</v>
          </cell>
          <cell r="L544">
            <v>16.461269999999999</v>
          </cell>
        </row>
        <row r="545">
          <cell r="A545" t="str">
            <v>BT-S2670TA</v>
          </cell>
          <cell r="B545" t="str">
            <v>MOBILI</v>
          </cell>
          <cell r="C545" t="str">
            <v>kit - presa volante 2P+T 10/16A bianca</v>
          </cell>
          <cell r="D545" t="str">
            <v>8012199780375</v>
          </cell>
          <cell r="E545" t="str">
            <v>PZ</v>
          </cell>
          <cell r="F545">
            <v>18</v>
          </cell>
          <cell r="G545" t="str">
            <v>SPINE E PRESE CORNER</v>
          </cell>
          <cell r="H545">
            <v>3.41</v>
          </cell>
          <cell r="I545">
            <v>0.42</v>
          </cell>
          <cell r="J545">
            <v>1.9778000000000002</v>
          </cell>
          <cell r="K545">
            <v>0.15</v>
          </cell>
          <cell r="L545">
            <v>1.6811300000000002</v>
          </cell>
        </row>
        <row r="546">
          <cell r="A546" t="str">
            <v>BT-S2670TAE</v>
          </cell>
          <cell r="B546" t="str">
            <v>MOBILI</v>
          </cell>
          <cell r="C546" t="str">
            <v>kit - presa volante 2P+T 10/16A bianca</v>
          </cell>
          <cell r="D546" t="str">
            <v>8012199780412</v>
          </cell>
          <cell r="E546" t="str">
            <v>PZ</v>
          </cell>
          <cell r="F546">
            <v>40</v>
          </cell>
          <cell r="G546" t="str">
            <v>SPINE E PRESE CORNER</v>
          </cell>
          <cell r="H546">
            <v>2.97</v>
          </cell>
          <cell r="I546">
            <v>0.42</v>
          </cell>
          <cell r="J546">
            <v>1.7226000000000001</v>
          </cell>
          <cell r="K546">
            <v>0.15</v>
          </cell>
          <cell r="L546">
            <v>1.46421</v>
          </cell>
        </row>
        <row r="547">
          <cell r="A547" t="str">
            <v>BT-S2670TG</v>
          </cell>
          <cell r="B547" t="str">
            <v>MOBILI</v>
          </cell>
          <cell r="C547" t="str">
            <v>kit - presa volante 2P+T 10/16A grigia</v>
          </cell>
          <cell r="D547" t="str">
            <v>8012199780382</v>
          </cell>
          <cell r="E547" t="str">
            <v>PZ</v>
          </cell>
          <cell r="F547">
            <v>18</v>
          </cell>
          <cell r="G547" t="str">
            <v>SPINE E PRESE CORNER</v>
          </cell>
          <cell r="H547">
            <v>3.47</v>
          </cell>
          <cell r="I547">
            <v>0.42</v>
          </cell>
          <cell r="J547">
            <v>2.0125999999999999</v>
          </cell>
          <cell r="K547">
            <v>0.15</v>
          </cell>
          <cell r="L547">
            <v>1.71071</v>
          </cell>
        </row>
        <row r="548">
          <cell r="A548" t="str">
            <v>BT-S2670TGE</v>
          </cell>
          <cell r="B548" t="str">
            <v>MOBILI</v>
          </cell>
          <cell r="C548" t="str">
            <v>kit - presa volante 2P+T 10/16A grigia</v>
          </cell>
          <cell r="D548" t="str">
            <v>8012199780429</v>
          </cell>
          <cell r="E548" t="str">
            <v>PZ</v>
          </cell>
          <cell r="F548">
            <v>40</v>
          </cell>
          <cell r="G548" t="str">
            <v>SPINE E PRESE CORNER</v>
          </cell>
          <cell r="H548">
            <v>2.94</v>
          </cell>
          <cell r="I548">
            <v>0.42</v>
          </cell>
          <cell r="J548">
            <v>1.7052</v>
          </cell>
          <cell r="K548">
            <v>0.15</v>
          </cell>
          <cell r="L548">
            <v>1.4494199999999999</v>
          </cell>
        </row>
        <row r="549">
          <cell r="A549" t="str">
            <v>BT-S2672TAE</v>
          </cell>
          <cell r="B549" t="str">
            <v>MOBILI</v>
          </cell>
          <cell r="C549" t="str">
            <v>kit - presa volante 2P+T 10A bianca</v>
          </cell>
          <cell r="D549" t="str">
            <v>8012199780436</v>
          </cell>
          <cell r="E549" t="str">
            <v>PZ</v>
          </cell>
          <cell r="F549">
            <v>40</v>
          </cell>
          <cell r="G549" t="str">
            <v>SPINE E PRESE CORNER</v>
          </cell>
          <cell r="H549">
            <v>2.7</v>
          </cell>
          <cell r="I549">
            <v>0.42</v>
          </cell>
          <cell r="J549">
            <v>1.5660000000000001</v>
          </cell>
          <cell r="K549">
            <v>0.15</v>
          </cell>
          <cell r="L549">
            <v>1.3311000000000002</v>
          </cell>
        </row>
        <row r="550">
          <cell r="A550" t="str">
            <v>BT-S2672TGE</v>
          </cell>
          <cell r="B550" t="str">
            <v>MOBILI</v>
          </cell>
          <cell r="C550" t="str">
            <v>kit - presa volante 2P+T 10A grigia</v>
          </cell>
          <cell r="D550" t="str">
            <v>8012199780443</v>
          </cell>
          <cell r="E550" t="str">
            <v>PZ</v>
          </cell>
          <cell r="F550">
            <v>40</v>
          </cell>
          <cell r="G550" t="str">
            <v>SPINE E PRESE CORNER</v>
          </cell>
          <cell r="H550">
            <v>2.7</v>
          </cell>
          <cell r="I550">
            <v>0.42</v>
          </cell>
          <cell r="J550">
            <v>1.5660000000000001</v>
          </cell>
          <cell r="K550">
            <v>0.15</v>
          </cell>
          <cell r="L550">
            <v>1.3311000000000002</v>
          </cell>
        </row>
        <row r="551">
          <cell r="A551" t="str">
            <v>BT-S2674TAE</v>
          </cell>
          <cell r="B551" t="str">
            <v>MOBILI</v>
          </cell>
          <cell r="C551" t="str">
            <v>Presa volante tipo P30 2P+T bianca</v>
          </cell>
          <cell r="D551" t="str">
            <v>8005543465103</v>
          </cell>
          <cell r="E551" t="str">
            <v>PZ</v>
          </cell>
          <cell r="F551">
            <v>12</v>
          </cell>
          <cell r="G551" t="str">
            <v>SPINE E PRESE CORNER</v>
          </cell>
          <cell r="H551">
            <v>4.38</v>
          </cell>
          <cell r="I551">
            <v>0.42</v>
          </cell>
          <cell r="J551">
            <v>2.5404</v>
          </cell>
          <cell r="K551">
            <v>0.15</v>
          </cell>
          <cell r="L551">
            <v>2.1593399999999998</v>
          </cell>
        </row>
        <row r="552">
          <cell r="A552" t="str">
            <v>BT-S2674TGE</v>
          </cell>
          <cell r="B552" t="str">
            <v>MOBILI</v>
          </cell>
          <cell r="C552" t="str">
            <v>Presa volante tipo P30 2P+T grigia</v>
          </cell>
          <cell r="D552" t="str">
            <v>8005543465134</v>
          </cell>
          <cell r="E552" t="str">
            <v>PZ</v>
          </cell>
          <cell r="F552">
            <v>12</v>
          </cell>
          <cell r="G552" t="str">
            <v>SPINE E PRESE CORNER</v>
          </cell>
          <cell r="H552">
            <v>4.38</v>
          </cell>
          <cell r="I552">
            <v>0.42</v>
          </cell>
          <cell r="J552">
            <v>2.5404</v>
          </cell>
          <cell r="K552">
            <v>0.15</v>
          </cell>
          <cell r="L552">
            <v>2.1593399999999998</v>
          </cell>
        </row>
        <row r="553">
          <cell r="A553" t="str">
            <v>BT-S2676TAE</v>
          </cell>
          <cell r="B553" t="str">
            <v>MOBILI</v>
          </cell>
          <cell r="C553" t="str">
            <v>Presa std tedesco bipas 10/16A 2P+T bianca</v>
          </cell>
          <cell r="D553" t="str">
            <v>8005543465165</v>
          </cell>
          <cell r="E553" t="str">
            <v>PZ</v>
          </cell>
          <cell r="F553">
            <v>12</v>
          </cell>
          <cell r="G553" t="str">
            <v>SPINE E PRESE CORNER</v>
          </cell>
          <cell r="H553">
            <v>5.07</v>
          </cell>
          <cell r="I553">
            <v>0.42</v>
          </cell>
          <cell r="J553">
            <v>2.9406000000000003</v>
          </cell>
          <cell r="K553">
            <v>0.15</v>
          </cell>
          <cell r="L553">
            <v>2.4995100000000003</v>
          </cell>
        </row>
        <row r="554">
          <cell r="A554" t="str">
            <v>BT-S2676TGE</v>
          </cell>
          <cell r="B554" t="str">
            <v>MOBILI</v>
          </cell>
          <cell r="C554" t="str">
            <v>Presa std tedesco bipas 10/16A 2P+T grigia</v>
          </cell>
          <cell r="D554" t="str">
            <v>8005543465196</v>
          </cell>
          <cell r="E554" t="str">
            <v>PZ</v>
          </cell>
          <cell r="F554">
            <v>12</v>
          </cell>
          <cell r="G554" t="str">
            <v>SPINE E PRESE CORNER</v>
          </cell>
          <cell r="H554">
            <v>5.07</v>
          </cell>
          <cell r="I554">
            <v>0.42</v>
          </cell>
          <cell r="J554">
            <v>2.9406000000000003</v>
          </cell>
          <cell r="K554">
            <v>0.15</v>
          </cell>
          <cell r="L554">
            <v>2.4995100000000003</v>
          </cell>
        </row>
        <row r="555">
          <cell r="A555" t="str">
            <v>BT-S2676TJE</v>
          </cell>
          <cell r="B555" t="str">
            <v>MOBILI</v>
          </cell>
          <cell r="C555" t="str">
            <v>presa stdr tedesco/bipas 10/16A 2P+T aran</v>
          </cell>
          <cell r="D555" t="str">
            <v>8005543482858</v>
          </cell>
          <cell r="E555" t="str">
            <v>PZ</v>
          </cell>
          <cell r="F555">
            <v>12</v>
          </cell>
          <cell r="G555" t="str">
            <v>SPINE E PRESE CORNER</v>
          </cell>
          <cell r="H555">
            <v>5.33</v>
          </cell>
          <cell r="I555">
            <v>0.42</v>
          </cell>
          <cell r="J555">
            <v>3.0914000000000001</v>
          </cell>
          <cell r="K555">
            <v>0.15</v>
          </cell>
          <cell r="L555">
            <v>2.6276900000000003</v>
          </cell>
        </row>
        <row r="556">
          <cell r="A556" t="str">
            <v>BT-S3603D</v>
          </cell>
          <cell r="B556" t="str">
            <v>MOBILI</v>
          </cell>
          <cell r="C556" t="str">
            <v>kit - adattatore Tris 3 prese 10A sp 10A</v>
          </cell>
          <cell r="D556" t="str">
            <v>8012199417158</v>
          </cell>
          <cell r="E556" t="str">
            <v>PZ</v>
          </cell>
          <cell r="F556">
            <v>12</v>
          </cell>
          <cell r="G556" t="str">
            <v>ADATTATORI STANDARD</v>
          </cell>
          <cell r="H556">
            <v>4.18</v>
          </cell>
          <cell r="I556">
            <v>0.42</v>
          </cell>
          <cell r="J556">
            <v>2.4243999999999999</v>
          </cell>
          <cell r="K556">
            <v>0.15</v>
          </cell>
          <cell r="L556">
            <v>2.06074</v>
          </cell>
        </row>
        <row r="557">
          <cell r="A557" t="str">
            <v>BT-S3603DE</v>
          </cell>
          <cell r="B557" t="str">
            <v>MOBILI</v>
          </cell>
          <cell r="C557" t="str">
            <v>kit - adattatore Tris 3 sp 10A bco</v>
          </cell>
          <cell r="D557" t="str">
            <v>8012199474861</v>
          </cell>
          <cell r="E557" t="str">
            <v>PZ</v>
          </cell>
          <cell r="F557">
            <v>40</v>
          </cell>
          <cell r="G557" t="str">
            <v>ADATTATORI STANDARD</v>
          </cell>
          <cell r="H557">
            <v>3.8</v>
          </cell>
          <cell r="I557">
            <v>0.42</v>
          </cell>
          <cell r="J557">
            <v>2.2039999999999997</v>
          </cell>
          <cell r="K557">
            <v>0.15</v>
          </cell>
          <cell r="L557">
            <v>1.8733999999999997</v>
          </cell>
        </row>
        <row r="558">
          <cell r="A558" t="str">
            <v>BT-S3603G</v>
          </cell>
          <cell r="B558" t="str">
            <v>MOBILI</v>
          </cell>
          <cell r="C558" t="str">
            <v>kit - adattatore Tris 3 prese 10A sp 10A</v>
          </cell>
          <cell r="D558" t="str">
            <v>8012199417189</v>
          </cell>
          <cell r="E558" t="str">
            <v>PZ</v>
          </cell>
          <cell r="F558">
            <v>12</v>
          </cell>
          <cell r="G558" t="str">
            <v>ADATTATORI STANDARD</v>
          </cell>
          <cell r="H558">
            <v>4.18</v>
          </cell>
          <cell r="I558">
            <v>0.42</v>
          </cell>
          <cell r="J558">
            <v>2.4243999999999999</v>
          </cell>
          <cell r="K558">
            <v>0.15</v>
          </cell>
          <cell r="L558">
            <v>2.06074</v>
          </cell>
        </row>
        <row r="559">
          <cell r="A559" t="str">
            <v>BT-S3603GE</v>
          </cell>
          <cell r="B559" t="str">
            <v>MOBILI</v>
          </cell>
          <cell r="C559" t="str">
            <v>kit - adattatore Tris 3 sp 10A gr.</v>
          </cell>
          <cell r="D559" t="str">
            <v>8012199474878</v>
          </cell>
          <cell r="E559" t="str">
            <v>PZ</v>
          </cell>
          <cell r="F559">
            <v>40</v>
          </cell>
          <cell r="G559" t="str">
            <v>ADATTATORI STANDARD</v>
          </cell>
          <cell r="H559">
            <v>3.8</v>
          </cell>
          <cell r="I559">
            <v>0.42</v>
          </cell>
          <cell r="J559">
            <v>2.2039999999999997</v>
          </cell>
          <cell r="K559">
            <v>0.15</v>
          </cell>
          <cell r="L559">
            <v>1.8733999999999997</v>
          </cell>
        </row>
        <row r="560">
          <cell r="A560" t="str">
            <v>BT-S3604D</v>
          </cell>
          <cell r="B560" t="str">
            <v>MOBILI</v>
          </cell>
          <cell r="C560" t="str">
            <v>kit - adattatore Tris 3 bipasso 16A bco</v>
          </cell>
          <cell r="D560" t="str">
            <v>8012199417219</v>
          </cell>
          <cell r="E560" t="str">
            <v>PZ</v>
          </cell>
          <cell r="F560">
            <v>12</v>
          </cell>
          <cell r="G560" t="str">
            <v>ADATTATORI STANDARD</v>
          </cell>
          <cell r="H560">
            <v>4.7</v>
          </cell>
          <cell r="I560">
            <v>0.42</v>
          </cell>
          <cell r="J560">
            <v>2.726</v>
          </cell>
          <cell r="K560">
            <v>0.15</v>
          </cell>
          <cell r="L560">
            <v>2.3170999999999999</v>
          </cell>
        </row>
        <row r="561">
          <cell r="A561" t="str">
            <v>BT-S3604DE</v>
          </cell>
          <cell r="B561" t="str">
            <v>MOBILI</v>
          </cell>
          <cell r="C561" t="str">
            <v>kit - adattatore Tris 3 bipasso sp 16A bco</v>
          </cell>
          <cell r="D561" t="str">
            <v>8012199474885</v>
          </cell>
          <cell r="E561" t="str">
            <v>PZ</v>
          </cell>
          <cell r="F561">
            <v>40</v>
          </cell>
          <cell r="G561" t="str">
            <v>ADATTATORI STANDARD</v>
          </cell>
          <cell r="H561">
            <v>4.2</v>
          </cell>
          <cell r="I561">
            <v>0.42</v>
          </cell>
          <cell r="J561">
            <v>2.4359999999999999</v>
          </cell>
          <cell r="K561">
            <v>0.15</v>
          </cell>
          <cell r="L561">
            <v>2.0705999999999998</v>
          </cell>
        </row>
        <row r="562">
          <cell r="A562" t="str">
            <v>BT-S3604G</v>
          </cell>
          <cell r="B562" t="str">
            <v>MOBILI</v>
          </cell>
          <cell r="C562" t="str">
            <v>kit - adattatore Tris 3 bipasso 16A grig</v>
          </cell>
          <cell r="D562" t="str">
            <v>8012199417240</v>
          </cell>
          <cell r="E562" t="str">
            <v>PZ</v>
          </cell>
          <cell r="F562">
            <v>12</v>
          </cell>
          <cell r="G562" t="str">
            <v>ADATTATORI STANDARD</v>
          </cell>
          <cell r="H562">
            <v>4.7</v>
          </cell>
          <cell r="I562">
            <v>0.42</v>
          </cell>
          <cell r="J562">
            <v>2.726</v>
          </cell>
          <cell r="K562">
            <v>0.15</v>
          </cell>
          <cell r="L562">
            <v>2.3170999999999999</v>
          </cell>
        </row>
        <row r="563">
          <cell r="A563" t="str">
            <v>BT-S3604GE</v>
          </cell>
          <cell r="B563" t="str">
            <v>MOBILI</v>
          </cell>
          <cell r="C563" t="str">
            <v>kit - adattatore Tris 3 bipasso sp 16A gr.</v>
          </cell>
          <cell r="D563" t="str">
            <v>8012199474892</v>
          </cell>
          <cell r="E563" t="str">
            <v>PZ</v>
          </cell>
          <cell r="F563">
            <v>40</v>
          </cell>
          <cell r="G563" t="str">
            <v>ADATTATORI STANDARD</v>
          </cell>
          <cell r="H563">
            <v>4.2</v>
          </cell>
          <cell r="I563">
            <v>0.42</v>
          </cell>
          <cell r="J563">
            <v>2.4359999999999999</v>
          </cell>
          <cell r="K563">
            <v>0.15</v>
          </cell>
          <cell r="L563">
            <v>2.0705999999999998</v>
          </cell>
        </row>
        <row r="564">
          <cell r="A564" t="str">
            <v>BT-S3605DE</v>
          </cell>
          <cell r="B564" t="str">
            <v>MOBILI</v>
          </cell>
          <cell r="C564" t="str">
            <v>kit - adattatore Corner 3 pr 10A sp 10A bco</v>
          </cell>
          <cell r="D564" t="str">
            <v>8012199474908</v>
          </cell>
          <cell r="E564" t="str">
            <v>PZ</v>
          </cell>
          <cell r="F564">
            <v>12</v>
          </cell>
          <cell r="G564" t="str">
            <v>ADATTATORI COMFORT E ADVANCED</v>
          </cell>
          <cell r="H564">
            <v>6.7</v>
          </cell>
          <cell r="I564">
            <v>0.42</v>
          </cell>
          <cell r="J564">
            <v>3.8860000000000001</v>
          </cell>
          <cell r="K564">
            <v>0.15</v>
          </cell>
          <cell r="L564">
            <v>3.3031000000000001</v>
          </cell>
        </row>
        <row r="565">
          <cell r="A565" t="str">
            <v>BT-S3605GE</v>
          </cell>
          <cell r="B565" t="str">
            <v>MOBILI</v>
          </cell>
          <cell r="C565" t="str">
            <v>kit - adattatore Corner 3 pr 10A sp 10A gr</v>
          </cell>
          <cell r="D565" t="str">
            <v>8012199474915</v>
          </cell>
          <cell r="E565" t="str">
            <v>PZ</v>
          </cell>
          <cell r="F565">
            <v>12</v>
          </cell>
          <cell r="G565" t="str">
            <v>ADATTATORI COMFORT E ADVANCED</v>
          </cell>
          <cell r="H565">
            <v>6.71</v>
          </cell>
          <cell r="I565">
            <v>0.42</v>
          </cell>
          <cell r="J565">
            <v>3.8917999999999999</v>
          </cell>
          <cell r="K565">
            <v>0.15</v>
          </cell>
          <cell r="L565">
            <v>3.30803</v>
          </cell>
        </row>
        <row r="566">
          <cell r="A566" t="str">
            <v>BT-S3606DE</v>
          </cell>
          <cell r="B566" t="str">
            <v>MOBILI</v>
          </cell>
          <cell r="C566" t="str">
            <v>kit - adattat.Corner 3 bipasso sp 16A bco</v>
          </cell>
          <cell r="D566" t="str">
            <v>8012199474922</v>
          </cell>
          <cell r="E566" t="str">
            <v>PZ</v>
          </cell>
          <cell r="F566">
            <v>12</v>
          </cell>
          <cell r="G566" t="str">
            <v>ADATTATORI COMFORT E ADVANCED</v>
          </cell>
          <cell r="H566">
            <v>6.87</v>
          </cell>
          <cell r="I566">
            <v>0.42</v>
          </cell>
          <cell r="J566">
            <v>3.9846000000000004</v>
          </cell>
          <cell r="K566">
            <v>0.15</v>
          </cell>
          <cell r="L566">
            <v>3.3869100000000003</v>
          </cell>
        </row>
        <row r="567">
          <cell r="A567" t="str">
            <v>BT-S3606GE</v>
          </cell>
          <cell r="B567" t="str">
            <v>MOBILI</v>
          </cell>
          <cell r="C567" t="str">
            <v>kit - adattat.Corner 3 bipasso sp 16A gr</v>
          </cell>
          <cell r="D567" t="str">
            <v>8012199474939</v>
          </cell>
          <cell r="E567" t="str">
            <v>PZ</v>
          </cell>
          <cell r="F567">
            <v>12</v>
          </cell>
          <cell r="G567" t="str">
            <v>ADATTATORI COMFORT E ADVANCED</v>
          </cell>
          <cell r="H567">
            <v>6.84</v>
          </cell>
          <cell r="I567">
            <v>0.42</v>
          </cell>
          <cell r="J567">
            <v>3.9672000000000001</v>
          </cell>
          <cell r="K567">
            <v>0.15</v>
          </cell>
          <cell r="L567">
            <v>3.3721200000000002</v>
          </cell>
        </row>
        <row r="568">
          <cell r="A568" t="str">
            <v>BT-S3610D</v>
          </cell>
          <cell r="B568" t="str">
            <v>MOBILI</v>
          </cell>
          <cell r="C568" t="str">
            <v>kit - adatt. Tris 1st tedes 2pres 10A bco</v>
          </cell>
          <cell r="D568" t="str">
            <v>8012199524689</v>
          </cell>
          <cell r="E568" t="str">
            <v>PZ</v>
          </cell>
          <cell r="F568">
            <v>12</v>
          </cell>
          <cell r="G568" t="str">
            <v>ADATTATORI STANDARD</v>
          </cell>
          <cell r="H568">
            <v>5.32</v>
          </cell>
          <cell r="I568">
            <v>0.42</v>
          </cell>
          <cell r="J568">
            <v>3.0856000000000003</v>
          </cell>
          <cell r="K568">
            <v>0.15</v>
          </cell>
          <cell r="L568">
            <v>2.6227600000000004</v>
          </cell>
        </row>
        <row r="569">
          <cell r="A569" t="str">
            <v>BT-S3610DB</v>
          </cell>
          <cell r="B569" t="str">
            <v>MOBILI</v>
          </cell>
          <cell r="C569" t="str">
            <v>kit - adat Safe 1 pr. st ted+2 10A+INT Bi</v>
          </cell>
          <cell r="D569" t="str">
            <v>8005543511084</v>
          </cell>
          <cell r="E569" t="str">
            <v>PZ</v>
          </cell>
          <cell r="F569">
            <v>12</v>
          </cell>
          <cell r="G569" t="str">
            <v>ADATTATORI COMFORT E ADVANCED</v>
          </cell>
          <cell r="H569">
            <v>8.36</v>
          </cell>
          <cell r="I569">
            <v>0.42</v>
          </cell>
          <cell r="J569">
            <v>4.8487999999999998</v>
          </cell>
          <cell r="K569">
            <v>0.15</v>
          </cell>
          <cell r="L569">
            <v>4.12148</v>
          </cell>
        </row>
        <row r="570">
          <cell r="A570" t="str">
            <v>BT-S3610DBOX</v>
          </cell>
          <cell r="B570" t="str">
            <v>MOBILI</v>
          </cell>
          <cell r="C570" t="str">
            <v>Esp - adat. Tris 1st tedes 2pres 10A bco</v>
          </cell>
          <cell r="D570" t="str">
            <v>8005543546482</v>
          </cell>
          <cell r="E570" t="str">
            <v>PZ</v>
          </cell>
          <cell r="F570">
            <v>120</v>
          </cell>
          <cell r="G570" t="str">
            <v>ADATTATORI STANDARD</v>
          </cell>
          <cell r="H570">
            <v>4.25</v>
          </cell>
          <cell r="I570">
            <v>0.42</v>
          </cell>
          <cell r="J570">
            <v>2.4649999999999999</v>
          </cell>
          <cell r="K570">
            <v>0.15</v>
          </cell>
          <cell r="L570">
            <v>2.0952500000000001</v>
          </cell>
        </row>
        <row r="571">
          <cell r="A571" t="str">
            <v>BT-S3610DE</v>
          </cell>
          <cell r="B571" t="str">
            <v>MOBILI</v>
          </cell>
          <cell r="C571" t="str">
            <v>kit - adatt. Tris 1st tedes 2pres 10A bco</v>
          </cell>
          <cell r="D571" t="str">
            <v>8012199524726</v>
          </cell>
          <cell r="E571" t="str">
            <v>PZ</v>
          </cell>
          <cell r="F571">
            <v>40</v>
          </cell>
          <cell r="G571" t="str">
            <v>ADATTATORI STANDARD</v>
          </cell>
          <cell r="H571">
            <v>4.6500000000000004</v>
          </cell>
          <cell r="I571">
            <v>0.42</v>
          </cell>
          <cell r="J571">
            <v>2.6970000000000001</v>
          </cell>
          <cell r="K571">
            <v>0.15</v>
          </cell>
          <cell r="L571">
            <v>2.2924500000000001</v>
          </cell>
        </row>
        <row r="572">
          <cell r="A572" t="str">
            <v>BT-S3610DF</v>
          </cell>
          <cell r="B572" t="str">
            <v>MOBILI</v>
          </cell>
          <cell r="C572" t="str">
            <v>kit - adat sp10A 1p P30+ 2p10A+salvaf bia</v>
          </cell>
          <cell r="D572" t="str">
            <v>8005543667132</v>
          </cell>
          <cell r="E572" t="str">
            <v>PZ</v>
          </cell>
          <cell r="F572">
            <v>12</v>
          </cell>
          <cell r="G572" t="str">
            <v>ADATTATORI COMFORT E ADVANCED</v>
          </cell>
          <cell r="H572">
            <v>13.16</v>
          </cell>
          <cell r="I572">
            <v>0.42</v>
          </cell>
          <cell r="J572">
            <v>7.6328000000000005</v>
          </cell>
          <cell r="K572">
            <v>0.15</v>
          </cell>
          <cell r="L572">
            <v>6.4878800000000005</v>
          </cell>
        </row>
        <row r="573">
          <cell r="A573" t="str">
            <v>BT-S3610G</v>
          </cell>
          <cell r="B573" t="str">
            <v>MOBILI</v>
          </cell>
          <cell r="C573" t="str">
            <v>kit - adattat. Tris 1st tedesc 2pres 10A gr</v>
          </cell>
          <cell r="D573" t="str">
            <v>8012199524696</v>
          </cell>
          <cell r="E573" t="str">
            <v>PZ</v>
          </cell>
          <cell r="F573">
            <v>12</v>
          </cell>
          <cell r="G573" t="str">
            <v>ADATTATORI STANDARD</v>
          </cell>
          <cell r="H573">
            <v>5.31</v>
          </cell>
          <cell r="I573">
            <v>0.42</v>
          </cell>
          <cell r="J573">
            <v>3.0797999999999996</v>
          </cell>
          <cell r="K573">
            <v>0.15</v>
          </cell>
          <cell r="L573">
            <v>2.6178299999999997</v>
          </cell>
        </row>
        <row r="574">
          <cell r="A574" t="str">
            <v>BT-S3610GB</v>
          </cell>
          <cell r="B574" t="str">
            <v>MOBILI</v>
          </cell>
          <cell r="C574" t="str">
            <v>kit - adat Safe 1 pr. st ted+2 10A+INT Gr</v>
          </cell>
          <cell r="D574" t="str">
            <v>8005543511107</v>
          </cell>
          <cell r="E574" t="str">
            <v>PZ</v>
          </cell>
          <cell r="F574">
            <v>12</v>
          </cell>
          <cell r="G574" t="str">
            <v>ADATTATORI COMFORT E ADVANCED</v>
          </cell>
          <cell r="H574">
            <v>8.36</v>
          </cell>
          <cell r="I574">
            <v>0.42</v>
          </cell>
          <cell r="J574">
            <v>4.8487999999999998</v>
          </cell>
          <cell r="K574">
            <v>0.15</v>
          </cell>
          <cell r="L574">
            <v>4.12148</v>
          </cell>
        </row>
        <row r="575">
          <cell r="A575" t="str">
            <v>BT-S3610GE</v>
          </cell>
          <cell r="B575" t="str">
            <v>MOBILI</v>
          </cell>
          <cell r="C575" t="str">
            <v>kit - adatt. Tris 1st tedesc 2pres 10A gr</v>
          </cell>
          <cell r="D575" t="str">
            <v>8012199524733</v>
          </cell>
          <cell r="E575" t="str">
            <v>PZ</v>
          </cell>
          <cell r="F575">
            <v>40</v>
          </cell>
          <cell r="G575" t="str">
            <v>ADATTATORI STANDARD</v>
          </cell>
          <cell r="H575">
            <v>4.6500000000000004</v>
          </cell>
          <cell r="I575">
            <v>0.42</v>
          </cell>
          <cell r="J575">
            <v>2.6970000000000001</v>
          </cell>
          <cell r="K575">
            <v>0.15</v>
          </cell>
          <cell r="L575">
            <v>2.2924500000000001</v>
          </cell>
        </row>
        <row r="576">
          <cell r="A576" t="str">
            <v>BT-S3611D</v>
          </cell>
          <cell r="B576" t="str">
            <v>MOBILI</v>
          </cell>
          <cell r="C576" t="str">
            <v>kit - adattat. Tris 1 st tedes 2bipasso bco</v>
          </cell>
          <cell r="D576" t="str">
            <v>8012199524702</v>
          </cell>
          <cell r="E576" t="str">
            <v>PZ</v>
          </cell>
          <cell r="F576">
            <v>12</v>
          </cell>
          <cell r="G576" t="str">
            <v>ADATTATORI STANDARD</v>
          </cell>
          <cell r="H576">
            <v>5.54</v>
          </cell>
          <cell r="I576">
            <v>0.42</v>
          </cell>
          <cell r="J576">
            <v>3.2132000000000001</v>
          </cell>
          <cell r="K576">
            <v>0.15</v>
          </cell>
          <cell r="L576">
            <v>2.73122</v>
          </cell>
        </row>
        <row r="577">
          <cell r="A577" t="str">
            <v>BT-S3611DBOX</v>
          </cell>
          <cell r="B577" t="str">
            <v>MOBILI</v>
          </cell>
          <cell r="C577" t="str">
            <v>Esp - adat. Tris 1 st tedes 2bipasso bco</v>
          </cell>
          <cell r="D577" t="str">
            <v>8005543546505</v>
          </cell>
          <cell r="E577" t="str">
            <v>PZ</v>
          </cell>
          <cell r="F577">
            <v>120</v>
          </cell>
          <cell r="G577" t="str">
            <v>ADATTATORI STANDARD</v>
          </cell>
          <cell r="H577">
            <v>4.46</v>
          </cell>
          <cell r="I577">
            <v>0.42</v>
          </cell>
          <cell r="J577">
            <v>2.5868000000000002</v>
          </cell>
          <cell r="K577">
            <v>0.15</v>
          </cell>
          <cell r="L577">
            <v>2.1987800000000002</v>
          </cell>
        </row>
        <row r="578">
          <cell r="A578" t="str">
            <v>BT-S3611DE</v>
          </cell>
          <cell r="B578" t="str">
            <v>MOBILI</v>
          </cell>
          <cell r="C578" t="str">
            <v>kit - adatt. Tris 1 st tedes 2bipasso bco</v>
          </cell>
          <cell r="D578" t="str">
            <v>8012199524740</v>
          </cell>
          <cell r="E578" t="str">
            <v>PZ</v>
          </cell>
          <cell r="F578">
            <v>40</v>
          </cell>
          <cell r="G578" t="str">
            <v>ADATTATORI STANDARD</v>
          </cell>
          <cell r="H578">
            <v>4.91</v>
          </cell>
          <cell r="I578">
            <v>0.42</v>
          </cell>
          <cell r="J578">
            <v>2.8478000000000003</v>
          </cell>
          <cell r="K578">
            <v>0.15</v>
          </cell>
          <cell r="L578">
            <v>2.4206300000000001</v>
          </cell>
        </row>
        <row r="579">
          <cell r="A579" t="str">
            <v>BT-S3611G</v>
          </cell>
          <cell r="B579" t="str">
            <v>MOBILI</v>
          </cell>
          <cell r="C579" t="str">
            <v>kit - adatt. Tris 1 st tedesc 2bipasso gr</v>
          </cell>
          <cell r="D579" t="str">
            <v>8012199524719</v>
          </cell>
          <cell r="E579" t="str">
            <v>PZ</v>
          </cell>
          <cell r="F579">
            <v>12</v>
          </cell>
          <cell r="G579" t="str">
            <v>ADATTATORI STANDARD</v>
          </cell>
          <cell r="H579">
            <v>5.54</v>
          </cell>
          <cell r="I579">
            <v>0.42</v>
          </cell>
          <cell r="J579">
            <v>3.2132000000000001</v>
          </cell>
          <cell r="K579">
            <v>0.15</v>
          </cell>
          <cell r="L579">
            <v>2.73122</v>
          </cell>
        </row>
        <row r="580">
          <cell r="A580" t="str">
            <v>BT-S3611GE</v>
          </cell>
          <cell r="B580" t="str">
            <v>MOBILI</v>
          </cell>
          <cell r="C580" t="str">
            <v>kit - adattat.Tris 1 st tedesc 2bipasso gr</v>
          </cell>
          <cell r="D580" t="str">
            <v>8012199524757</v>
          </cell>
          <cell r="E580" t="str">
            <v>PZ</v>
          </cell>
          <cell r="F580">
            <v>40</v>
          </cell>
          <cell r="G580" t="str">
            <v>ADATTATORI STANDARD</v>
          </cell>
          <cell r="H580">
            <v>4.91</v>
          </cell>
          <cell r="I580">
            <v>0.42</v>
          </cell>
          <cell r="J580">
            <v>2.8478000000000003</v>
          </cell>
          <cell r="K580">
            <v>0.15</v>
          </cell>
          <cell r="L580">
            <v>2.4206300000000001</v>
          </cell>
        </row>
        <row r="581">
          <cell r="A581" t="str">
            <v>BT-S3613DAC</v>
          </cell>
          <cell r="B581" t="str">
            <v>MOBILI</v>
          </cell>
          <cell r="C581" t="str">
            <v>Adatt. B3 1 pr. st ted+2 10A+USB bianco</v>
          </cell>
          <cell r="D581" t="str">
            <v>8005543758700</v>
          </cell>
          <cell r="E581" t="str">
            <v>PZ</v>
          </cell>
          <cell r="F581">
            <v>12</v>
          </cell>
          <cell r="G581" t="str">
            <v>ADATTATORI COMFORT E ADVANCED</v>
          </cell>
          <cell r="H581">
            <v>19.25</v>
          </cell>
          <cell r="I581">
            <v>0.42</v>
          </cell>
          <cell r="J581">
            <v>11.165000000000001</v>
          </cell>
          <cell r="K581">
            <v>0.15</v>
          </cell>
          <cell r="L581">
            <v>9.4902500000000014</v>
          </cell>
        </row>
        <row r="582">
          <cell r="A582" t="str">
            <v>BT-S3613GAC</v>
          </cell>
          <cell r="B582" t="str">
            <v>MOBILI</v>
          </cell>
          <cell r="C582" t="str">
            <v>Adatt. B3 1 pr. st ted+2 10A+USB grigio</v>
          </cell>
          <cell r="D582" t="str">
            <v>8005543758717</v>
          </cell>
          <cell r="E582" t="str">
            <v>PZ</v>
          </cell>
          <cell r="F582">
            <v>12</v>
          </cell>
          <cell r="G582" t="str">
            <v>ADATTATORI COMFORT E ADVANCED</v>
          </cell>
          <cell r="H582">
            <v>19.25</v>
          </cell>
          <cell r="I582">
            <v>0.42</v>
          </cell>
          <cell r="J582">
            <v>11.165000000000001</v>
          </cell>
          <cell r="K582">
            <v>0.15</v>
          </cell>
          <cell r="L582">
            <v>9.4902500000000014</v>
          </cell>
        </row>
        <row r="583">
          <cell r="A583" t="str">
            <v>BT-S3614D</v>
          </cell>
          <cell r="B583" t="str">
            <v>MOBILI</v>
          </cell>
          <cell r="C583" t="str">
            <v>kit - adatt. B4 2 pr. st ted+2 bip bco</v>
          </cell>
          <cell r="D583" t="str">
            <v>8005543440391</v>
          </cell>
          <cell r="E583" t="str">
            <v>PZ</v>
          </cell>
          <cell r="F583">
            <v>20</v>
          </cell>
          <cell r="G583" t="str">
            <v>ADATTATORI COMFORT E ADVANCED</v>
          </cell>
          <cell r="H583">
            <v>11.11</v>
          </cell>
          <cell r="I583">
            <v>0.42</v>
          </cell>
          <cell r="J583">
            <v>6.4437999999999995</v>
          </cell>
          <cell r="K583">
            <v>0.15</v>
          </cell>
          <cell r="L583">
            <v>5.4772299999999996</v>
          </cell>
        </row>
        <row r="584">
          <cell r="A584" t="str">
            <v>BT-S3614G</v>
          </cell>
          <cell r="B584" t="str">
            <v>MOBILI</v>
          </cell>
          <cell r="C584" t="str">
            <v>kit - adatt. B4 2 pr. st ted+2 bip gri</v>
          </cell>
          <cell r="D584" t="str">
            <v>8005543440414</v>
          </cell>
          <cell r="E584" t="str">
            <v>PZ</v>
          </cell>
          <cell r="F584">
            <v>20</v>
          </cell>
          <cell r="G584" t="str">
            <v>ADATTATORI COMFORT E ADVANCED</v>
          </cell>
          <cell r="H584">
            <v>11.11</v>
          </cell>
          <cell r="I584">
            <v>0.42</v>
          </cell>
          <cell r="J584">
            <v>6.4437999999999995</v>
          </cell>
          <cell r="K584">
            <v>0.15</v>
          </cell>
          <cell r="L584">
            <v>5.4772299999999996</v>
          </cell>
        </row>
        <row r="585">
          <cell r="A585" t="str">
            <v>BT-S3615DE</v>
          </cell>
          <cell r="B585" t="str">
            <v>MOBILI</v>
          </cell>
          <cell r="C585" t="str">
            <v>kit - adatt Corner 2 pr 10A+1 pr. P30 bia</v>
          </cell>
          <cell r="D585" t="str">
            <v>8005543488133</v>
          </cell>
          <cell r="E585" t="str">
            <v>PZ</v>
          </cell>
          <cell r="F585">
            <v>12</v>
          </cell>
          <cell r="G585" t="str">
            <v>ADATTATORI COMFORT E ADVANCED</v>
          </cell>
          <cell r="H585">
            <v>8.5500000000000007</v>
          </cell>
          <cell r="I585">
            <v>0.42</v>
          </cell>
          <cell r="J585">
            <v>4.9590000000000005</v>
          </cell>
          <cell r="K585">
            <v>0.15</v>
          </cell>
          <cell r="L585">
            <v>4.2151500000000004</v>
          </cell>
        </row>
        <row r="586">
          <cell r="A586" t="str">
            <v>BT-S3615GE</v>
          </cell>
          <cell r="B586" t="str">
            <v>MOBILI</v>
          </cell>
          <cell r="C586" t="str">
            <v>kit - adatt Corner 2 pr 10A+1 pr. P30 gri</v>
          </cell>
          <cell r="D586" t="str">
            <v>8005543488157</v>
          </cell>
          <cell r="E586" t="str">
            <v>PZ</v>
          </cell>
          <cell r="F586">
            <v>12</v>
          </cell>
          <cell r="G586" t="str">
            <v>ADATTATORI COMFORT E ADVANCED</v>
          </cell>
          <cell r="H586">
            <v>8.5500000000000007</v>
          </cell>
          <cell r="I586">
            <v>0.42</v>
          </cell>
          <cell r="J586">
            <v>4.9590000000000005</v>
          </cell>
          <cell r="K586">
            <v>0.15</v>
          </cell>
          <cell r="L586">
            <v>4.2151500000000004</v>
          </cell>
        </row>
        <row r="587">
          <cell r="A587" t="str">
            <v>BT-S3616DE</v>
          </cell>
          <cell r="B587" t="str">
            <v>MOBILI</v>
          </cell>
          <cell r="C587" t="str">
            <v>kit - adatt Corner 2 pr bip+1 pr. P30 bia</v>
          </cell>
          <cell r="D587" t="str">
            <v>8005543488171</v>
          </cell>
          <cell r="E587" t="str">
            <v>PZ</v>
          </cell>
          <cell r="F587">
            <v>12</v>
          </cell>
          <cell r="G587" t="str">
            <v>ADATTATORI COMFORT E ADVANCED</v>
          </cell>
          <cell r="H587">
            <v>8.76</v>
          </cell>
          <cell r="I587">
            <v>0.42</v>
          </cell>
          <cell r="J587">
            <v>5.0808</v>
          </cell>
          <cell r="K587">
            <v>0.15</v>
          </cell>
          <cell r="L587">
            <v>4.3186799999999996</v>
          </cell>
        </row>
        <row r="588">
          <cell r="A588" t="str">
            <v>BT-S3616GE</v>
          </cell>
          <cell r="B588" t="str">
            <v>MOBILI</v>
          </cell>
          <cell r="C588" t="str">
            <v>kit - adatt Corner 2 pr bip+1 pr. P30 gri</v>
          </cell>
          <cell r="D588" t="str">
            <v>8005543488195</v>
          </cell>
          <cell r="E588" t="str">
            <v>PZ</v>
          </cell>
          <cell r="F588">
            <v>12</v>
          </cell>
          <cell r="G588" t="str">
            <v>ADATTATORI COMFORT E ADVANCED</v>
          </cell>
          <cell r="H588">
            <v>8.76</v>
          </cell>
          <cell r="I588">
            <v>0.42</v>
          </cell>
          <cell r="J588">
            <v>5.0808</v>
          </cell>
          <cell r="K588">
            <v>0.15</v>
          </cell>
          <cell r="L588">
            <v>4.3186799999999996</v>
          </cell>
        </row>
        <row r="589">
          <cell r="A589" t="str">
            <v>BT-S3623D</v>
          </cell>
          <cell r="B589" t="str">
            <v>MOBILI</v>
          </cell>
          <cell r="C589" t="str">
            <v>kit - adattatore spina 10A/presa P30 bco</v>
          </cell>
          <cell r="D589" t="str">
            <v>8012199652481</v>
          </cell>
          <cell r="E589" t="str">
            <v>PZ</v>
          </cell>
          <cell r="F589">
            <v>12</v>
          </cell>
          <cell r="G589" t="str">
            <v>ADATTATORI STANDARD</v>
          </cell>
          <cell r="H589">
            <v>3.57</v>
          </cell>
          <cell r="I589">
            <v>0.42</v>
          </cell>
          <cell r="J589">
            <v>2.0705999999999998</v>
          </cell>
          <cell r="K589">
            <v>0.15</v>
          </cell>
          <cell r="L589">
            <v>1.7600099999999999</v>
          </cell>
        </row>
        <row r="590">
          <cell r="A590" t="str">
            <v>BT-S3623DBOX</v>
          </cell>
          <cell r="B590" t="str">
            <v>MOBILI</v>
          </cell>
          <cell r="C590" t="str">
            <v>Esp - adattat. spina 10A/presa P30 bco</v>
          </cell>
          <cell r="D590" t="str">
            <v>8005543546499</v>
          </cell>
          <cell r="E590" t="str">
            <v>PZ</v>
          </cell>
          <cell r="F590">
            <v>160</v>
          </cell>
          <cell r="G590" t="str">
            <v>ADATTATORI STANDARD</v>
          </cell>
          <cell r="H590">
            <v>2.89</v>
          </cell>
          <cell r="I590">
            <v>0.42</v>
          </cell>
          <cell r="J590">
            <v>1.6762000000000001</v>
          </cell>
          <cell r="K590">
            <v>0.15</v>
          </cell>
          <cell r="L590">
            <v>1.4247700000000001</v>
          </cell>
        </row>
        <row r="591">
          <cell r="A591" t="str">
            <v>BT-S3623DE</v>
          </cell>
          <cell r="B591" t="str">
            <v>MOBILI</v>
          </cell>
          <cell r="C591" t="str">
            <v>kit - adattatore spina 10A/presa P30 bco</v>
          </cell>
          <cell r="D591" t="str">
            <v>8012199652528</v>
          </cell>
          <cell r="E591" t="str">
            <v>PZ</v>
          </cell>
          <cell r="F591">
            <v>40</v>
          </cell>
          <cell r="G591" t="str">
            <v>ADATTATORI STANDARD</v>
          </cell>
          <cell r="H591">
            <v>3.19</v>
          </cell>
          <cell r="I591">
            <v>0.42</v>
          </cell>
          <cell r="J591">
            <v>1.8502000000000001</v>
          </cell>
          <cell r="K591">
            <v>0.15</v>
          </cell>
          <cell r="L591">
            <v>1.57267</v>
          </cell>
        </row>
        <row r="592">
          <cell r="A592" t="str">
            <v>BT-S3623G</v>
          </cell>
          <cell r="B592" t="str">
            <v>MOBILI</v>
          </cell>
          <cell r="C592" t="str">
            <v>kit - adattatore spina 10A/presa P30 grigio</v>
          </cell>
          <cell r="D592" t="str">
            <v>8012199652498</v>
          </cell>
          <cell r="E592" t="str">
            <v>PZ</v>
          </cell>
          <cell r="F592">
            <v>12</v>
          </cell>
          <cell r="G592" t="str">
            <v>ADATTATORI STANDARD</v>
          </cell>
          <cell r="H592">
            <v>3.57</v>
          </cell>
          <cell r="I592">
            <v>0.42</v>
          </cell>
          <cell r="J592">
            <v>2.0705999999999998</v>
          </cell>
          <cell r="K592">
            <v>0.15</v>
          </cell>
          <cell r="L592">
            <v>1.7600099999999999</v>
          </cell>
        </row>
        <row r="593">
          <cell r="A593" t="str">
            <v>BT-S3623GE</v>
          </cell>
          <cell r="B593" t="str">
            <v>MOBILI</v>
          </cell>
          <cell r="C593" t="str">
            <v>kit - adattatore spina 10A/presa P30 grigio</v>
          </cell>
          <cell r="D593" t="str">
            <v>8012199652535</v>
          </cell>
          <cell r="E593" t="str">
            <v>PZ</v>
          </cell>
          <cell r="F593">
            <v>40</v>
          </cell>
          <cell r="G593" t="str">
            <v>ADATTATORI STANDARD</v>
          </cell>
          <cell r="H593">
            <v>3.19</v>
          </cell>
          <cell r="I593">
            <v>0.42</v>
          </cell>
          <cell r="J593">
            <v>1.8502000000000001</v>
          </cell>
          <cell r="K593">
            <v>0.15</v>
          </cell>
          <cell r="L593">
            <v>1.57267</v>
          </cell>
        </row>
        <row r="594">
          <cell r="A594" t="str">
            <v>BT-S3624D</v>
          </cell>
          <cell r="B594" t="str">
            <v>MOBILI</v>
          </cell>
          <cell r="C594" t="str">
            <v>kit - adattatore spina 16A/presa P30 bco</v>
          </cell>
          <cell r="D594" t="str">
            <v>8012199652504</v>
          </cell>
          <cell r="E594" t="str">
            <v>PZ</v>
          </cell>
          <cell r="F594">
            <v>12</v>
          </cell>
          <cell r="G594" t="str">
            <v>ADATTATORI STANDARD</v>
          </cell>
          <cell r="H594">
            <v>3.84</v>
          </cell>
          <cell r="I594">
            <v>0.42</v>
          </cell>
          <cell r="J594">
            <v>2.2271999999999998</v>
          </cell>
          <cell r="K594">
            <v>0.15</v>
          </cell>
          <cell r="L594">
            <v>1.8931199999999999</v>
          </cell>
        </row>
        <row r="595">
          <cell r="A595" t="str">
            <v>BT-S3624DBOX</v>
          </cell>
          <cell r="B595" t="str">
            <v>MOBILI</v>
          </cell>
          <cell r="C595" t="str">
            <v>Esp - adattat. spina 16A/presa P30 bco</v>
          </cell>
          <cell r="D595" t="str">
            <v>8005543546512</v>
          </cell>
          <cell r="E595" t="str">
            <v>PZ</v>
          </cell>
          <cell r="F595">
            <v>160</v>
          </cell>
          <cell r="G595" t="str">
            <v>ADATTATORI STANDARD</v>
          </cell>
          <cell r="H595">
            <v>3.11</v>
          </cell>
          <cell r="I595">
            <v>0.42</v>
          </cell>
          <cell r="J595">
            <v>1.8038000000000001</v>
          </cell>
          <cell r="K595">
            <v>0.15</v>
          </cell>
          <cell r="L595">
            <v>1.5332300000000001</v>
          </cell>
        </row>
        <row r="596">
          <cell r="A596" t="str">
            <v>BT-S3624DE</v>
          </cell>
          <cell r="B596" t="str">
            <v>MOBILI</v>
          </cell>
          <cell r="C596" t="str">
            <v>kit - adattatore spina 16A/presa P30 bco</v>
          </cell>
          <cell r="D596" t="str">
            <v>8012199652542</v>
          </cell>
          <cell r="E596" t="str">
            <v>PZ</v>
          </cell>
          <cell r="F596">
            <v>40</v>
          </cell>
          <cell r="G596" t="str">
            <v>ADATTATORI STANDARD</v>
          </cell>
          <cell r="H596">
            <v>3.36</v>
          </cell>
          <cell r="I596">
            <v>0.42</v>
          </cell>
          <cell r="J596">
            <v>1.9488000000000001</v>
          </cell>
          <cell r="K596">
            <v>0.15</v>
          </cell>
          <cell r="L596">
            <v>1.6564800000000002</v>
          </cell>
        </row>
        <row r="597">
          <cell r="A597" t="str">
            <v>BT-S3624G</v>
          </cell>
          <cell r="B597" t="str">
            <v>MOBILI</v>
          </cell>
          <cell r="C597" t="str">
            <v>kit - adattatore spina 16A/presa P30 grigio</v>
          </cell>
          <cell r="D597" t="str">
            <v>8012199652511</v>
          </cell>
          <cell r="E597" t="str">
            <v>PZ</v>
          </cell>
          <cell r="F597">
            <v>12</v>
          </cell>
          <cell r="G597" t="str">
            <v>ADATTATORI STANDARD</v>
          </cell>
          <cell r="H597">
            <v>3.84</v>
          </cell>
          <cell r="I597">
            <v>0.42</v>
          </cell>
          <cell r="J597">
            <v>2.2271999999999998</v>
          </cell>
          <cell r="K597">
            <v>0.15</v>
          </cell>
          <cell r="L597">
            <v>1.8931199999999999</v>
          </cell>
        </row>
        <row r="598">
          <cell r="A598" t="str">
            <v>BT-S3624GE</v>
          </cell>
          <cell r="B598" t="str">
            <v>MOBILI</v>
          </cell>
          <cell r="C598" t="str">
            <v>kit - adattatore spina 16A/presa P30 grigio</v>
          </cell>
          <cell r="D598" t="str">
            <v>8012199652559</v>
          </cell>
          <cell r="E598" t="str">
            <v>PZ</v>
          </cell>
          <cell r="F598">
            <v>40</v>
          </cell>
          <cell r="G598" t="str">
            <v>ADATTATORI STANDARD</v>
          </cell>
          <cell r="H598">
            <v>3.36</v>
          </cell>
          <cell r="I598">
            <v>0.42</v>
          </cell>
          <cell r="J598">
            <v>1.9488000000000001</v>
          </cell>
          <cell r="K598">
            <v>0.15</v>
          </cell>
          <cell r="L598">
            <v>1.6564800000000002</v>
          </cell>
        </row>
        <row r="599">
          <cell r="A599" t="str">
            <v>BT-S3625D</v>
          </cell>
          <cell r="B599" t="str">
            <v>MOBILI</v>
          </cell>
          <cell r="C599" t="str">
            <v>kit - adattat. spinast tede/presa bip bia</v>
          </cell>
          <cell r="D599" t="str">
            <v>8012199822655</v>
          </cell>
          <cell r="E599" t="str">
            <v>PZ</v>
          </cell>
          <cell r="F599">
            <v>12</v>
          </cell>
          <cell r="G599" t="str">
            <v>ADATTATORI STANDARD</v>
          </cell>
          <cell r="H599">
            <v>5.58</v>
          </cell>
          <cell r="I599">
            <v>0.42</v>
          </cell>
          <cell r="J599">
            <v>3.2364000000000002</v>
          </cell>
          <cell r="K599">
            <v>0.15</v>
          </cell>
          <cell r="L599">
            <v>2.7509399999999999</v>
          </cell>
        </row>
        <row r="600">
          <cell r="A600" t="str">
            <v>BT-S3625DA</v>
          </cell>
          <cell r="B600" t="str">
            <v>MOBILI</v>
          </cell>
          <cell r="C600" t="str">
            <v>kit - adat sp Std Ted+Crepusc Dimmer Bi</v>
          </cell>
          <cell r="D600" t="str">
            <v>8005543515754</v>
          </cell>
          <cell r="E600" t="str">
            <v>PZ</v>
          </cell>
          <cell r="F600">
            <v>12</v>
          </cell>
          <cell r="G600" t="str">
            <v>ADATTATORI COMFORT E ADVANCED</v>
          </cell>
          <cell r="H600">
            <v>18.59</v>
          </cell>
          <cell r="I600">
            <v>0.42</v>
          </cell>
          <cell r="J600">
            <v>10.7822</v>
          </cell>
          <cell r="K600">
            <v>0.15</v>
          </cell>
          <cell r="L600">
            <v>9.1648700000000005</v>
          </cell>
        </row>
        <row r="601">
          <cell r="A601" t="str">
            <v>BT-S3625DE</v>
          </cell>
          <cell r="B601" t="str">
            <v>MOBILI</v>
          </cell>
          <cell r="C601" t="str">
            <v>kit - adattat. spina st tedes/presa bip bia</v>
          </cell>
          <cell r="D601" t="str">
            <v>8012199822693</v>
          </cell>
          <cell r="E601" t="str">
            <v>PZ</v>
          </cell>
          <cell r="F601">
            <v>40</v>
          </cell>
          <cell r="G601" t="str">
            <v>ADATTATORI STANDARD</v>
          </cell>
          <cell r="H601">
            <v>5</v>
          </cell>
          <cell r="I601">
            <v>0.42</v>
          </cell>
          <cell r="J601">
            <v>2.9</v>
          </cell>
          <cell r="K601">
            <v>0.15</v>
          </cell>
          <cell r="L601">
            <v>2.4649999999999999</v>
          </cell>
        </row>
        <row r="602">
          <cell r="A602" t="str">
            <v>BT-S3625DL</v>
          </cell>
          <cell r="B602" t="str">
            <v>MOBILI</v>
          </cell>
          <cell r="C602" t="str">
            <v>kit - adat sp Std Ted +luce emergenza Bi</v>
          </cell>
          <cell r="D602" t="str">
            <v>8005543515778</v>
          </cell>
          <cell r="E602" t="str">
            <v>PZ</v>
          </cell>
          <cell r="F602">
            <v>12</v>
          </cell>
          <cell r="G602" t="str">
            <v>ADATTATORI COMFORT E ADVANCED</v>
          </cell>
          <cell r="H602">
            <v>26.13</v>
          </cell>
          <cell r="I602">
            <v>0.42</v>
          </cell>
          <cell r="J602">
            <v>15.1554</v>
          </cell>
          <cell r="K602">
            <v>0.15</v>
          </cell>
          <cell r="L602">
            <v>12.88209</v>
          </cell>
        </row>
        <row r="603">
          <cell r="A603" t="str">
            <v>BT-S3625DU</v>
          </cell>
          <cell r="B603" t="str">
            <v>MOBILI</v>
          </cell>
          <cell r="C603" t="str">
            <v>kit - adatt sp. Std Ted presa USB 1,5A Bi</v>
          </cell>
          <cell r="D603" t="str">
            <v>8005543515792</v>
          </cell>
          <cell r="E603" t="str">
            <v>PZ</v>
          </cell>
          <cell r="F603">
            <v>12</v>
          </cell>
          <cell r="G603" t="str">
            <v>ADATTATORI COMFORT E ADVANCED</v>
          </cell>
          <cell r="H603">
            <v>17.3</v>
          </cell>
          <cell r="I603">
            <v>0.42</v>
          </cell>
          <cell r="J603">
            <v>10.034000000000001</v>
          </cell>
          <cell r="K603">
            <v>0.15</v>
          </cell>
          <cell r="L603">
            <v>8.5289000000000001</v>
          </cell>
        </row>
        <row r="604">
          <cell r="A604" t="str">
            <v>BT-S3625G</v>
          </cell>
          <cell r="B604" t="str">
            <v>MOBILI</v>
          </cell>
          <cell r="C604" t="str">
            <v>kit - adattat. spina st tedesc/presa bip ne</v>
          </cell>
          <cell r="D604" t="str">
            <v>8012199822679</v>
          </cell>
          <cell r="E604" t="str">
            <v>PZ</v>
          </cell>
          <cell r="F604">
            <v>12</v>
          </cell>
          <cell r="G604" t="str">
            <v>ADATTATORI STANDARD</v>
          </cell>
          <cell r="H604">
            <v>5.58</v>
          </cell>
          <cell r="I604">
            <v>0.42</v>
          </cell>
          <cell r="J604">
            <v>3.2364000000000002</v>
          </cell>
          <cell r="K604">
            <v>0.15</v>
          </cell>
          <cell r="L604">
            <v>2.7509399999999999</v>
          </cell>
        </row>
        <row r="605">
          <cell r="A605" t="str">
            <v>BT-S3625GA</v>
          </cell>
          <cell r="B605" t="str">
            <v>MOBILI</v>
          </cell>
          <cell r="C605" t="str">
            <v>kit - adat sp Std Ted +Crepusc Dimmer Gr</v>
          </cell>
          <cell r="D605" t="str">
            <v>8005543515815</v>
          </cell>
          <cell r="E605" t="str">
            <v>PZ</v>
          </cell>
          <cell r="F605">
            <v>12</v>
          </cell>
          <cell r="G605" t="str">
            <v>ADATTATORI COMFORT E ADVANCED</v>
          </cell>
          <cell r="H605">
            <v>18.59</v>
          </cell>
          <cell r="I605">
            <v>0.42</v>
          </cell>
          <cell r="J605">
            <v>10.7822</v>
          </cell>
          <cell r="K605">
            <v>0.15</v>
          </cell>
          <cell r="L605">
            <v>9.1648700000000005</v>
          </cell>
        </row>
        <row r="606">
          <cell r="A606" t="str">
            <v>BT-S3625GE</v>
          </cell>
          <cell r="B606" t="str">
            <v>MOBILI</v>
          </cell>
          <cell r="C606" t="str">
            <v>kit - adattat. spina st tedesc/presa bip ne</v>
          </cell>
          <cell r="D606" t="str">
            <v>8012199822716</v>
          </cell>
          <cell r="E606" t="str">
            <v>PZ</v>
          </cell>
          <cell r="F606">
            <v>40</v>
          </cell>
          <cell r="G606" t="str">
            <v>ADATTATORI STANDARD</v>
          </cell>
          <cell r="H606">
            <v>4.9400000000000004</v>
          </cell>
          <cell r="I606">
            <v>0.42</v>
          </cell>
          <cell r="J606">
            <v>2.8652000000000002</v>
          </cell>
          <cell r="K606">
            <v>0.15</v>
          </cell>
          <cell r="L606">
            <v>2.4354200000000001</v>
          </cell>
        </row>
        <row r="607">
          <cell r="A607" t="str">
            <v>BT-S3625GL</v>
          </cell>
          <cell r="B607" t="str">
            <v>MOBILI</v>
          </cell>
          <cell r="C607" t="str">
            <v>kit - adat sp Std Ted +luce emergenza Gr</v>
          </cell>
          <cell r="D607" t="str">
            <v>8005543515839</v>
          </cell>
          <cell r="E607" t="str">
            <v>PZ</v>
          </cell>
          <cell r="F607">
            <v>12</v>
          </cell>
          <cell r="G607" t="str">
            <v>ADATTATORI COMFORT E ADVANCED</v>
          </cell>
          <cell r="H607">
            <v>26.13</v>
          </cell>
          <cell r="I607">
            <v>0.42</v>
          </cell>
          <cell r="J607">
            <v>15.1554</v>
          </cell>
          <cell r="K607">
            <v>0.15</v>
          </cell>
          <cell r="L607">
            <v>12.88209</v>
          </cell>
        </row>
        <row r="608">
          <cell r="A608" t="str">
            <v>BT-S3625GU</v>
          </cell>
          <cell r="B608" t="str">
            <v>MOBILI</v>
          </cell>
          <cell r="C608" t="str">
            <v>kit - adatt sp. Std Ted presa USB 1,5A Gr</v>
          </cell>
          <cell r="D608" t="str">
            <v>8005543515853</v>
          </cell>
          <cell r="E608" t="str">
            <v>PZ</v>
          </cell>
          <cell r="F608">
            <v>12</v>
          </cell>
          <cell r="G608" t="str">
            <v>ADATTATORI COMFORT E ADVANCED</v>
          </cell>
          <cell r="H608">
            <v>17.3</v>
          </cell>
          <cell r="I608">
            <v>0.42</v>
          </cell>
          <cell r="J608">
            <v>10.034000000000001</v>
          </cell>
          <cell r="K608">
            <v>0.15</v>
          </cell>
          <cell r="L608">
            <v>8.5289000000000001</v>
          </cell>
        </row>
        <row r="609">
          <cell r="A609" t="str">
            <v>BT-S3626D</v>
          </cell>
          <cell r="B609" t="str">
            <v>MOBILI</v>
          </cell>
          <cell r="C609" t="str">
            <v>Adat tris pr std ted, sp std ted bco</v>
          </cell>
          <cell r="D609" t="str">
            <v>8005543759936</v>
          </cell>
          <cell r="E609" t="str">
            <v>PZ</v>
          </cell>
          <cell r="F609">
            <v>10</v>
          </cell>
          <cell r="G609" t="str">
            <v>ADATTATORI COMFORT E ADVANCED</v>
          </cell>
          <cell r="H609">
            <v>6.09</v>
          </cell>
          <cell r="I609">
            <v>0.42</v>
          </cell>
          <cell r="J609">
            <v>3.5322</v>
          </cell>
          <cell r="K609">
            <v>0.15</v>
          </cell>
          <cell r="L609">
            <v>3.00237</v>
          </cell>
        </row>
        <row r="610">
          <cell r="A610" t="str">
            <v>BT-S3626DR</v>
          </cell>
          <cell r="B610" t="str">
            <v>MOBILI</v>
          </cell>
          <cell r="C610" t="str">
            <v>Adat tris pr std ted, sp std ted bco rotat</v>
          </cell>
          <cell r="D610" t="str">
            <v>8005543759912</v>
          </cell>
          <cell r="E610" t="str">
            <v>PZ</v>
          </cell>
          <cell r="F610">
            <v>10</v>
          </cell>
          <cell r="G610" t="str">
            <v>ADATTATORI COMFORT E ADVANCED</v>
          </cell>
          <cell r="H610">
            <v>8.89</v>
          </cell>
          <cell r="I610">
            <v>0.42</v>
          </cell>
          <cell r="J610">
            <v>5.1562000000000001</v>
          </cell>
          <cell r="K610">
            <v>0.15</v>
          </cell>
          <cell r="L610">
            <v>4.3827699999999998</v>
          </cell>
        </row>
        <row r="611">
          <cell r="A611" t="str">
            <v>BT-S3626DRAC</v>
          </cell>
          <cell r="B611" t="str">
            <v>MOBILI</v>
          </cell>
          <cell r="C611" t="str">
            <v>Adat tris pr std ted, sp std ted bco, USB</v>
          </cell>
          <cell r="D611" t="str">
            <v>8005543759929</v>
          </cell>
          <cell r="E611" t="str">
            <v>PZ</v>
          </cell>
          <cell r="F611">
            <v>10</v>
          </cell>
          <cell r="G611" t="str">
            <v>ADATTATORI COMFORT E ADVANCED</v>
          </cell>
          <cell r="H611">
            <v>18.829999999999998</v>
          </cell>
          <cell r="I611">
            <v>0.42</v>
          </cell>
          <cell r="J611">
            <v>10.921399999999998</v>
          </cell>
          <cell r="K611">
            <v>0.15</v>
          </cell>
          <cell r="L611">
            <v>9.2831899999999994</v>
          </cell>
        </row>
        <row r="612">
          <cell r="A612" t="str">
            <v>BT-S370B</v>
          </cell>
          <cell r="B612" t="str">
            <v>MOBILI</v>
          </cell>
          <cell r="C612" t="str">
            <v>kit - morsettiera nylon 12 morsetti 2,5mmq</v>
          </cell>
          <cell r="D612" t="str">
            <v>8005543161630</v>
          </cell>
          <cell r="E612" t="str">
            <v>PZ</v>
          </cell>
          <cell r="F612">
            <v>12</v>
          </cell>
          <cell r="G612" t="str">
            <v>PRODOTTI MOBILI ALTRO</v>
          </cell>
          <cell r="H612">
            <v>5.23</v>
          </cell>
          <cell r="I612">
            <v>0.42</v>
          </cell>
          <cell r="J612">
            <v>3.0334000000000003</v>
          </cell>
          <cell r="K612">
            <v>0.15</v>
          </cell>
          <cell r="L612">
            <v>2.5783900000000002</v>
          </cell>
        </row>
        <row r="613">
          <cell r="A613" t="str">
            <v>BT-S3711DBU</v>
          </cell>
          <cell r="B613" t="str">
            <v>MOBILI</v>
          </cell>
          <cell r="C613" t="str">
            <v>MdS.2pr10/16+1prP30+2usb+sp10A+int bia</v>
          </cell>
          <cell r="D613" t="str">
            <v>8005543708408</v>
          </cell>
          <cell r="E613" t="str">
            <v>PZ</v>
          </cell>
          <cell r="F613">
            <v>4</v>
          </cell>
          <cell r="G613" t="str">
            <v>MULTIPRESE SCRIVANIA</v>
          </cell>
          <cell r="H613">
            <v>37.14</v>
          </cell>
          <cell r="I613">
            <v>0.42</v>
          </cell>
          <cell r="J613">
            <v>21.541200000000003</v>
          </cell>
          <cell r="K613">
            <v>0.15</v>
          </cell>
          <cell r="L613">
            <v>18.310020000000002</v>
          </cell>
        </row>
        <row r="614">
          <cell r="A614" t="str">
            <v>BT-S3711GBU</v>
          </cell>
          <cell r="B614" t="str">
            <v>MOBILI</v>
          </cell>
          <cell r="C614" t="str">
            <v>MdS.2pr10/16+1prP30+2usb+sp10A+int gri</v>
          </cell>
          <cell r="D614" t="str">
            <v>8005543708422</v>
          </cell>
          <cell r="E614" t="str">
            <v>PZ</v>
          </cell>
          <cell r="F614">
            <v>4</v>
          </cell>
          <cell r="G614" t="str">
            <v>MULTIPRESE SCRIVANIA</v>
          </cell>
          <cell r="H614">
            <v>37.14</v>
          </cell>
          <cell r="I614">
            <v>0.42</v>
          </cell>
          <cell r="J614">
            <v>21.541200000000003</v>
          </cell>
          <cell r="K614">
            <v>0.15</v>
          </cell>
          <cell r="L614">
            <v>18.310020000000002</v>
          </cell>
        </row>
        <row r="615">
          <cell r="A615" t="str">
            <v>BT-S3713DBU</v>
          </cell>
          <cell r="B615" t="str">
            <v>MOBILI</v>
          </cell>
          <cell r="C615" t="str">
            <v>Multip scriv.2m sp10A 3pr P30+2 USB+int bi</v>
          </cell>
          <cell r="D615" t="str">
            <v>8005543594063</v>
          </cell>
          <cell r="E615" t="str">
            <v>PZ</v>
          </cell>
          <cell r="F615">
            <v>3</v>
          </cell>
          <cell r="G615" t="str">
            <v>MULTIPRESE SCRIVANIA</v>
          </cell>
          <cell r="H615">
            <v>51.52</v>
          </cell>
          <cell r="I615">
            <v>0.42</v>
          </cell>
          <cell r="J615">
            <v>29.881600000000002</v>
          </cell>
          <cell r="K615">
            <v>0.15</v>
          </cell>
          <cell r="L615">
            <v>25.399360000000001</v>
          </cell>
        </row>
        <row r="616">
          <cell r="A616" t="str">
            <v>BT-S3713GBU</v>
          </cell>
          <cell r="B616" t="str">
            <v>MOBILI</v>
          </cell>
          <cell r="C616" t="str">
            <v>Multip scriv.2m sp10A 3pr P30+2 USB+int gr</v>
          </cell>
          <cell r="D616" t="str">
            <v>8005543594087</v>
          </cell>
          <cell r="E616" t="str">
            <v>PZ</v>
          </cell>
          <cell r="F616">
            <v>3</v>
          </cell>
          <cell r="G616" t="str">
            <v>MULTIPRESE SCRIVANIA</v>
          </cell>
          <cell r="H616">
            <v>51.52</v>
          </cell>
          <cell r="I616">
            <v>0.42</v>
          </cell>
          <cell r="J616">
            <v>29.881600000000002</v>
          </cell>
          <cell r="K616">
            <v>0.15</v>
          </cell>
          <cell r="L616">
            <v>25.399360000000001</v>
          </cell>
        </row>
        <row r="617">
          <cell r="A617" t="str">
            <v>BT-S371B</v>
          </cell>
          <cell r="B617" t="str">
            <v>MOBILI</v>
          </cell>
          <cell r="C617" t="str">
            <v>kit - morsettiera nylon 12 morsetti 4mmq</v>
          </cell>
          <cell r="D617" t="str">
            <v>8005543161647</v>
          </cell>
          <cell r="E617" t="str">
            <v>PZ</v>
          </cell>
          <cell r="F617">
            <v>12</v>
          </cell>
          <cell r="G617" t="str">
            <v>PRODOTTI MOBILI ALTRO</v>
          </cell>
          <cell r="H617">
            <v>6.19</v>
          </cell>
          <cell r="I617">
            <v>0.42</v>
          </cell>
          <cell r="J617">
            <v>3.5902000000000003</v>
          </cell>
          <cell r="K617">
            <v>0.15</v>
          </cell>
          <cell r="L617">
            <v>3.0516700000000001</v>
          </cell>
        </row>
        <row r="618">
          <cell r="A618" t="str">
            <v>BT-S391</v>
          </cell>
          <cell r="B618" t="str">
            <v>MOBILI</v>
          </cell>
          <cell r="C618" t="str">
            <v>kit - 30 graffette per cavi piatti 2x1mm</v>
          </cell>
          <cell r="D618" t="str">
            <v>8005543382394</v>
          </cell>
          <cell r="E618" t="str">
            <v>PZ</v>
          </cell>
          <cell r="F618">
            <v>12</v>
          </cell>
          <cell r="G618" t="str">
            <v>PRODOTTI MOBILI ALTRO</v>
          </cell>
          <cell r="H618">
            <v>3.34</v>
          </cell>
          <cell r="I618">
            <v>0.42</v>
          </cell>
          <cell r="J618">
            <v>1.9372</v>
          </cell>
          <cell r="K618">
            <v>0.15</v>
          </cell>
          <cell r="L618">
            <v>1.64662</v>
          </cell>
        </row>
        <row r="619">
          <cell r="A619" t="str">
            <v>BT-S392</v>
          </cell>
          <cell r="B619" t="str">
            <v>MOBILI</v>
          </cell>
          <cell r="C619" t="str">
            <v>kit - 30 graffette per cavi tondi d=5mm</v>
          </cell>
          <cell r="D619" t="str">
            <v>8005543382400</v>
          </cell>
          <cell r="E619" t="str">
            <v>PZ</v>
          </cell>
          <cell r="F619">
            <v>12</v>
          </cell>
          <cell r="G619" t="str">
            <v>PRODOTTI MOBILI ALTRO</v>
          </cell>
          <cell r="H619">
            <v>3.23</v>
          </cell>
          <cell r="I619">
            <v>0.42</v>
          </cell>
          <cell r="J619">
            <v>1.8734</v>
          </cell>
          <cell r="K619">
            <v>0.15</v>
          </cell>
          <cell r="L619">
            <v>1.59239</v>
          </cell>
        </row>
        <row r="620">
          <cell r="A620" t="str">
            <v>BT-S393</v>
          </cell>
          <cell r="B620" t="str">
            <v>MOBILI</v>
          </cell>
          <cell r="C620" t="str">
            <v>kit - 30 graffette per cavi tondi d=7mm</v>
          </cell>
          <cell r="D620" t="str">
            <v>8005543382417</v>
          </cell>
          <cell r="E620" t="str">
            <v>PZ</v>
          </cell>
          <cell r="F620">
            <v>12</v>
          </cell>
          <cell r="G620" t="str">
            <v>PRODOTTI MOBILI ALTRO</v>
          </cell>
          <cell r="H620">
            <v>3.42</v>
          </cell>
          <cell r="I620">
            <v>0.42</v>
          </cell>
          <cell r="J620">
            <v>1.9836</v>
          </cell>
          <cell r="K620">
            <v>0.15</v>
          </cell>
          <cell r="L620">
            <v>1.6860600000000001</v>
          </cell>
        </row>
        <row r="621">
          <cell r="A621" t="str">
            <v>BT-S393B</v>
          </cell>
          <cell r="B621" t="str">
            <v>MOBILI</v>
          </cell>
          <cell r="C621" t="str">
            <v>kit - morsettiera nylon 12 morsetti 6mmq</v>
          </cell>
          <cell r="D621" t="str">
            <v>8012199676579</v>
          </cell>
          <cell r="E621" t="str">
            <v>PZ</v>
          </cell>
          <cell r="F621">
            <v>12</v>
          </cell>
          <cell r="G621" t="str">
            <v>PRODOTTI MOBILI ALTRO</v>
          </cell>
          <cell r="H621">
            <v>6.9</v>
          </cell>
          <cell r="I621">
            <v>0.42</v>
          </cell>
          <cell r="J621">
            <v>4.0020000000000007</v>
          </cell>
          <cell r="K621">
            <v>0.15</v>
          </cell>
          <cell r="L621">
            <v>3.4017000000000008</v>
          </cell>
        </row>
        <row r="622">
          <cell r="A622" t="str">
            <v>BT-S394</v>
          </cell>
          <cell r="B622" t="str">
            <v>MOBILI</v>
          </cell>
          <cell r="C622" t="str">
            <v>kit - 30 graffette per cavi tondi d=9mm</v>
          </cell>
          <cell r="D622" t="str">
            <v>8005543382424</v>
          </cell>
          <cell r="E622" t="str">
            <v>PZ</v>
          </cell>
          <cell r="F622">
            <v>12</v>
          </cell>
          <cell r="G622" t="str">
            <v>PRODOTTI MOBILI ALTRO</v>
          </cell>
          <cell r="H622">
            <v>3.43</v>
          </cell>
          <cell r="I622">
            <v>0.42</v>
          </cell>
          <cell r="J622">
            <v>1.9894000000000001</v>
          </cell>
          <cell r="K622">
            <v>0.15</v>
          </cell>
          <cell r="L622">
            <v>1.69099</v>
          </cell>
        </row>
        <row r="623">
          <cell r="A623" t="str">
            <v>BT-S62B</v>
          </cell>
          <cell r="B623" t="str">
            <v>MOBILI</v>
          </cell>
          <cell r="C623" t="str">
            <v>kit - interruttore volante serie 62 2A</v>
          </cell>
          <cell r="D623" t="str">
            <v>8005543165591</v>
          </cell>
          <cell r="E623" t="str">
            <v>PZ</v>
          </cell>
          <cell r="F623">
            <v>12</v>
          </cell>
          <cell r="G623" t="str">
            <v>PRODOTTI MOBILI ALTRO</v>
          </cell>
          <cell r="H623">
            <v>8.0500000000000007</v>
          </cell>
          <cell r="I623">
            <v>0.42</v>
          </cell>
          <cell r="J623">
            <v>4.6690000000000005</v>
          </cell>
          <cell r="K623">
            <v>0.15</v>
          </cell>
          <cell r="L623">
            <v>3.9686500000000002</v>
          </cell>
        </row>
        <row r="624">
          <cell r="A624" t="str">
            <v>BT-S63B</v>
          </cell>
          <cell r="B624" t="str">
            <v>MOBILI</v>
          </cell>
          <cell r="C624" t="str">
            <v>kit - deviatore volante serie 62 2A</v>
          </cell>
          <cell r="D624" t="str">
            <v>8005543165614</v>
          </cell>
          <cell r="E624" t="str">
            <v>PZ</v>
          </cell>
          <cell r="F624">
            <v>12</v>
          </cell>
          <cell r="G624" t="str">
            <v>PRODOTTI MOBILI ALTRO</v>
          </cell>
          <cell r="H624">
            <v>9.33</v>
          </cell>
          <cell r="I624">
            <v>0.42</v>
          </cell>
          <cell r="J624">
            <v>5.4114000000000004</v>
          </cell>
          <cell r="K624">
            <v>0.15</v>
          </cell>
          <cell r="L624">
            <v>4.5996900000000007</v>
          </cell>
        </row>
        <row r="625">
          <cell r="A625" t="str">
            <v>BT-S65B</v>
          </cell>
          <cell r="B625" t="str">
            <v>MOBILI</v>
          </cell>
          <cell r="C625" t="str">
            <v>kit - pulsante volante serie 62 2A</v>
          </cell>
          <cell r="D625" t="str">
            <v>8005543165621</v>
          </cell>
          <cell r="E625" t="str">
            <v>PZ</v>
          </cell>
          <cell r="F625">
            <v>12</v>
          </cell>
          <cell r="G625" t="str">
            <v>PRODOTTI MOBILI ALTRO</v>
          </cell>
          <cell r="H625">
            <v>8.2799999999999994</v>
          </cell>
          <cell r="I625">
            <v>0.42</v>
          </cell>
          <cell r="J625">
            <v>4.8023999999999996</v>
          </cell>
          <cell r="K625">
            <v>0.15</v>
          </cell>
          <cell r="L625">
            <v>4.0820399999999992</v>
          </cell>
        </row>
        <row r="626">
          <cell r="A626" t="str">
            <v>BT-S700B</v>
          </cell>
          <cell r="B626" t="str">
            <v>MOBILI</v>
          </cell>
          <cell r="C626" t="str">
            <v>kit - 2 portalampade mignon bianco</v>
          </cell>
          <cell r="D626" t="str">
            <v>8005543140895</v>
          </cell>
          <cell r="E626" t="str">
            <v>PZ</v>
          </cell>
          <cell r="F626">
            <v>12</v>
          </cell>
          <cell r="G626" t="str">
            <v>PRODOTTI MOBILI ALTRO</v>
          </cell>
          <cell r="H626">
            <v>5.0999999999999996</v>
          </cell>
          <cell r="I626">
            <v>0.42</v>
          </cell>
          <cell r="J626">
            <v>2.9579999999999997</v>
          </cell>
          <cell r="K626">
            <v>0.15</v>
          </cell>
          <cell r="L626">
            <v>2.5143</v>
          </cell>
        </row>
        <row r="627">
          <cell r="A627" t="str">
            <v>BT-S700N</v>
          </cell>
          <cell r="B627" t="str">
            <v>MOBILI</v>
          </cell>
          <cell r="C627" t="str">
            <v>kit - 2 portalampade mignon nero</v>
          </cell>
          <cell r="D627" t="str">
            <v>8005543140901</v>
          </cell>
          <cell r="E627" t="str">
            <v>PZ</v>
          </cell>
          <cell r="F627">
            <v>12</v>
          </cell>
          <cell r="G627" t="str">
            <v>PRODOTTI MOBILI ALTRO</v>
          </cell>
          <cell r="H627">
            <v>4.51</v>
          </cell>
          <cell r="I627">
            <v>0.42</v>
          </cell>
          <cell r="J627">
            <v>2.6158000000000001</v>
          </cell>
          <cell r="K627">
            <v>0.15</v>
          </cell>
          <cell r="L627">
            <v>2.22343</v>
          </cell>
        </row>
        <row r="628">
          <cell r="A628" t="str">
            <v>BT-S701B</v>
          </cell>
          <cell r="B628" t="str">
            <v>MOBILI</v>
          </cell>
          <cell r="C628" t="str">
            <v>kit - 2 portalampade mignon filett.bianco</v>
          </cell>
          <cell r="D628" t="str">
            <v>8005543140918</v>
          </cell>
          <cell r="E628" t="str">
            <v>PZ</v>
          </cell>
          <cell r="F628">
            <v>6</v>
          </cell>
          <cell r="G628" t="str">
            <v>PRODOTTI MOBILI ALTRO</v>
          </cell>
          <cell r="H628">
            <v>6.38</v>
          </cell>
          <cell r="I628">
            <v>0.42</v>
          </cell>
          <cell r="J628">
            <v>3.7004000000000001</v>
          </cell>
          <cell r="K628">
            <v>0.15</v>
          </cell>
          <cell r="L628">
            <v>3.14534</v>
          </cell>
        </row>
        <row r="629">
          <cell r="A629" t="str">
            <v>BT-S701N</v>
          </cell>
          <cell r="B629" t="str">
            <v>MOBILI</v>
          </cell>
          <cell r="C629" t="str">
            <v>kit - 2 portalampade mignon filettati nero</v>
          </cell>
          <cell r="D629" t="str">
            <v>8005543140925</v>
          </cell>
          <cell r="E629" t="str">
            <v>PZ</v>
          </cell>
          <cell r="F629">
            <v>6</v>
          </cell>
          <cell r="G629" t="str">
            <v>PRODOTTI MOBILI ALTRO</v>
          </cell>
          <cell r="H629">
            <v>5.36</v>
          </cell>
          <cell r="I629">
            <v>0.42</v>
          </cell>
          <cell r="J629">
            <v>3.1088000000000005</v>
          </cell>
          <cell r="K629">
            <v>0.15</v>
          </cell>
          <cell r="L629">
            <v>2.6424800000000004</v>
          </cell>
        </row>
        <row r="630">
          <cell r="A630" t="str">
            <v>BT-S760B</v>
          </cell>
          <cell r="B630" t="str">
            <v>MOBILI</v>
          </cell>
          <cell r="C630" t="str">
            <v>kit - 2 portalampade Edison bianco</v>
          </cell>
          <cell r="D630" t="str">
            <v>8005543140932</v>
          </cell>
          <cell r="E630" t="str">
            <v>PZ</v>
          </cell>
          <cell r="F630">
            <v>6</v>
          </cell>
          <cell r="G630" t="str">
            <v>PRODOTTI MOBILI ALTRO</v>
          </cell>
          <cell r="H630">
            <v>5.95</v>
          </cell>
          <cell r="I630">
            <v>0.42</v>
          </cell>
          <cell r="J630">
            <v>3.4510000000000001</v>
          </cell>
          <cell r="K630">
            <v>0.15</v>
          </cell>
          <cell r="L630">
            <v>2.9333499999999999</v>
          </cell>
        </row>
        <row r="631">
          <cell r="A631" t="str">
            <v>BT-S760N</v>
          </cell>
          <cell r="B631" t="str">
            <v>MOBILI</v>
          </cell>
          <cell r="C631" t="str">
            <v>kit - 2 portalampade Edison nero</v>
          </cell>
          <cell r="D631" t="str">
            <v>8005543140949</v>
          </cell>
          <cell r="E631" t="str">
            <v>PZ</v>
          </cell>
          <cell r="F631">
            <v>6</v>
          </cell>
          <cell r="G631" t="str">
            <v>PRODOTTI MOBILI ALTRO</v>
          </cell>
          <cell r="H631">
            <v>5.34</v>
          </cell>
          <cell r="I631">
            <v>0.42</v>
          </cell>
          <cell r="J631">
            <v>3.0972</v>
          </cell>
          <cell r="K631">
            <v>0.15</v>
          </cell>
          <cell r="L631">
            <v>2.6326200000000002</v>
          </cell>
        </row>
        <row r="632">
          <cell r="A632" t="str">
            <v>BT-S761B</v>
          </cell>
          <cell r="B632" t="str">
            <v>MOBILI</v>
          </cell>
          <cell r="C632" t="str">
            <v>kit - 2 portalampade Edison filett.bianco</v>
          </cell>
          <cell r="D632" t="str">
            <v>8005543140956</v>
          </cell>
          <cell r="E632" t="str">
            <v>PZ</v>
          </cell>
          <cell r="F632">
            <v>6</v>
          </cell>
          <cell r="G632" t="str">
            <v>PRODOTTI MOBILI ALTRO</v>
          </cell>
          <cell r="H632">
            <v>8.18</v>
          </cell>
          <cell r="I632">
            <v>0.42</v>
          </cell>
          <cell r="J632">
            <v>4.7444000000000006</v>
          </cell>
          <cell r="K632">
            <v>0.15</v>
          </cell>
          <cell r="L632">
            <v>4.0327400000000004</v>
          </cell>
        </row>
        <row r="633">
          <cell r="A633" t="str">
            <v>BT-S761N</v>
          </cell>
          <cell r="B633" t="str">
            <v>MOBILI</v>
          </cell>
          <cell r="C633" t="str">
            <v>kit - 2 portalampade Edison filettati nero</v>
          </cell>
          <cell r="D633" t="str">
            <v>8005543140963</v>
          </cell>
          <cell r="E633" t="str">
            <v>PZ</v>
          </cell>
          <cell r="F633">
            <v>6</v>
          </cell>
          <cell r="G633" t="str">
            <v>PRODOTTI MOBILI ALTRO</v>
          </cell>
          <cell r="H633">
            <v>6.87</v>
          </cell>
          <cell r="I633">
            <v>0.42</v>
          </cell>
          <cell r="J633">
            <v>3.9846000000000004</v>
          </cell>
          <cell r="K633">
            <v>0.15</v>
          </cell>
          <cell r="L633">
            <v>3.3869100000000003</v>
          </cell>
        </row>
        <row r="634">
          <cell r="A634" t="str">
            <v>BT-S769B</v>
          </cell>
          <cell r="B634" t="str">
            <v>MOBILI</v>
          </cell>
          <cell r="C634" t="str">
            <v>kit - portalampada a soffitto bianco</v>
          </cell>
          <cell r="D634" t="str">
            <v>8005543140970</v>
          </cell>
          <cell r="E634" t="str">
            <v>PZ</v>
          </cell>
          <cell r="F634">
            <v>12</v>
          </cell>
          <cell r="G634" t="str">
            <v>PRODOTTI MOBILI ALTRO</v>
          </cell>
          <cell r="H634">
            <v>6.71</v>
          </cell>
          <cell r="I634">
            <v>0.42</v>
          </cell>
          <cell r="J634">
            <v>3.8917999999999999</v>
          </cell>
          <cell r="K634">
            <v>0.15</v>
          </cell>
          <cell r="L634">
            <v>3.30803</v>
          </cell>
        </row>
        <row r="635">
          <cell r="A635" t="str">
            <v>BT-S784D</v>
          </cell>
          <cell r="B635" t="str">
            <v>MOBILI</v>
          </cell>
          <cell r="C635" t="str">
            <v>kit - portalampada E27 da soffitto bianco</v>
          </cell>
          <cell r="D635" t="str">
            <v>8005543478394</v>
          </cell>
          <cell r="E635" t="str">
            <v>PZ</v>
          </cell>
          <cell r="F635">
            <v>12</v>
          </cell>
          <cell r="G635" t="str">
            <v>PRODOTTI MOBILI ALTRO</v>
          </cell>
          <cell r="H635">
            <v>3.51</v>
          </cell>
          <cell r="I635">
            <v>0.42</v>
          </cell>
          <cell r="J635">
            <v>2.0358000000000001</v>
          </cell>
          <cell r="K635">
            <v>0.15</v>
          </cell>
          <cell r="L635">
            <v>1.7304300000000001</v>
          </cell>
        </row>
        <row r="636">
          <cell r="A636" t="str">
            <v>BT-S784G</v>
          </cell>
          <cell r="B636" t="str">
            <v>MOBILI</v>
          </cell>
          <cell r="C636" t="str">
            <v>kit - portalampada E27 da soffitto nero</v>
          </cell>
          <cell r="D636" t="str">
            <v>8005543478417</v>
          </cell>
          <cell r="E636" t="str">
            <v>PZ</v>
          </cell>
          <cell r="F636">
            <v>12</v>
          </cell>
          <cell r="G636" t="str">
            <v>PRODOTTI MOBILI ALTRO</v>
          </cell>
          <cell r="H636">
            <v>3.51</v>
          </cell>
          <cell r="I636">
            <v>0.42</v>
          </cell>
          <cell r="J636">
            <v>2.0358000000000001</v>
          </cell>
          <cell r="K636">
            <v>0.15</v>
          </cell>
          <cell r="L636">
            <v>1.7304300000000001</v>
          </cell>
        </row>
        <row r="637">
          <cell r="A637" t="str">
            <v>BT-S785D</v>
          </cell>
          <cell r="B637" t="str">
            <v>MOBILI</v>
          </cell>
          <cell r="C637" t="str">
            <v>kit - portalampada E27 da parete bianco</v>
          </cell>
          <cell r="D637" t="str">
            <v>8005543478431</v>
          </cell>
          <cell r="E637" t="str">
            <v>PZ</v>
          </cell>
          <cell r="F637">
            <v>12</v>
          </cell>
          <cell r="G637" t="str">
            <v>PRODOTTI MOBILI ALTRO</v>
          </cell>
          <cell r="H637">
            <v>3.51</v>
          </cell>
          <cell r="I637">
            <v>0.42</v>
          </cell>
          <cell r="J637">
            <v>2.0358000000000001</v>
          </cell>
          <cell r="K637">
            <v>0.15</v>
          </cell>
          <cell r="L637">
            <v>1.7304300000000001</v>
          </cell>
        </row>
        <row r="638">
          <cell r="A638" t="str">
            <v>BT-S785G</v>
          </cell>
          <cell r="B638" t="str">
            <v>MOBILI</v>
          </cell>
          <cell r="C638" t="str">
            <v>kit - portalampada E27 da parete nero</v>
          </cell>
          <cell r="D638" t="str">
            <v>8005543478455</v>
          </cell>
          <cell r="E638" t="str">
            <v>PZ</v>
          </cell>
          <cell r="F638">
            <v>12</v>
          </cell>
          <cell r="G638" t="str">
            <v>PRODOTTI MOBILI ALTRO</v>
          </cell>
          <cell r="H638">
            <v>3.51</v>
          </cell>
          <cell r="I638">
            <v>0.42</v>
          </cell>
          <cell r="J638">
            <v>2.0358000000000001</v>
          </cell>
          <cell r="K638">
            <v>0.15</v>
          </cell>
          <cell r="L638">
            <v>1.7304300000000001</v>
          </cell>
        </row>
        <row r="639">
          <cell r="A639" t="str">
            <v>BT-S790D</v>
          </cell>
          <cell r="B639" t="str">
            <v>MOBILI</v>
          </cell>
          <cell r="C639" t="str">
            <v>kit - Portalampada E27 parete/soffitto PIR</v>
          </cell>
          <cell r="D639" t="str">
            <v>8005543504543</v>
          </cell>
          <cell r="E639" t="str">
            <v>PZ</v>
          </cell>
          <cell r="F639">
            <v>4</v>
          </cell>
          <cell r="G639" t="str">
            <v>PRODOTTI MOBILI ALTRO</v>
          </cell>
          <cell r="H639">
            <v>46.27</v>
          </cell>
          <cell r="I639">
            <v>0.42</v>
          </cell>
          <cell r="J639">
            <v>26.836600000000004</v>
          </cell>
          <cell r="K639">
            <v>0.15</v>
          </cell>
          <cell r="L639">
            <v>22.811110000000003</v>
          </cell>
        </row>
        <row r="640">
          <cell r="A640" t="str">
            <v>BT-SN2019B</v>
          </cell>
          <cell r="B640" t="str">
            <v>MOBILI</v>
          </cell>
          <cell r="C640" t="str">
            <v>Nastro Isolante 19mm x 20m Bianco</v>
          </cell>
          <cell r="D640" t="str">
            <v>8005543668801</v>
          </cell>
          <cell r="E640" t="str">
            <v>PZ</v>
          </cell>
          <cell r="F640">
            <v>100</v>
          </cell>
          <cell r="G640" t="str">
            <v>NASTRI ISOLANTI</v>
          </cell>
          <cell r="H640">
            <v>1.33</v>
          </cell>
          <cell r="I640">
            <v>0.42</v>
          </cell>
          <cell r="J640">
            <v>0.77140000000000009</v>
          </cell>
          <cell r="K640">
            <v>0.15</v>
          </cell>
          <cell r="L640">
            <v>0.65569000000000011</v>
          </cell>
        </row>
        <row r="641">
          <cell r="A641" t="str">
            <v>BT-SN2019N</v>
          </cell>
          <cell r="B641" t="str">
            <v>MOBILI</v>
          </cell>
          <cell r="C641" t="str">
            <v>Nastro Isolante 19mm x 20m Nero</v>
          </cell>
          <cell r="D641" t="str">
            <v>8005543668825</v>
          </cell>
          <cell r="E641" t="str">
            <v>PZ</v>
          </cell>
          <cell r="F641">
            <v>100</v>
          </cell>
          <cell r="G641" t="str">
            <v>NASTRI ISOLANTI</v>
          </cell>
          <cell r="H641">
            <v>1.33</v>
          </cell>
          <cell r="I641">
            <v>0.42</v>
          </cell>
          <cell r="J641">
            <v>0.77140000000000009</v>
          </cell>
          <cell r="K641">
            <v>0.15</v>
          </cell>
          <cell r="L641">
            <v>0.65569000000000011</v>
          </cell>
        </row>
        <row r="642">
          <cell r="A642" t="str">
            <v>BT-SN2025B</v>
          </cell>
          <cell r="B642" t="str">
            <v>MOBILI</v>
          </cell>
          <cell r="C642" t="str">
            <v>Nastro Isolante 25mm x 20m Bianco</v>
          </cell>
          <cell r="D642" t="str">
            <v>8005543668788</v>
          </cell>
          <cell r="E642" t="str">
            <v>PZ</v>
          </cell>
          <cell r="F642">
            <v>80</v>
          </cell>
          <cell r="G642" t="str">
            <v>NASTRI ISOLANTI</v>
          </cell>
          <cell r="H642">
            <v>1.74</v>
          </cell>
          <cell r="I642">
            <v>0.42</v>
          </cell>
          <cell r="J642">
            <v>1.0091999999999999</v>
          </cell>
          <cell r="K642">
            <v>0.15</v>
          </cell>
          <cell r="L642">
            <v>0.85781999999999992</v>
          </cell>
        </row>
        <row r="643">
          <cell r="A643" t="str">
            <v>BT-SN2025N</v>
          </cell>
          <cell r="B643" t="str">
            <v>MOBILI</v>
          </cell>
          <cell r="C643" t="str">
            <v>Nastro Isolante 25mm x 20m Nero</v>
          </cell>
          <cell r="D643" t="str">
            <v>8005543668764</v>
          </cell>
          <cell r="E643" t="str">
            <v>PZ</v>
          </cell>
          <cell r="F643">
            <v>80</v>
          </cell>
          <cell r="G643" t="str">
            <v>NASTRI ISOLANTI</v>
          </cell>
          <cell r="H643">
            <v>1.74</v>
          </cell>
          <cell r="I643">
            <v>0.42</v>
          </cell>
          <cell r="J643">
            <v>1.0091999999999999</v>
          </cell>
          <cell r="K643">
            <v>0.15</v>
          </cell>
          <cell r="L643">
            <v>0.85781999999999992</v>
          </cell>
        </row>
        <row r="644">
          <cell r="A644" t="str">
            <v>LG-031524</v>
          </cell>
          <cell r="B644" t="str">
            <v>MOBILI</v>
          </cell>
          <cell r="C644" t="str">
            <v>GAFFETTE-Fixfor grigio cavo mm. 5</v>
          </cell>
          <cell r="D644" t="str">
            <v>3414970010728</v>
          </cell>
          <cell r="E644" t="str">
            <v>PZ</v>
          </cell>
          <cell r="F644">
            <v>2000</v>
          </cell>
          <cell r="G644" t="str">
            <v>FISSAGGIO E ILLUMINAZIONE</v>
          </cell>
          <cell r="H644">
            <v>8.57</v>
          </cell>
          <cell r="I644">
            <v>0.42</v>
          </cell>
          <cell r="J644">
            <v>4.9706000000000001</v>
          </cell>
          <cell r="K644">
            <v>0.15</v>
          </cell>
          <cell r="L644">
            <v>4.2250100000000002</v>
          </cell>
        </row>
        <row r="645">
          <cell r="A645" t="str">
            <v>LG-031525</v>
          </cell>
          <cell r="B645" t="str">
            <v>MOBILI</v>
          </cell>
          <cell r="C645" t="str">
            <v>GAFFETTE-Fixfor grigio cavo mm. 6</v>
          </cell>
          <cell r="D645" t="str">
            <v>3414970010780</v>
          </cell>
          <cell r="E645" t="str">
            <v>PZ</v>
          </cell>
          <cell r="F645">
            <v>1000</v>
          </cell>
          <cell r="G645" t="str">
            <v>FISSAGGIO E ILLUMINAZIONE</v>
          </cell>
          <cell r="H645">
            <v>8.99</v>
          </cell>
          <cell r="I645">
            <v>0.42</v>
          </cell>
          <cell r="J645">
            <v>5.2141999999999999</v>
          </cell>
          <cell r="K645">
            <v>0.15</v>
          </cell>
          <cell r="L645">
            <v>4.4320699999999995</v>
          </cell>
        </row>
        <row r="646">
          <cell r="A646" t="str">
            <v>LG-031526</v>
          </cell>
          <cell r="B646" t="str">
            <v>MOBILI</v>
          </cell>
          <cell r="C646" t="str">
            <v>GAFFETTE-Fixfor grigio cavo mm. 7</v>
          </cell>
          <cell r="D646" t="str">
            <v>3414970010902</v>
          </cell>
          <cell r="E646" t="str">
            <v>PZ</v>
          </cell>
          <cell r="F646">
            <v>1000</v>
          </cell>
          <cell r="G646" t="str">
            <v>FISSAGGIO E ILLUMINAZIONE</v>
          </cell>
          <cell r="H646">
            <v>11.63</v>
          </cell>
          <cell r="I646">
            <v>0.42</v>
          </cell>
          <cell r="J646">
            <v>6.745400000000001</v>
          </cell>
          <cell r="K646">
            <v>0.15</v>
          </cell>
          <cell r="L646">
            <v>5.7335900000000013</v>
          </cell>
        </row>
        <row r="647">
          <cell r="A647" t="str">
            <v>LG-031527</v>
          </cell>
          <cell r="B647" t="str">
            <v>MOBILI</v>
          </cell>
          <cell r="C647" t="str">
            <v>GAFFETTE-Fixfor grigio cavo mm. 8</v>
          </cell>
          <cell r="D647" t="str">
            <v>3414970010810</v>
          </cell>
          <cell r="E647" t="str">
            <v>PZ</v>
          </cell>
          <cell r="F647">
            <v>1000</v>
          </cell>
          <cell r="G647" t="str">
            <v>FISSAGGIO E ILLUMINAZIONE</v>
          </cell>
          <cell r="H647">
            <v>9.6199999999999992</v>
          </cell>
          <cell r="I647">
            <v>0.42</v>
          </cell>
          <cell r="J647">
            <v>5.5796000000000001</v>
          </cell>
          <cell r="K647">
            <v>0.15</v>
          </cell>
          <cell r="L647">
            <v>4.7426599999999999</v>
          </cell>
        </row>
        <row r="648">
          <cell r="A648" t="str">
            <v>LG-031528</v>
          </cell>
          <cell r="B648" t="str">
            <v>MOBILI</v>
          </cell>
          <cell r="C648" t="str">
            <v>GAFFETTE-Fixfor grigio cavo mm. 9</v>
          </cell>
          <cell r="D648" t="str">
            <v>3414970010742</v>
          </cell>
          <cell r="E648" t="str">
            <v>PZ</v>
          </cell>
          <cell r="F648">
            <v>1000</v>
          </cell>
          <cell r="G648" t="str">
            <v>FISSAGGIO E ILLUMINAZIONE</v>
          </cell>
          <cell r="H648">
            <v>12.08</v>
          </cell>
          <cell r="I648">
            <v>0.42</v>
          </cell>
          <cell r="J648">
            <v>7.0064000000000002</v>
          </cell>
          <cell r="K648">
            <v>0.15</v>
          </cell>
          <cell r="L648">
            <v>5.9554400000000003</v>
          </cell>
        </row>
        <row r="649">
          <cell r="A649" t="str">
            <v>LG-031529</v>
          </cell>
          <cell r="B649" t="str">
            <v>MOBILI</v>
          </cell>
          <cell r="C649" t="str">
            <v>GAFFETTE-Fixfor grigio cavo mm. 10</v>
          </cell>
          <cell r="D649" t="str">
            <v>3245060315290</v>
          </cell>
          <cell r="E649" t="str">
            <v>PZ</v>
          </cell>
          <cell r="F649">
            <v>100</v>
          </cell>
          <cell r="G649" t="str">
            <v>FISSAGGIO E ILLUMINAZIONE</v>
          </cell>
          <cell r="H649">
            <v>13.96</v>
          </cell>
          <cell r="I649">
            <v>0.42</v>
          </cell>
          <cell r="J649">
            <v>8.0968000000000018</v>
          </cell>
          <cell r="K649">
            <v>0.15</v>
          </cell>
          <cell r="L649">
            <v>6.8822800000000015</v>
          </cell>
        </row>
        <row r="650">
          <cell r="A650" t="str">
            <v>LG-031530</v>
          </cell>
          <cell r="B650" t="str">
            <v>MOBILI</v>
          </cell>
          <cell r="C650" t="str">
            <v>GAFFETTE-Fixfor grigio cavo mm. 12</v>
          </cell>
          <cell r="D650" t="str">
            <v>3245060315306</v>
          </cell>
          <cell r="E650" t="str">
            <v>PZ</v>
          </cell>
          <cell r="F650">
            <v>100</v>
          </cell>
          <cell r="G650" t="str">
            <v>FISSAGGIO E ILLUMINAZIONE</v>
          </cell>
          <cell r="H650">
            <v>17.559999999999999</v>
          </cell>
          <cell r="I650">
            <v>0.42</v>
          </cell>
          <cell r="J650">
            <v>10.184799999999999</v>
          </cell>
          <cell r="K650">
            <v>0.15</v>
          </cell>
          <cell r="L650">
            <v>8.6570799999999988</v>
          </cell>
        </row>
        <row r="651">
          <cell r="A651" t="str">
            <v>LG-031531</v>
          </cell>
          <cell r="B651" t="str">
            <v>MOBILI</v>
          </cell>
          <cell r="C651" t="str">
            <v>GAFFETTE-Fixfor grigio cavo mm. 14</v>
          </cell>
          <cell r="D651" t="str">
            <v>3245060315313</v>
          </cell>
          <cell r="E651" t="str">
            <v>PZ</v>
          </cell>
          <cell r="F651">
            <v>100</v>
          </cell>
          <cell r="G651" t="str">
            <v>FISSAGGIO E ILLUMINAZIONE</v>
          </cell>
          <cell r="H651">
            <v>25.1</v>
          </cell>
          <cell r="I651">
            <v>0.42</v>
          </cell>
          <cell r="J651">
            <v>14.558000000000002</v>
          </cell>
          <cell r="K651">
            <v>0.15</v>
          </cell>
          <cell r="L651">
            <v>12.374300000000002</v>
          </cell>
        </row>
        <row r="652">
          <cell r="A652" t="str">
            <v>LG-031532</v>
          </cell>
          <cell r="B652" t="str">
            <v>MOBILI</v>
          </cell>
          <cell r="C652" t="str">
            <v>GAFFETTE-Fixfor grigio cavo mm. 16</v>
          </cell>
          <cell r="D652" t="str">
            <v>3245060315320</v>
          </cell>
          <cell r="E652" t="str">
            <v>PZ</v>
          </cell>
          <cell r="F652">
            <v>100</v>
          </cell>
          <cell r="G652" t="str">
            <v>FISSAGGIO E ILLUMINAZIONE</v>
          </cell>
          <cell r="H652">
            <v>26.68</v>
          </cell>
          <cell r="I652">
            <v>0.42</v>
          </cell>
          <cell r="J652">
            <v>15.474400000000001</v>
          </cell>
          <cell r="K652">
            <v>0.15</v>
          </cell>
          <cell r="L652">
            <v>13.15324</v>
          </cell>
        </row>
        <row r="653">
          <cell r="A653" t="str">
            <v>LG-031534</v>
          </cell>
          <cell r="B653" t="str">
            <v>MOBILI</v>
          </cell>
          <cell r="C653" t="str">
            <v>GAFFETTE-Fixfor grigio cavo mm. 19</v>
          </cell>
          <cell r="D653" t="str">
            <v>3245060315344</v>
          </cell>
          <cell r="E653" t="str">
            <v>PZ</v>
          </cell>
          <cell r="F653">
            <v>60</v>
          </cell>
          <cell r="G653" t="str">
            <v>FISSAGGIO E ILLUMINAZIONE</v>
          </cell>
          <cell r="H653">
            <v>28.06</v>
          </cell>
          <cell r="I653">
            <v>0.42</v>
          </cell>
          <cell r="J653">
            <v>16.274799999999999</v>
          </cell>
          <cell r="K653">
            <v>0.15</v>
          </cell>
          <cell r="L653">
            <v>13.83358</v>
          </cell>
        </row>
        <row r="654">
          <cell r="A654" t="str">
            <v>LG-031535</v>
          </cell>
          <cell r="B654" t="str">
            <v>MOBILI</v>
          </cell>
          <cell r="C654" t="str">
            <v>GAFFETTE-Fixfor grigio cavo mm. 22</v>
          </cell>
          <cell r="D654" t="str">
            <v>3245060315351</v>
          </cell>
          <cell r="E654" t="str">
            <v>PZ</v>
          </cell>
          <cell r="F654">
            <v>40</v>
          </cell>
          <cell r="G654" t="str">
            <v>FISSAGGIO E ILLUMINAZIONE</v>
          </cell>
          <cell r="H654">
            <v>52.75</v>
          </cell>
          <cell r="I654">
            <v>0.42</v>
          </cell>
          <cell r="J654">
            <v>30.595000000000002</v>
          </cell>
          <cell r="K654">
            <v>0.15</v>
          </cell>
          <cell r="L654">
            <v>26.005750000000003</v>
          </cell>
        </row>
        <row r="655">
          <cell r="A655" t="str">
            <v>LG-031536</v>
          </cell>
          <cell r="B655" t="str">
            <v>MOBILI</v>
          </cell>
          <cell r="C655" t="str">
            <v>GAFFETTE-Fixfor grigio cavo mm. 29</v>
          </cell>
          <cell r="D655" t="str">
            <v>3245060315368</v>
          </cell>
          <cell r="E655" t="str">
            <v>PZ</v>
          </cell>
          <cell r="F655">
            <v>20</v>
          </cell>
          <cell r="G655" t="str">
            <v>FISSAGGIO E ILLUMINAZIONE</v>
          </cell>
          <cell r="H655">
            <v>100.23</v>
          </cell>
          <cell r="I655">
            <v>0.42</v>
          </cell>
          <cell r="J655">
            <v>58.133400000000002</v>
          </cell>
          <cell r="K655">
            <v>0.15</v>
          </cell>
          <cell r="L655">
            <v>49.41339</v>
          </cell>
        </row>
        <row r="656">
          <cell r="A656" t="str">
            <v>LG-031550</v>
          </cell>
          <cell r="B656" t="str">
            <v>MOBILI</v>
          </cell>
          <cell r="C656" t="str">
            <v>GAFFETTE-Fixfor bianco piattina 2X0,75</v>
          </cell>
          <cell r="D656" t="str">
            <v>3414970010872</v>
          </cell>
          <cell r="E656" t="str">
            <v>PZ</v>
          </cell>
          <cell r="F656">
            <v>2000</v>
          </cell>
          <cell r="G656" t="str">
            <v>FISSAGGIO E ILLUMINAZIONE</v>
          </cell>
          <cell r="H656">
            <v>7.77</v>
          </cell>
          <cell r="I656">
            <v>0.42</v>
          </cell>
          <cell r="J656">
            <v>4.5065999999999997</v>
          </cell>
          <cell r="K656">
            <v>0.15</v>
          </cell>
          <cell r="L656">
            <v>3.8306099999999996</v>
          </cell>
        </row>
        <row r="657">
          <cell r="A657" t="str">
            <v>LG-031551</v>
          </cell>
          <cell r="B657" t="str">
            <v>MOBILI</v>
          </cell>
          <cell r="C657" t="str">
            <v>GAFFETTE-Fixfor bianco piattina 2 X 1</v>
          </cell>
          <cell r="D657" t="str">
            <v>3414970010827</v>
          </cell>
          <cell r="E657" t="str">
            <v>PZ</v>
          </cell>
          <cell r="F657">
            <v>2000</v>
          </cell>
          <cell r="G657" t="str">
            <v>FISSAGGIO E ILLUMINAZIONE</v>
          </cell>
          <cell r="H657">
            <v>11.81</v>
          </cell>
          <cell r="I657">
            <v>0.42</v>
          </cell>
          <cell r="J657">
            <v>6.8498000000000001</v>
          </cell>
          <cell r="K657">
            <v>0.15</v>
          </cell>
          <cell r="L657">
            <v>5.82233</v>
          </cell>
        </row>
        <row r="658">
          <cell r="A658" t="str">
            <v>LG-031554</v>
          </cell>
          <cell r="B658" t="str">
            <v>MOBILI</v>
          </cell>
          <cell r="C658" t="str">
            <v>GAFFETTE-Fixfor bianco cavo mm. 5</v>
          </cell>
          <cell r="D658" t="str">
            <v>3414970010704</v>
          </cell>
          <cell r="E658" t="str">
            <v>PZ</v>
          </cell>
          <cell r="F658">
            <v>2000</v>
          </cell>
          <cell r="G658" t="str">
            <v>FISSAGGIO E ILLUMINAZIONE</v>
          </cell>
          <cell r="H658">
            <v>8.57</v>
          </cell>
          <cell r="I658">
            <v>0.42</v>
          </cell>
          <cell r="J658">
            <v>4.9706000000000001</v>
          </cell>
          <cell r="K658">
            <v>0.15</v>
          </cell>
          <cell r="L658">
            <v>4.2250100000000002</v>
          </cell>
        </row>
        <row r="659">
          <cell r="A659" t="str">
            <v>LG-031555</v>
          </cell>
          <cell r="B659" t="str">
            <v>MOBILI</v>
          </cell>
          <cell r="C659" t="str">
            <v>GAFFETTE-Fixfor bianco cavo mm. 6</v>
          </cell>
          <cell r="D659" t="str">
            <v>3414970010865</v>
          </cell>
          <cell r="E659" t="str">
            <v>PZ</v>
          </cell>
          <cell r="F659">
            <v>1000</v>
          </cell>
          <cell r="G659" t="str">
            <v>FISSAGGIO E ILLUMINAZIONE</v>
          </cell>
          <cell r="H659">
            <v>10.53</v>
          </cell>
          <cell r="I659">
            <v>0.42</v>
          </cell>
          <cell r="J659">
            <v>6.1074000000000002</v>
          </cell>
          <cell r="K659">
            <v>0.15</v>
          </cell>
          <cell r="L659">
            <v>5.1912900000000004</v>
          </cell>
        </row>
        <row r="660">
          <cell r="A660" t="str">
            <v>LG-031556</v>
          </cell>
          <cell r="B660" t="str">
            <v>MOBILI</v>
          </cell>
          <cell r="C660" t="str">
            <v>GAFFETTE-Fixfor bianco cavo mm. 7</v>
          </cell>
          <cell r="D660" t="str">
            <v>3414970010803</v>
          </cell>
          <cell r="E660" t="str">
            <v>PZ</v>
          </cell>
          <cell r="F660">
            <v>1000</v>
          </cell>
          <cell r="G660" t="str">
            <v>FISSAGGIO E ILLUMINAZIONE</v>
          </cell>
          <cell r="H660">
            <v>9.6199999999999992</v>
          </cell>
          <cell r="I660">
            <v>0.42</v>
          </cell>
          <cell r="J660">
            <v>5.5796000000000001</v>
          </cell>
          <cell r="K660">
            <v>0.15</v>
          </cell>
          <cell r="L660">
            <v>4.7426599999999999</v>
          </cell>
        </row>
        <row r="661">
          <cell r="A661" t="str">
            <v>LG-031557</v>
          </cell>
          <cell r="B661" t="str">
            <v>MOBILI</v>
          </cell>
          <cell r="C661" t="str">
            <v>GAFFETTE-Fixfor bianco cavo mm. 8</v>
          </cell>
          <cell r="D661" t="str">
            <v>3414970010735</v>
          </cell>
          <cell r="E661" t="str">
            <v>PZ</v>
          </cell>
          <cell r="F661">
            <v>1000</v>
          </cell>
          <cell r="G661" t="str">
            <v>FISSAGGIO E ILLUMINAZIONE</v>
          </cell>
          <cell r="H661">
            <v>9.51</v>
          </cell>
          <cell r="I661">
            <v>0.42</v>
          </cell>
          <cell r="J661">
            <v>5.5158000000000005</v>
          </cell>
          <cell r="K661">
            <v>0.15</v>
          </cell>
          <cell r="L661">
            <v>4.6884300000000003</v>
          </cell>
        </row>
        <row r="662">
          <cell r="A662" t="str">
            <v>LG-031558</v>
          </cell>
          <cell r="B662" t="str">
            <v>MOBILI</v>
          </cell>
          <cell r="C662" t="str">
            <v>GAFFETTE-Fixfor bianco cavo mm. 9</v>
          </cell>
          <cell r="D662" t="str">
            <v>3414970010889</v>
          </cell>
          <cell r="E662" t="str">
            <v>PZ</v>
          </cell>
          <cell r="F662">
            <v>1000</v>
          </cell>
          <cell r="G662" t="str">
            <v>FISSAGGIO E ILLUMINAZIONE</v>
          </cell>
          <cell r="H662">
            <v>12.42</v>
          </cell>
          <cell r="I662">
            <v>0.42</v>
          </cell>
          <cell r="J662">
            <v>7.2035999999999998</v>
          </cell>
          <cell r="K662">
            <v>0.15</v>
          </cell>
          <cell r="L662">
            <v>6.1230599999999997</v>
          </cell>
        </row>
        <row r="663">
          <cell r="A663" t="str">
            <v>LG-031559</v>
          </cell>
          <cell r="B663" t="str">
            <v>MOBILI</v>
          </cell>
          <cell r="C663" t="str">
            <v>GAFFETTE-Fixfor bianco cavo mm. 10</v>
          </cell>
          <cell r="D663" t="str">
            <v>3245060315597</v>
          </cell>
          <cell r="E663" t="str">
            <v>PZ</v>
          </cell>
          <cell r="F663">
            <v>100</v>
          </cell>
          <cell r="G663" t="str">
            <v>FISSAGGIO E ILLUMINAZIONE</v>
          </cell>
          <cell r="H663">
            <v>17.64</v>
          </cell>
          <cell r="I663">
            <v>0.42</v>
          </cell>
          <cell r="J663">
            <v>10.231200000000001</v>
          </cell>
          <cell r="K663">
            <v>0.15</v>
          </cell>
          <cell r="L663">
            <v>8.6965200000000014</v>
          </cell>
        </row>
        <row r="664">
          <cell r="A664" t="str">
            <v>LG-031576</v>
          </cell>
          <cell r="B664" t="str">
            <v>MOBILI</v>
          </cell>
          <cell r="C664" t="str">
            <v>GAFFETTE-Multifix grigio da 5 A 7</v>
          </cell>
          <cell r="D664" t="str">
            <v>3414970010773</v>
          </cell>
          <cell r="E664" t="str">
            <v>PZ</v>
          </cell>
          <cell r="F664">
            <v>2000</v>
          </cell>
          <cell r="G664" t="str">
            <v>FISSAGGIO E ILLUMINAZIONE</v>
          </cell>
          <cell r="H664">
            <v>15.53</v>
          </cell>
          <cell r="I664">
            <v>0.42</v>
          </cell>
          <cell r="J664">
            <v>9.0074000000000005</v>
          </cell>
          <cell r="K664">
            <v>0.15</v>
          </cell>
          <cell r="L664">
            <v>7.6562900000000003</v>
          </cell>
        </row>
        <row r="665">
          <cell r="A665" t="str">
            <v>LG-031577</v>
          </cell>
          <cell r="B665" t="str">
            <v>MOBILI</v>
          </cell>
          <cell r="C665" t="str">
            <v>GAFFETTE-Multifix grigio da 7 A 10</v>
          </cell>
          <cell r="D665" t="str">
            <v>3414970010841</v>
          </cell>
          <cell r="E665" t="str">
            <v>PZ</v>
          </cell>
          <cell r="F665">
            <v>1000</v>
          </cell>
          <cell r="G665" t="str">
            <v>FISSAGGIO E ILLUMINAZIONE</v>
          </cell>
          <cell r="H665">
            <v>17.14</v>
          </cell>
          <cell r="I665">
            <v>0.42</v>
          </cell>
          <cell r="J665">
            <v>9.9412000000000003</v>
          </cell>
          <cell r="K665">
            <v>0.15</v>
          </cell>
          <cell r="L665">
            <v>8.4500200000000003</v>
          </cell>
        </row>
        <row r="666">
          <cell r="A666" t="str">
            <v>LG-031578</v>
          </cell>
          <cell r="B666" t="str">
            <v>MOBILI</v>
          </cell>
          <cell r="C666" t="str">
            <v>GAFFETTE-Multifix grigio da 10 A 14</v>
          </cell>
          <cell r="D666" t="str">
            <v>3245060315788</v>
          </cell>
          <cell r="E666" t="str">
            <v>PZ</v>
          </cell>
          <cell r="F666">
            <v>100</v>
          </cell>
          <cell r="G666" t="str">
            <v>FISSAGGIO E ILLUMINAZIONE</v>
          </cell>
          <cell r="H666">
            <v>27.19</v>
          </cell>
          <cell r="I666">
            <v>0.42</v>
          </cell>
          <cell r="J666">
            <v>15.770200000000001</v>
          </cell>
          <cell r="K666">
            <v>0.15</v>
          </cell>
          <cell r="L666">
            <v>13.404670000000001</v>
          </cell>
        </row>
        <row r="667">
          <cell r="A667" t="str">
            <v>LG-031579</v>
          </cell>
          <cell r="B667" t="str">
            <v>MOBILI</v>
          </cell>
          <cell r="C667" t="str">
            <v>GAFFETTE-Multifix grigio da 14 A 20</v>
          </cell>
          <cell r="D667" t="str">
            <v>3245060315795</v>
          </cell>
          <cell r="E667" t="str">
            <v>PZ</v>
          </cell>
          <cell r="F667">
            <v>100</v>
          </cell>
          <cell r="G667" t="str">
            <v>FISSAGGIO E ILLUMINAZIONE</v>
          </cell>
          <cell r="H667">
            <v>45.7</v>
          </cell>
          <cell r="I667">
            <v>0.42</v>
          </cell>
          <cell r="J667">
            <v>26.506000000000004</v>
          </cell>
          <cell r="K667">
            <v>0.15</v>
          </cell>
          <cell r="L667">
            <v>22.530100000000004</v>
          </cell>
        </row>
        <row r="668">
          <cell r="A668" t="str">
            <v>LG-034000</v>
          </cell>
          <cell r="B668" t="str">
            <v>MOBILI</v>
          </cell>
          <cell r="C668" t="str">
            <v>MORSETTI A MANTELLO-Lista da 10 2x6mmq</v>
          </cell>
          <cell r="D668" t="str">
            <v/>
          </cell>
          <cell r="E668" t="str">
            <v>PZ</v>
          </cell>
          <cell r="F668">
            <v>10</v>
          </cell>
          <cell r="G668" t="str">
            <v>FISSAGGIO E ILLUMINAZIONE</v>
          </cell>
          <cell r="H668">
            <v>29.39</v>
          </cell>
          <cell r="I668">
            <v>0.42</v>
          </cell>
          <cell r="J668">
            <v>17.046199999999999</v>
          </cell>
          <cell r="K668">
            <v>0.15</v>
          </cell>
          <cell r="L668">
            <v>14.489269999999999</v>
          </cell>
        </row>
        <row r="669">
          <cell r="A669" t="str">
            <v>LG-034001</v>
          </cell>
          <cell r="B669" t="str">
            <v>MOBILI</v>
          </cell>
          <cell r="C669" t="str">
            <v>MORSETTI A MANTELLO-Lista da 10 2x10mmq</v>
          </cell>
          <cell r="D669" t="str">
            <v>3245060340018</v>
          </cell>
          <cell r="E669" t="str">
            <v>PZ</v>
          </cell>
          <cell r="F669">
            <v>10</v>
          </cell>
          <cell r="G669" t="str">
            <v>FISSAGGIO E ILLUMINAZIONE</v>
          </cell>
          <cell r="H669">
            <v>36.159999999999997</v>
          </cell>
          <cell r="I669">
            <v>0.42</v>
          </cell>
          <cell r="J669">
            <v>20.972799999999999</v>
          </cell>
          <cell r="K669">
            <v>0.15</v>
          </cell>
          <cell r="L669">
            <v>17.826879999999999</v>
          </cell>
        </row>
        <row r="670">
          <cell r="A670" t="str">
            <v>LG-034002</v>
          </cell>
          <cell r="B670" t="str">
            <v>MOBILI</v>
          </cell>
          <cell r="C670" t="str">
            <v>MORSETTI A MANTELLO-Lista da 10 2x16mmq</v>
          </cell>
          <cell r="D670" t="str">
            <v>3245060340025</v>
          </cell>
          <cell r="E670" t="str">
            <v>PZ</v>
          </cell>
          <cell r="F670">
            <v>10</v>
          </cell>
          <cell r="G670" t="str">
            <v>FISSAGGIO E ILLUMINAZIONE</v>
          </cell>
          <cell r="H670">
            <v>37.32</v>
          </cell>
          <cell r="I670">
            <v>0.42</v>
          </cell>
          <cell r="J670">
            <v>21.645600000000002</v>
          </cell>
          <cell r="K670">
            <v>0.15</v>
          </cell>
          <cell r="L670">
            <v>18.398760000000003</v>
          </cell>
        </row>
        <row r="671">
          <cell r="A671" t="str">
            <v>LG-034003</v>
          </cell>
          <cell r="B671" t="str">
            <v>MOBILI</v>
          </cell>
          <cell r="C671" t="str">
            <v>MORSETTI A MANTELLO-Lista da 10 2x25mmq</v>
          </cell>
          <cell r="D671" t="str">
            <v>3245060340032</v>
          </cell>
          <cell r="E671" t="str">
            <v>PZ</v>
          </cell>
          <cell r="F671">
            <v>10</v>
          </cell>
          <cell r="G671" t="str">
            <v>FISSAGGIO E ILLUMINAZIONE</v>
          </cell>
          <cell r="H671">
            <v>55.69</v>
          </cell>
          <cell r="I671">
            <v>0.42</v>
          </cell>
          <cell r="J671">
            <v>32.300200000000004</v>
          </cell>
          <cell r="K671">
            <v>0.15</v>
          </cell>
          <cell r="L671">
            <v>27.455170000000003</v>
          </cell>
        </row>
        <row r="672">
          <cell r="A672" t="str">
            <v>LG-034004</v>
          </cell>
          <cell r="B672" t="str">
            <v>MOBILI</v>
          </cell>
          <cell r="C672" t="str">
            <v>MORSETTI A MANTELLO-Lista da 10 2x35mmq</v>
          </cell>
          <cell r="D672" t="str">
            <v>3245060340049</v>
          </cell>
          <cell r="E672" t="str">
            <v>PZ</v>
          </cell>
          <cell r="F672">
            <v>10</v>
          </cell>
          <cell r="G672" t="str">
            <v>FISSAGGIO E ILLUMINAZIONE</v>
          </cell>
          <cell r="H672">
            <v>69.59</v>
          </cell>
          <cell r="I672">
            <v>0.42</v>
          </cell>
          <cell r="J672">
            <v>40.362200000000001</v>
          </cell>
          <cell r="K672">
            <v>0.15</v>
          </cell>
          <cell r="L672">
            <v>34.307870000000001</v>
          </cell>
        </row>
        <row r="673">
          <cell r="A673" t="str">
            <v>LG-034030</v>
          </cell>
          <cell r="B673" t="str">
            <v>MOBILI</v>
          </cell>
          <cell r="C673" t="str">
            <v>MORSETTI ANTITRANCIATURA-Volante 2x6mmq</v>
          </cell>
          <cell r="D673" t="str">
            <v>3245060340308</v>
          </cell>
          <cell r="E673" t="str">
            <v>PZ</v>
          </cell>
          <cell r="F673">
            <v>20</v>
          </cell>
          <cell r="G673" t="str">
            <v>FISSAGGIO E ILLUMINAZIONE</v>
          </cell>
          <cell r="H673">
            <v>11.21</v>
          </cell>
          <cell r="I673">
            <v>0.42</v>
          </cell>
          <cell r="J673">
            <v>6.5018000000000002</v>
          </cell>
          <cell r="K673">
            <v>0.15</v>
          </cell>
          <cell r="L673">
            <v>5.5265300000000002</v>
          </cell>
        </row>
        <row r="674">
          <cell r="A674" t="str">
            <v>LG-034031</v>
          </cell>
          <cell r="B674" t="str">
            <v>MOBILI</v>
          </cell>
          <cell r="C674" t="str">
            <v>MORSETTI ANTITRANCIATURA-Volante 2x10mmq</v>
          </cell>
          <cell r="D674" t="str">
            <v>3245060340315</v>
          </cell>
          <cell r="E674" t="str">
            <v>PZ</v>
          </cell>
          <cell r="F674">
            <v>20</v>
          </cell>
          <cell r="G674" t="str">
            <v>FISSAGGIO E ILLUMINAZIONE</v>
          </cell>
          <cell r="H674">
            <v>10.93</v>
          </cell>
          <cell r="I674">
            <v>0.42</v>
          </cell>
          <cell r="J674">
            <v>6.3394000000000004</v>
          </cell>
          <cell r="K674">
            <v>0.15</v>
          </cell>
          <cell r="L674">
            <v>5.38849</v>
          </cell>
        </row>
        <row r="675">
          <cell r="A675" t="str">
            <v>LG-034032</v>
          </cell>
          <cell r="B675" t="str">
            <v>MOBILI</v>
          </cell>
          <cell r="C675" t="str">
            <v>MORSETTI ANTITRANCIATURA-Volante 2x18mmq</v>
          </cell>
          <cell r="D675" t="str">
            <v>3245060340322</v>
          </cell>
          <cell r="E675" t="str">
            <v>PZ</v>
          </cell>
          <cell r="F675">
            <v>20</v>
          </cell>
          <cell r="G675" t="str">
            <v>FISSAGGIO E ILLUMINAZIONE</v>
          </cell>
          <cell r="H675">
            <v>12.08</v>
          </cell>
          <cell r="I675">
            <v>0.42</v>
          </cell>
          <cell r="J675">
            <v>7.0064000000000002</v>
          </cell>
          <cell r="K675">
            <v>0.15</v>
          </cell>
          <cell r="L675">
            <v>5.9554400000000003</v>
          </cell>
        </row>
        <row r="676">
          <cell r="A676" t="str">
            <v>LG-034033</v>
          </cell>
          <cell r="B676" t="str">
            <v>MOBILI</v>
          </cell>
          <cell r="C676" t="str">
            <v>MORSETTI ANTITRANCIATURA-Volante 2x30mmq</v>
          </cell>
          <cell r="D676" t="str">
            <v>3245060340339</v>
          </cell>
          <cell r="E676" t="str">
            <v>PZ</v>
          </cell>
          <cell r="F676">
            <v>20</v>
          </cell>
          <cell r="G676" t="str">
            <v>FISSAGGIO E ILLUMINAZIONE</v>
          </cell>
          <cell r="H676">
            <v>15.71</v>
          </cell>
          <cell r="I676">
            <v>0.42</v>
          </cell>
          <cell r="J676">
            <v>9.1118000000000006</v>
          </cell>
          <cell r="K676">
            <v>0.15</v>
          </cell>
          <cell r="L676">
            <v>7.7450300000000007</v>
          </cell>
        </row>
        <row r="677">
          <cell r="A677" t="str">
            <v>LG-034034</v>
          </cell>
          <cell r="B677" t="str">
            <v>MOBILI</v>
          </cell>
          <cell r="C677" t="str">
            <v>MORSETTI ANTITRANCIATURA-Volante 2x50mmq</v>
          </cell>
          <cell r="D677" t="str">
            <v>3245060340346</v>
          </cell>
          <cell r="E677" t="str">
            <v>PZ</v>
          </cell>
          <cell r="F677">
            <v>10</v>
          </cell>
          <cell r="G677" t="str">
            <v>FISSAGGIO E ILLUMINAZIONE</v>
          </cell>
          <cell r="H677">
            <v>26.36</v>
          </cell>
          <cell r="I677">
            <v>0.42</v>
          </cell>
          <cell r="J677">
            <v>15.2888</v>
          </cell>
          <cell r="K677">
            <v>0.15</v>
          </cell>
          <cell r="L677">
            <v>12.995480000000001</v>
          </cell>
        </row>
        <row r="678">
          <cell r="A678" t="str">
            <v>LG-034042</v>
          </cell>
          <cell r="B678" t="str">
            <v>MOBILI</v>
          </cell>
          <cell r="C678" t="str">
            <v>MORSETTI ANTITRANCIATURA-Fisso 2x18mmq</v>
          </cell>
          <cell r="D678" t="str">
            <v>3245060340421</v>
          </cell>
          <cell r="E678" t="str">
            <v>PZ</v>
          </cell>
          <cell r="F678">
            <v>20</v>
          </cell>
          <cell r="G678" t="str">
            <v>FISSAGGIO E ILLUMINAZIONE</v>
          </cell>
          <cell r="H678">
            <v>12.34</v>
          </cell>
          <cell r="I678">
            <v>0.42</v>
          </cell>
          <cell r="J678">
            <v>7.1572000000000005</v>
          </cell>
          <cell r="K678">
            <v>0.15</v>
          </cell>
          <cell r="L678">
            <v>6.0836200000000007</v>
          </cell>
        </row>
        <row r="679">
          <cell r="A679" t="str">
            <v>LG-034043</v>
          </cell>
          <cell r="B679" t="str">
            <v>MOBILI</v>
          </cell>
          <cell r="C679" t="str">
            <v>MORSETTI ANTITRANCIATURA-Fisso 2x30mmq</v>
          </cell>
          <cell r="D679" t="str">
            <v>3245060340438</v>
          </cell>
          <cell r="E679" t="str">
            <v>PZ</v>
          </cell>
          <cell r="F679">
            <v>20</v>
          </cell>
          <cell r="G679" t="str">
            <v>FISSAGGIO E ILLUMINAZIONE</v>
          </cell>
          <cell r="H679">
            <v>15.94</v>
          </cell>
          <cell r="I679">
            <v>0.42</v>
          </cell>
          <cell r="J679">
            <v>9.2452000000000005</v>
          </cell>
          <cell r="K679">
            <v>0.15</v>
          </cell>
          <cell r="L679">
            <v>7.8584200000000006</v>
          </cell>
        </row>
        <row r="680">
          <cell r="A680" t="str">
            <v>LG-034044</v>
          </cell>
          <cell r="B680" t="str">
            <v>MOBILI</v>
          </cell>
          <cell r="C680" t="str">
            <v>MORSETTI ANTITRANCIATURA-Fisso 2x50mmq</v>
          </cell>
          <cell r="D680" t="str">
            <v>3245060340445</v>
          </cell>
          <cell r="E680" t="str">
            <v>PZ</v>
          </cell>
          <cell r="F680">
            <v>10</v>
          </cell>
          <cell r="G680" t="str">
            <v>FISSAGGIO E ILLUMINAZIONE</v>
          </cell>
          <cell r="H680">
            <v>27.04</v>
          </cell>
          <cell r="I680">
            <v>0.42</v>
          </cell>
          <cell r="J680">
            <v>15.683199999999999</v>
          </cell>
          <cell r="K680">
            <v>0.15</v>
          </cell>
          <cell r="L680">
            <v>13.330719999999999</v>
          </cell>
        </row>
        <row r="681">
          <cell r="A681" t="str">
            <v>LG-034045</v>
          </cell>
          <cell r="B681" t="str">
            <v>MOBILI</v>
          </cell>
          <cell r="C681" t="str">
            <v>MORSETTI ANTITRANCIATURA-Fisso 2x75mmq</v>
          </cell>
          <cell r="D681" t="str">
            <v>3245060340452</v>
          </cell>
          <cell r="E681" t="str">
            <v>PZ</v>
          </cell>
          <cell r="F681">
            <v>10</v>
          </cell>
          <cell r="G681" t="str">
            <v>FISSAGGIO E ILLUMINAZIONE</v>
          </cell>
          <cell r="H681">
            <v>43.61</v>
          </cell>
          <cell r="I681">
            <v>0.42</v>
          </cell>
          <cell r="J681">
            <v>25.293800000000001</v>
          </cell>
          <cell r="K681">
            <v>0.15</v>
          </cell>
          <cell r="L681">
            <v>21.49973</v>
          </cell>
        </row>
        <row r="682">
          <cell r="A682" t="str">
            <v>LG-034388</v>
          </cell>
          <cell r="B682" t="str">
            <v>MOBILI</v>
          </cell>
          <cell r="C682" t="str">
            <v>Barretta di Sezionamento Alta 150x45mm</v>
          </cell>
          <cell r="D682" t="str">
            <v>3245060343880</v>
          </cell>
          <cell r="E682" t="str">
            <v>PZ</v>
          </cell>
          <cell r="F682">
            <v>5</v>
          </cell>
          <cell r="G682" t="str">
            <v>FISSAGGIO E ILLUMINAZIONE</v>
          </cell>
          <cell r="H682">
            <v>49.77</v>
          </cell>
          <cell r="I682">
            <v>0.42</v>
          </cell>
          <cell r="J682">
            <v>28.866600000000002</v>
          </cell>
          <cell r="K682">
            <v>0.15</v>
          </cell>
          <cell r="L682">
            <v>24.536610000000003</v>
          </cell>
        </row>
        <row r="683">
          <cell r="A683" t="str">
            <v>LG-034389</v>
          </cell>
          <cell r="B683" t="str">
            <v>MOBILI</v>
          </cell>
          <cell r="C683" t="str">
            <v>Barretta di Sezionamento Bassa 95x20mm</v>
          </cell>
          <cell r="D683" t="str">
            <v>3245060343897</v>
          </cell>
          <cell r="E683" t="str">
            <v>PZ</v>
          </cell>
          <cell r="F683">
            <v>10</v>
          </cell>
          <cell r="G683" t="str">
            <v>FISSAGGIO E ILLUMINAZIONE</v>
          </cell>
          <cell r="H683">
            <v>33.81</v>
          </cell>
          <cell r="I683">
            <v>0.42</v>
          </cell>
          <cell r="J683">
            <v>19.6098</v>
          </cell>
          <cell r="K683">
            <v>0.15</v>
          </cell>
          <cell r="L683">
            <v>16.668330000000001</v>
          </cell>
        </row>
        <row r="684">
          <cell r="A684" t="str">
            <v>LG-049282</v>
          </cell>
          <cell r="B684" t="str">
            <v>MOBILI</v>
          </cell>
          <cell r="C684" t="str">
            <v>INT. ORARI-Crepuscolare LUNA 220V</v>
          </cell>
          <cell r="D684" t="str">
            <v>3245060492823</v>
          </cell>
          <cell r="E684" t="str">
            <v>PZ</v>
          </cell>
          <cell r="F684">
            <v>1</v>
          </cell>
          <cell r="G684" t="str">
            <v>FISSAGGIO E ILLUMINAZIONE</v>
          </cell>
          <cell r="H684">
            <v>69.599999999999994</v>
          </cell>
          <cell r="I684">
            <v>0.42</v>
          </cell>
          <cell r="J684">
            <v>40.367999999999995</v>
          </cell>
          <cell r="K684">
            <v>0.15</v>
          </cell>
          <cell r="L684">
            <v>34.312799999999996</v>
          </cell>
        </row>
        <row r="685">
          <cell r="A685" t="str">
            <v>LG-049783</v>
          </cell>
          <cell r="B685" t="str">
            <v>MOBILI</v>
          </cell>
          <cell r="C685" t="str">
            <v>INT. ORARI-Temporizzatore da parete</v>
          </cell>
          <cell r="D685" t="str">
            <v>4010957497835</v>
          </cell>
          <cell r="E685" t="str">
            <v>PZ</v>
          </cell>
          <cell r="F685">
            <v>1</v>
          </cell>
          <cell r="G685" t="str">
            <v>FISSAGGIO E ILLUMINAZIONE</v>
          </cell>
          <cell r="H685">
            <v>65.27</v>
          </cell>
          <cell r="I685">
            <v>0.42</v>
          </cell>
          <cell r="J685">
            <v>37.8566</v>
          </cell>
          <cell r="K685">
            <v>0.15</v>
          </cell>
          <cell r="L685">
            <v>32.178110000000004</v>
          </cell>
        </row>
        <row r="686">
          <cell r="A686" t="str">
            <v>LG-091911</v>
          </cell>
          <cell r="B686" t="str">
            <v>MOBILI</v>
          </cell>
          <cell r="C686" t="str">
            <v>PASSACAVO D=4-25mm per scat fino a 105x105</v>
          </cell>
          <cell r="D686" t="str">
            <v>3245060919115</v>
          </cell>
          <cell r="E686" t="str">
            <v>PZ</v>
          </cell>
          <cell r="F686">
            <v>50</v>
          </cell>
          <cell r="G686" t="str">
            <v>FISSAGGIO E ILLUMINAZIONE</v>
          </cell>
          <cell r="H686">
            <v>0.97</v>
          </cell>
          <cell r="I686">
            <v>0.42</v>
          </cell>
          <cell r="J686">
            <v>0.56259999999999999</v>
          </cell>
          <cell r="K686">
            <v>0.15</v>
          </cell>
          <cell r="L686">
            <v>0.47821000000000002</v>
          </cell>
        </row>
        <row r="687">
          <cell r="A687" t="str">
            <v>LG-091914</v>
          </cell>
          <cell r="B687" t="str">
            <v>MOBILI</v>
          </cell>
          <cell r="C687" t="str">
            <v>PASSACAVO Dmax=20mm x scatola fino 155X110</v>
          </cell>
          <cell r="D687" t="str">
            <v>3245060919146</v>
          </cell>
          <cell r="E687" t="str">
            <v>PZ</v>
          </cell>
          <cell r="F687">
            <v>50</v>
          </cell>
          <cell r="G687" t="str">
            <v>FISSAGGIO E ILLUMINAZIONE</v>
          </cell>
          <cell r="H687">
            <v>0.49</v>
          </cell>
          <cell r="I687">
            <v>0.42</v>
          </cell>
          <cell r="J687">
            <v>0.28420000000000001</v>
          </cell>
          <cell r="K687">
            <v>0.15</v>
          </cell>
          <cell r="L687">
            <v>0.24157000000000001</v>
          </cell>
        </row>
        <row r="688">
          <cell r="A688" t="str">
            <v>LG-091915</v>
          </cell>
          <cell r="B688" t="str">
            <v>MOBILI</v>
          </cell>
          <cell r="C688" t="str">
            <v>PASSACAVO Dmax=25mm x scatola fino 220X170</v>
          </cell>
          <cell r="D688" t="str">
            <v/>
          </cell>
          <cell r="E688" t="str">
            <v>PZ</v>
          </cell>
          <cell r="F688">
            <v>50</v>
          </cell>
          <cell r="G688" t="str">
            <v>FISSAGGIO E ILLUMINAZIONE</v>
          </cell>
          <cell r="H688">
            <v>0.53</v>
          </cell>
          <cell r="I688">
            <v>0.42</v>
          </cell>
          <cell r="J688">
            <v>0.30740000000000001</v>
          </cell>
          <cell r="K688">
            <v>0.15</v>
          </cell>
          <cell r="L688">
            <v>0.26129000000000002</v>
          </cell>
        </row>
        <row r="689">
          <cell r="A689" t="str">
            <v>LG-091916</v>
          </cell>
          <cell r="B689" t="str">
            <v>MOBILI</v>
          </cell>
          <cell r="C689" t="str">
            <v>PASSACAVO Dmax=32mm x scatola fino 360X270</v>
          </cell>
          <cell r="D689" t="str">
            <v>3245060919160</v>
          </cell>
          <cell r="E689" t="str">
            <v>PZ</v>
          </cell>
          <cell r="F689">
            <v>50</v>
          </cell>
          <cell r="G689" t="str">
            <v>FISSAGGIO E ILLUMINAZIONE</v>
          </cell>
          <cell r="H689">
            <v>1.1399999999999999</v>
          </cell>
          <cell r="I689">
            <v>0.42</v>
          </cell>
          <cell r="J689">
            <v>0.66120000000000001</v>
          </cell>
          <cell r="K689">
            <v>0.15</v>
          </cell>
          <cell r="L689">
            <v>0.56201999999999996</v>
          </cell>
        </row>
        <row r="690">
          <cell r="A690" t="str">
            <v>LG-092001</v>
          </cell>
          <cell r="B690" t="str">
            <v>MOBILI</v>
          </cell>
          <cell r="C690" t="str">
            <v>Plexo-Scat IP.55 D=60mm P=40mm 4 Passacavi</v>
          </cell>
          <cell r="D690" t="str">
            <v>3245060920012</v>
          </cell>
          <cell r="E690" t="str">
            <v>PZ</v>
          </cell>
          <cell r="F690">
            <v>5</v>
          </cell>
          <cell r="G690" t="str">
            <v>FISSAGGIO E ILLUMINAZIONE</v>
          </cell>
          <cell r="H690">
            <v>2.33</v>
          </cell>
          <cell r="I690">
            <v>0.42</v>
          </cell>
          <cell r="J690">
            <v>1.3513999999999999</v>
          </cell>
          <cell r="K690">
            <v>0.15</v>
          </cell>
          <cell r="L690">
            <v>1.14869</v>
          </cell>
        </row>
        <row r="691">
          <cell r="A691" t="str">
            <v>LG-092002</v>
          </cell>
          <cell r="B691" t="str">
            <v>MOBILI</v>
          </cell>
          <cell r="C691" t="str">
            <v>PLEXO-SCATOLA DI DERIVAZIONE D70MM IP55 GRI</v>
          </cell>
          <cell r="D691" t="str">
            <v>3245060920029</v>
          </cell>
          <cell r="E691" t="str">
            <v>PZ</v>
          </cell>
          <cell r="F691">
            <v>5</v>
          </cell>
          <cell r="G691" t="str">
            <v>FISSAGGIO E ILLUMINAZIONE</v>
          </cell>
          <cell r="H691">
            <v>2.4900000000000002</v>
          </cell>
          <cell r="I691">
            <v>0.42</v>
          </cell>
          <cell r="J691">
            <v>1.4442000000000002</v>
          </cell>
          <cell r="K691">
            <v>0.15</v>
          </cell>
          <cell r="L691">
            <v>1.2275700000000001</v>
          </cell>
        </row>
        <row r="692">
          <cell r="A692" t="str">
            <v>LG-092005</v>
          </cell>
          <cell r="B692" t="str">
            <v>MOBILI</v>
          </cell>
          <cell r="C692" t="str">
            <v>Plexo-Scat IP.55 65x65x40mm 7 Passacavi</v>
          </cell>
          <cell r="D692" t="str">
            <v>3245060920050</v>
          </cell>
          <cell r="E692" t="str">
            <v>PZ</v>
          </cell>
          <cell r="F692">
            <v>5</v>
          </cell>
          <cell r="G692" t="str">
            <v>FISSAGGIO E ILLUMINAZIONE</v>
          </cell>
          <cell r="H692">
            <v>2.9</v>
          </cell>
          <cell r="I692">
            <v>0.42</v>
          </cell>
          <cell r="J692">
            <v>1.6819999999999999</v>
          </cell>
          <cell r="K692">
            <v>0.15</v>
          </cell>
          <cell r="L692">
            <v>1.4297</v>
          </cell>
        </row>
        <row r="693">
          <cell r="A693" t="str">
            <v>LG-092011</v>
          </cell>
          <cell r="B693" t="str">
            <v>MOBILI</v>
          </cell>
          <cell r="C693" t="str">
            <v>Plexo-Scat IP.55 80x80x45mm Non forata</v>
          </cell>
          <cell r="D693" t="str">
            <v>3245060920111</v>
          </cell>
          <cell r="E693" t="str">
            <v>PZ</v>
          </cell>
          <cell r="F693">
            <v>5</v>
          </cell>
          <cell r="G693" t="str">
            <v>FISSAGGIO E ILLUMINAZIONE</v>
          </cell>
          <cell r="H693">
            <v>3.11</v>
          </cell>
          <cell r="I693">
            <v>0.42</v>
          </cell>
          <cell r="J693">
            <v>1.8038000000000001</v>
          </cell>
          <cell r="K693">
            <v>0.15</v>
          </cell>
          <cell r="L693">
            <v>1.5332300000000001</v>
          </cell>
        </row>
        <row r="694">
          <cell r="A694" t="str">
            <v>LG-092012</v>
          </cell>
          <cell r="B694" t="str">
            <v>MOBILI</v>
          </cell>
          <cell r="C694" t="str">
            <v>PLEXO-SCATOLA DI DERIVAZIONE 80X80X45 G</v>
          </cell>
          <cell r="D694" t="str">
            <v>3245060920128</v>
          </cell>
          <cell r="E694" t="str">
            <v>PZ</v>
          </cell>
          <cell r="F694">
            <v>5</v>
          </cell>
          <cell r="G694" t="str">
            <v>FISSAGGIO E ILLUMINAZIONE</v>
          </cell>
          <cell r="H694">
            <v>3.44</v>
          </cell>
          <cell r="I694">
            <v>0.42</v>
          </cell>
          <cell r="J694">
            <v>1.9952000000000001</v>
          </cell>
          <cell r="K694">
            <v>0.15</v>
          </cell>
          <cell r="L694">
            <v>1.6959200000000001</v>
          </cell>
        </row>
        <row r="695">
          <cell r="A695" t="str">
            <v>LG-092014</v>
          </cell>
          <cell r="B695" t="str">
            <v>MOBILI</v>
          </cell>
          <cell r="C695" t="str">
            <v>Plexo-Scat IP.55 80x80x45mm 7 Prefatture</v>
          </cell>
          <cell r="D695" t="str">
            <v>3245060920142</v>
          </cell>
          <cell r="E695" t="str">
            <v>PZ</v>
          </cell>
          <cell r="F695">
            <v>5</v>
          </cell>
          <cell r="G695" t="str">
            <v>FISSAGGIO E ILLUMINAZIONE</v>
          </cell>
          <cell r="H695">
            <v>3.11</v>
          </cell>
          <cell r="I695">
            <v>0.42</v>
          </cell>
          <cell r="J695">
            <v>1.8038000000000001</v>
          </cell>
          <cell r="K695">
            <v>0.15</v>
          </cell>
          <cell r="L695">
            <v>1.5332300000000001</v>
          </cell>
        </row>
        <row r="696">
          <cell r="A696" t="str">
            <v>LG-092020</v>
          </cell>
          <cell r="B696" t="str">
            <v>MOBILI</v>
          </cell>
          <cell r="C696" t="str">
            <v>Plexo-Scat IP.55 105x105x55mm Non forata</v>
          </cell>
          <cell r="D696" t="str">
            <v>3245060920203</v>
          </cell>
          <cell r="E696" t="str">
            <v>PZ</v>
          </cell>
          <cell r="F696">
            <v>5</v>
          </cell>
          <cell r="G696" t="str">
            <v>FISSAGGIO E ILLUMINAZIONE</v>
          </cell>
          <cell r="H696">
            <v>6.01</v>
          </cell>
          <cell r="I696">
            <v>0.42</v>
          </cell>
          <cell r="J696">
            <v>3.4857999999999998</v>
          </cell>
          <cell r="K696">
            <v>0.15</v>
          </cell>
          <cell r="L696">
            <v>2.9629300000000001</v>
          </cell>
        </row>
        <row r="697">
          <cell r="A697" t="str">
            <v>LG-092022</v>
          </cell>
          <cell r="B697" t="str">
            <v>MOBILI</v>
          </cell>
          <cell r="C697" t="str">
            <v>PLEXO SCATOLA DERIVAZION</v>
          </cell>
          <cell r="D697" t="str">
            <v>3245060920227</v>
          </cell>
          <cell r="E697" t="str">
            <v>PZ</v>
          </cell>
          <cell r="F697">
            <v>5</v>
          </cell>
          <cell r="G697" t="str">
            <v>FISSAGGIO E ILLUMINAZIONE</v>
          </cell>
          <cell r="H697">
            <v>6.42</v>
          </cell>
          <cell r="I697">
            <v>0.42</v>
          </cell>
          <cell r="J697">
            <v>3.7236000000000002</v>
          </cell>
          <cell r="K697">
            <v>0.15</v>
          </cell>
          <cell r="L697">
            <v>3.1650600000000004</v>
          </cell>
        </row>
        <row r="698">
          <cell r="A698" t="str">
            <v>LG-092024</v>
          </cell>
          <cell r="B698" t="str">
            <v>MOBILI</v>
          </cell>
          <cell r="C698" t="str">
            <v>Plexo-Scat IP.55 105x105x55mm 7 Prefatture</v>
          </cell>
          <cell r="D698" t="str">
            <v>3245060920241</v>
          </cell>
          <cell r="E698" t="str">
            <v>PZ</v>
          </cell>
          <cell r="F698">
            <v>5</v>
          </cell>
          <cell r="G698" t="str">
            <v>FISSAGGIO E ILLUMINAZIONE</v>
          </cell>
          <cell r="H698">
            <v>6.01</v>
          </cell>
          <cell r="I698">
            <v>0.42</v>
          </cell>
          <cell r="J698">
            <v>3.4857999999999998</v>
          </cell>
          <cell r="K698">
            <v>0.15</v>
          </cell>
          <cell r="L698">
            <v>2.9629300000000001</v>
          </cell>
        </row>
        <row r="699">
          <cell r="A699" t="str">
            <v>LG-092156</v>
          </cell>
          <cell r="B699" t="str">
            <v>MOBILI</v>
          </cell>
          <cell r="C699" t="str">
            <v>PLEXO Scat.130X130X74 10 passacavi IP55</v>
          </cell>
          <cell r="D699" t="str">
            <v>3245060921569</v>
          </cell>
          <cell r="E699" t="str">
            <v>PZ</v>
          </cell>
          <cell r="F699">
            <v>1</v>
          </cell>
          <cell r="G699" t="str">
            <v>FISSAGGIO E ILLUMINAZIONE</v>
          </cell>
          <cell r="H699">
            <v>10.87</v>
          </cell>
          <cell r="I699">
            <v>0.42</v>
          </cell>
          <cell r="J699">
            <v>6.3045999999999998</v>
          </cell>
          <cell r="K699">
            <v>0.15</v>
          </cell>
          <cell r="L699">
            <v>5.3589099999999998</v>
          </cell>
        </row>
        <row r="700">
          <cell r="A700" t="str">
            <v>LG-092166</v>
          </cell>
          <cell r="B700" t="str">
            <v>MOBILI</v>
          </cell>
          <cell r="C700" t="str">
            <v>PLEXO Scat.155X110X74 10 passacavi IP55</v>
          </cell>
          <cell r="D700" t="str">
            <v>3245060921668</v>
          </cell>
          <cell r="E700" t="str">
            <v>PZ</v>
          </cell>
          <cell r="F700">
            <v>1</v>
          </cell>
          <cell r="G700" t="str">
            <v>FISSAGGIO E ILLUMINAZIONE</v>
          </cell>
          <cell r="H700">
            <v>10.87</v>
          </cell>
          <cell r="I700">
            <v>0.42</v>
          </cell>
          <cell r="J700">
            <v>6.3045999999999998</v>
          </cell>
          <cell r="K700">
            <v>0.15</v>
          </cell>
          <cell r="L700">
            <v>5.3589099999999998</v>
          </cell>
        </row>
        <row r="701">
          <cell r="A701" t="str">
            <v>LG-092176</v>
          </cell>
          <cell r="B701" t="str">
            <v>MOBILI</v>
          </cell>
          <cell r="C701" t="str">
            <v>PLEXO Scat.180X140X86 10 passacavi IP55</v>
          </cell>
          <cell r="D701" t="str">
            <v>3245060921767</v>
          </cell>
          <cell r="E701" t="str">
            <v>PZ</v>
          </cell>
          <cell r="F701">
            <v>1</v>
          </cell>
          <cell r="G701" t="str">
            <v>FISSAGGIO E ILLUMINAZIONE</v>
          </cell>
          <cell r="H701">
            <v>20.51</v>
          </cell>
          <cell r="I701">
            <v>0.42</v>
          </cell>
          <cell r="J701">
            <v>11.895800000000001</v>
          </cell>
          <cell r="K701">
            <v>0.15</v>
          </cell>
          <cell r="L701">
            <v>10.11143</v>
          </cell>
        </row>
        <row r="702">
          <cell r="A702" t="str">
            <v>LG-092186</v>
          </cell>
          <cell r="B702" t="str">
            <v>MOBILI</v>
          </cell>
          <cell r="C702" t="str">
            <v>PLEXO Scat.220X170X86 14 passacavi IP55</v>
          </cell>
          <cell r="D702" t="str">
            <v>3245060921866</v>
          </cell>
          <cell r="E702" t="str">
            <v>PZ</v>
          </cell>
          <cell r="F702">
            <v>1</v>
          </cell>
          <cell r="G702" t="str">
            <v>FISSAGGIO E ILLUMINAZIONE</v>
          </cell>
          <cell r="H702">
            <v>32.32</v>
          </cell>
          <cell r="I702">
            <v>0.42</v>
          </cell>
          <cell r="J702">
            <v>18.745600000000003</v>
          </cell>
          <cell r="K702">
            <v>0.15</v>
          </cell>
          <cell r="L702">
            <v>15.933760000000003</v>
          </cell>
        </row>
        <row r="703">
          <cell r="A703" t="str">
            <v>LG-092196</v>
          </cell>
          <cell r="B703" t="str">
            <v>MOBILI</v>
          </cell>
          <cell r="C703" t="str">
            <v>PLEXO Scat.310X240X124 24 passacavi IP55</v>
          </cell>
          <cell r="D703" t="str">
            <v>3245060921965</v>
          </cell>
          <cell r="E703" t="str">
            <v>PZ</v>
          </cell>
          <cell r="F703">
            <v>1</v>
          </cell>
          <cell r="G703" t="str">
            <v>FISSAGGIO E ILLUMINAZIONE</v>
          </cell>
          <cell r="H703">
            <v>73.72</v>
          </cell>
          <cell r="I703">
            <v>0.42</v>
          </cell>
          <cell r="J703">
            <v>42.757599999999996</v>
          </cell>
          <cell r="K703">
            <v>0.15</v>
          </cell>
          <cell r="L703">
            <v>36.343959999999996</v>
          </cell>
        </row>
        <row r="704">
          <cell r="A704" t="str">
            <v>LG-032260</v>
          </cell>
          <cell r="B704" t="str">
            <v>VDI</v>
          </cell>
          <cell r="C704" t="str">
            <v>btnet - cordone SC/SC fibra 50/125 OM4 1m</v>
          </cell>
          <cell r="D704" t="str">
            <v>3414972057929</v>
          </cell>
          <cell r="E704" t="str">
            <v>PZ</v>
          </cell>
          <cell r="F704">
            <v>5</v>
          </cell>
          <cell r="G704" t="str">
            <v>CONNESSIONI OTTICHE E PIGTAIL</v>
          </cell>
          <cell r="H704">
            <v>82.7</v>
          </cell>
          <cell r="I704">
            <v>0.42</v>
          </cell>
          <cell r="J704">
            <v>47.966000000000001</v>
          </cell>
          <cell r="K704">
            <v>0.15</v>
          </cell>
          <cell r="L704">
            <v>40.771100000000004</v>
          </cell>
        </row>
        <row r="705">
          <cell r="A705" t="str">
            <v>LG-032261</v>
          </cell>
          <cell r="B705" t="str">
            <v>VDI</v>
          </cell>
          <cell r="C705" t="str">
            <v>btnet - cordone SC/SC fibra 50/125 OM4 2m</v>
          </cell>
          <cell r="D705" t="str">
            <v>3414972057950</v>
          </cell>
          <cell r="E705" t="str">
            <v>PZ</v>
          </cell>
          <cell r="F705">
            <v>5</v>
          </cell>
          <cell r="G705" t="str">
            <v>CONNESSIONI OTTICHE E PIGTAIL</v>
          </cell>
          <cell r="H705">
            <v>89.29</v>
          </cell>
          <cell r="I705">
            <v>0.42</v>
          </cell>
          <cell r="J705">
            <v>51.788200000000003</v>
          </cell>
          <cell r="K705">
            <v>0.15</v>
          </cell>
          <cell r="L705">
            <v>44.019970000000001</v>
          </cell>
        </row>
        <row r="706">
          <cell r="A706" t="str">
            <v>LG-032263</v>
          </cell>
          <cell r="B706" t="str">
            <v>VDI</v>
          </cell>
          <cell r="C706" t="str">
            <v>btnet - cordone SC/LC fibra 50/125 OM4 1m</v>
          </cell>
          <cell r="D706" t="str">
            <v>3414972058018</v>
          </cell>
          <cell r="E706" t="str">
            <v>PZ</v>
          </cell>
          <cell r="F706">
            <v>5</v>
          </cell>
          <cell r="G706" t="str">
            <v>CONNESSIONI OTTICHE E PIGTAIL</v>
          </cell>
          <cell r="H706">
            <v>82.7</v>
          </cell>
          <cell r="I706">
            <v>0.42</v>
          </cell>
          <cell r="J706">
            <v>47.966000000000001</v>
          </cell>
          <cell r="K706">
            <v>0.15</v>
          </cell>
          <cell r="L706">
            <v>40.771100000000004</v>
          </cell>
        </row>
        <row r="707">
          <cell r="A707" t="str">
            <v>LG-032264</v>
          </cell>
          <cell r="B707" t="str">
            <v>VDI</v>
          </cell>
          <cell r="C707" t="str">
            <v>btnet - cordone SC/LC fibra 50/125 OM4 2m</v>
          </cell>
          <cell r="D707" t="str">
            <v>3414972058049</v>
          </cell>
          <cell r="E707" t="str">
            <v>PZ</v>
          </cell>
          <cell r="F707">
            <v>5</v>
          </cell>
          <cell r="G707" t="str">
            <v>CONNESSIONI OTTICHE E PIGTAIL</v>
          </cell>
          <cell r="H707">
            <v>89.29</v>
          </cell>
          <cell r="I707">
            <v>0.42</v>
          </cell>
          <cell r="J707">
            <v>51.788200000000003</v>
          </cell>
          <cell r="K707">
            <v>0.15</v>
          </cell>
          <cell r="L707">
            <v>44.019970000000001</v>
          </cell>
        </row>
        <row r="708">
          <cell r="A708" t="str">
            <v>LG-032266</v>
          </cell>
          <cell r="B708" t="str">
            <v>VDI</v>
          </cell>
          <cell r="C708" t="str">
            <v>btnet - cordone LC/LC fibra 50/125 OM4 1m</v>
          </cell>
          <cell r="D708" t="str">
            <v>3414972058100</v>
          </cell>
          <cell r="E708" t="str">
            <v>PZ</v>
          </cell>
          <cell r="F708">
            <v>5</v>
          </cell>
          <cell r="G708" t="str">
            <v>CONNESSIONI OTTICHE E PIGTAIL</v>
          </cell>
          <cell r="H708">
            <v>85.63</v>
          </cell>
          <cell r="I708">
            <v>0.42</v>
          </cell>
          <cell r="J708">
            <v>49.665399999999998</v>
          </cell>
          <cell r="K708">
            <v>0.15</v>
          </cell>
          <cell r="L708">
            <v>42.215589999999999</v>
          </cell>
        </row>
        <row r="709">
          <cell r="A709" t="str">
            <v>LG-032267</v>
          </cell>
          <cell r="B709" t="str">
            <v>VDI</v>
          </cell>
          <cell r="C709" t="str">
            <v>btnet - cordone LC/LC fibra 50/125 OM4 2m</v>
          </cell>
          <cell r="D709" t="str">
            <v>3414972058131</v>
          </cell>
          <cell r="E709" t="str">
            <v>PZ</v>
          </cell>
          <cell r="F709">
            <v>5</v>
          </cell>
          <cell r="G709" t="str">
            <v>CONNESSIONI OTTICHE E PIGTAIL</v>
          </cell>
          <cell r="H709">
            <v>92.55</v>
          </cell>
          <cell r="I709">
            <v>0.42</v>
          </cell>
          <cell r="J709">
            <v>53.679000000000002</v>
          </cell>
          <cell r="K709">
            <v>0.15</v>
          </cell>
          <cell r="L709">
            <v>45.62715</v>
          </cell>
        </row>
        <row r="710">
          <cell r="A710" t="str">
            <v>LG-032502</v>
          </cell>
          <cell r="B710" t="str">
            <v>VDI</v>
          </cell>
          <cell r="C710" t="str">
            <v>cavo 4 fibre loose OS2</v>
          </cell>
          <cell r="D710" t="str">
            <v>3414970964892</v>
          </cell>
          <cell r="E710" t="str">
            <v>MT</v>
          </cell>
          <cell r="F710">
            <v>2000</v>
          </cell>
          <cell r="G710" t="str">
            <v>LAN LG OTTICO</v>
          </cell>
          <cell r="H710">
            <v>2.34</v>
          </cell>
          <cell r="I710">
            <v>0.42</v>
          </cell>
          <cell r="J710">
            <v>1.3572</v>
          </cell>
          <cell r="K710">
            <v>0.15</v>
          </cell>
          <cell r="L710">
            <v>1.1536200000000001</v>
          </cell>
        </row>
        <row r="711">
          <cell r="A711" t="str">
            <v>LG-032503</v>
          </cell>
          <cell r="B711" t="str">
            <v>VDI</v>
          </cell>
          <cell r="C711" t="str">
            <v>cavo 8 fibre loose OS2</v>
          </cell>
          <cell r="D711" t="str">
            <v>3414970964915</v>
          </cell>
          <cell r="E711" t="str">
            <v>MT</v>
          </cell>
          <cell r="F711">
            <v>2000</v>
          </cell>
          <cell r="G711" t="str">
            <v>LAN LG OTTICO</v>
          </cell>
          <cell r="H711">
            <v>2.85</v>
          </cell>
          <cell r="I711">
            <v>0.42</v>
          </cell>
          <cell r="J711">
            <v>1.653</v>
          </cell>
          <cell r="K711">
            <v>0.15</v>
          </cell>
          <cell r="L711">
            <v>1.4050500000000001</v>
          </cell>
        </row>
        <row r="712">
          <cell r="A712" t="str">
            <v>LG-032523</v>
          </cell>
          <cell r="B712" t="str">
            <v>VDI</v>
          </cell>
          <cell r="C712" t="str">
            <v>cavo 4 fibre loose OS2  corrugato a</v>
          </cell>
          <cell r="D712" t="str">
            <v>3414970964939</v>
          </cell>
          <cell r="E712" t="str">
            <v>MT</v>
          </cell>
          <cell r="F712">
            <v>2000</v>
          </cell>
          <cell r="G712" t="str">
            <v>LAN LG OTTICO</v>
          </cell>
          <cell r="H712">
            <v>3.1</v>
          </cell>
          <cell r="I712">
            <v>0.42</v>
          </cell>
          <cell r="J712">
            <v>1.798</v>
          </cell>
          <cell r="K712">
            <v>0.15</v>
          </cell>
          <cell r="L712">
            <v>1.5283</v>
          </cell>
        </row>
        <row r="713">
          <cell r="A713" t="str">
            <v>LG-032524</v>
          </cell>
          <cell r="B713" t="str">
            <v>VDI</v>
          </cell>
          <cell r="C713" t="str">
            <v>cavo 8 fibre loose OS2 corrugato ac</v>
          </cell>
          <cell r="D713" t="str">
            <v>3414970964953</v>
          </cell>
          <cell r="E713" t="str">
            <v>MT</v>
          </cell>
          <cell r="F713">
            <v>2000</v>
          </cell>
          <cell r="G713" t="str">
            <v>LAN LG OTTICO</v>
          </cell>
          <cell r="H713">
            <v>3.57</v>
          </cell>
          <cell r="I713">
            <v>0.42</v>
          </cell>
          <cell r="J713">
            <v>2.0705999999999998</v>
          </cell>
          <cell r="K713">
            <v>0.15</v>
          </cell>
          <cell r="L713">
            <v>1.7600099999999999</v>
          </cell>
        </row>
        <row r="714">
          <cell r="A714" t="str">
            <v>LG-032537</v>
          </cell>
          <cell r="B714" t="str">
            <v>VDI</v>
          </cell>
          <cell r="C714" t="str">
            <v>cavo 4 fibre loose OM3</v>
          </cell>
          <cell r="D714" t="str">
            <v>3414970964991</v>
          </cell>
          <cell r="E714" t="str">
            <v>MT</v>
          </cell>
          <cell r="F714">
            <v>2000</v>
          </cell>
          <cell r="G714" t="str">
            <v>LAN LG OTTICO</v>
          </cell>
          <cell r="H714">
            <v>1.95</v>
          </cell>
          <cell r="I714">
            <v>0.42</v>
          </cell>
          <cell r="J714">
            <v>1.131</v>
          </cell>
          <cell r="K714">
            <v>0.15</v>
          </cell>
          <cell r="L714">
            <v>0.96135000000000004</v>
          </cell>
        </row>
        <row r="715">
          <cell r="A715" t="str">
            <v>LG-032538</v>
          </cell>
          <cell r="B715" t="str">
            <v>VDI</v>
          </cell>
          <cell r="C715" t="str">
            <v>cavo 8 fibre loose OM3</v>
          </cell>
          <cell r="D715" t="str">
            <v>3414970965011</v>
          </cell>
          <cell r="E715" t="str">
            <v>MT</v>
          </cell>
          <cell r="F715">
            <v>2000</v>
          </cell>
          <cell r="G715" t="str">
            <v>LAN LG OTTICO</v>
          </cell>
          <cell r="H715">
            <v>3.1</v>
          </cell>
          <cell r="I715">
            <v>0.42</v>
          </cell>
          <cell r="J715">
            <v>1.798</v>
          </cell>
          <cell r="K715">
            <v>0.15</v>
          </cell>
          <cell r="L715">
            <v>1.5283</v>
          </cell>
        </row>
        <row r="716">
          <cell r="A716" t="str">
            <v>LG-032539</v>
          </cell>
          <cell r="B716" t="str">
            <v>VDI</v>
          </cell>
          <cell r="C716" t="str">
            <v>cavo 12 fibre loose OM3</v>
          </cell>
          <cell r="D716" t="str">
            <v>3414970965035</v>
          </cell>
          <cell r="E716" t="str">
            <v>MT</v>
          </cell>
          <cell r="F716">
            <v>2000</v>
          </cell>
          <cell r="G716" t="str">
            <v>LAN LG OTTICO</v>
          </cell>
          <cell r="H716">
            <v>4.22</v>
          </cell>
          <cell r="I716">
            <v>0.42</v>
          </cell>
          <cell r="J716">
            <v>2.4476</v>
          </cell>
          <cell r="K716">
            <v>0.15</v>
          </cell>
          <cell r="L716">
            <v>2.08046</v>
          </cell>
        </row>
        <row r="717">
          <cell r="A717" t="str">
            <v>LG-032540</v>
          </cell>
          <cell r="B717" t="str">
            <v>VDI</v>
          </cell>
          <cell r="C717" t="str">
            <v>cavo 8 fibre loose OM3 corrugato ac</v>
          </cell>
          <cell r="D717" t="str">
            <v>3414970965059</v>
          </cell>
          <cell r="E717" t="str">
            <v>MT</v>
          </cell>
          <cell r="F717">
            <v>2000</v>
          </cell>
          <cell r="G717" t="str">
            <v>LAN LG OTTICO</v>
          </cell>
          <cell r="H717">
            <v>4.24</v>
          </cell>
          <cell r="I717">
            <v>0.42</v>
          </cell>
          <cell r="J717">
            <v>2.4592000000000001</v>
          </cell>
          <cell r="K717">
            <v>0.15</v>
          </cell>
          <cell r="L717">
            <v>2.0903200000000002</v>
          </cell>
        </row>
        <row r="718">
          <cell r="A718" t="str">
            <v>LG-032541</v>
          </cell>
          <cell r="B718" t="str">
            <v>VDI</v>
          </cell>
          <cell r="C718" t="str">
            <v>cavo 12 fibre loose OM3 corrugato a</v>
          </cell>
          <cell r="D718" t="str">
            <v>3414970965073</v>
          </cell>
          <cell r="E718" t="str">
            <v>MT</v>
          </cell>
          <cell r="F718">
            <v>2000</v>
          </cell>
          <cell r="G718" t="str">
            <v>LAN LG OTTICO</v>
          </cell>
          <cell r="H718">
            <v>5.36</v>
          </cell>
          <cell r="I718">
            <v>0.42</v>
          </cell>
          <cell r="J718">
            <v>3.1088000000000005</v>
          </cell>
          <cell r="K718">
            <v>0.15</v>
          </cell>
          <cell r="L718">
            <v>2.6424800000000004</v>
          </cell>
        </row>
        <row r="719">
          <cell r="A719" t="str">
            <v>LG-032543</v>
          </cell>
          <cell r="B719" t="str">
            <v>VDI</v>
          </cell>
          <cell r="C719" t="str">
            <v>cavo 4 fibre loose OM4</v>
          </cell>
          <cell r="D719" t="str">
            <v>3414970965110</v>
          </cell>
          <cell r="E719" t="str">
            <v>MT</v>
          </cell>
          <cell r="F719">
            <v>2000</v>
          </cell>
          <cell r="G719" t="str">
            <v>LAN LG OTTICO</v>
          </cell>
          <cell r="H719">
            <v>3.03</v>
          </cell>
          <cell r="I719">
            <v>0.42</v>
          </cell>
          <cell r="J719">
            <v>1.7573999999999999</v>
          </cell>
          <cell r="K719">
            <v>0.15</v>
          </cell>
          <cell r="L719">
            <v>1.49379</v>
          </cell>
        </row>
        <row r="720">
          <cell r="A720" t="str">
            <v>LG-032544</v>
          </cell>
          <cell r="B720" t="str">
            <v>VDI</v>
          </cell>
          <cell r="C720" t="str">
            <v>cavo 8 fibre loose OM4</v>
          </cell>
          <cell r="D720" t="str">
            <v>3414970965134</v>
          </cell>
          <cell r="E720" t="str">
            <v>MT</v>
          </cell>
          <cell r="F720">
            <v>2000</v>
          </cell>
          <cell r="G720" t="str">
            <v>LAN LG OTTICO</v>
          </cell>
          <cell r="H720">
            <v>5.22</v>
          </cell>
          <cell r="I720">
            <v>0.42</v>
          </cell>
          <cell r="J720">
            <v>3.0276000000000001</v>
          </cell>
          <cell r="K720">
            <v>0.15</v>
          </cell>
          <cell r="L720">
            <v>2.5734599999999999</v>
          </cell>
        </row>
        <row r="721">
          <cell r="A721" t="str">
            <v>LG-032545</v>
          </cell>
          <cell r="B721" t="str">
            <v>VDI</v>
          </cell>
          <cell r="C721" t="str">
            <v>cavo 12 fibre loose OM4</v>
          </cell>
          <cell r="D721" t="str">
            <v>3414970965158</v>
          </cell>
          <cell r="E721" t="str">
            <v>MT</v>
          </cell>
          <cell r="F721">
            <v>2000</v>
          </cell>
          <cell r="G721" t="str">
            <v>LAN LG OTTICO</v>
          </cell>
          <cell r="H721">
            <v>7.44</v>
          </cell>
          <cell r="I721">
            <v>0.42</v>
          </cell>
          <cell r="J721">
            <v>4.3152000000000008</v>
          </cell>
          <cell r="K721">
            <v>0.15</v>
          </cell>
          <cell r="L721">
            <v>3.6679200000000005</v>
          </cell>
        </row>
        <row r="722">
          <cell r="A722" t="str">
            <v>LG-032547</v>
          </cell>
          <cell r="B722" t="str">
            <v>VDI</v>
          </cell>
          <cell r="C722" t="str">
            <v>cavo 8 fibre loose OM4 corrugato ac</v>
          </cell>
          <cell r="D722" t="str">
            <v>3414970965196</v>
          </cell>
          <cell r="E722" t="str">
            <v>MT</v>
          </cell>
          <cell r="F722">
            <v>2000</v>
          </cell>
          <cell r="G722" t="str">
            <v>LAN LG OTTICO</v>
          </cell>
          <cell r="H722">
            <v>6.93</v>
          </cell>
          <cell r="I722">
            <v>0.42</v>
          </cell>
          <cell r="J722">
            <v>4.0194000000000001</v>
          </cell>
          <cell r="K722">
            <v>0.15</v>
          </cell>
          <cell r="L722">
            <v>3.41649</v>
          </cell>
        </row>
        <row r="723">
          <cell r="A723" t="str">
            <v>LG-032548</v>
          </cell>
          <cell r="B723" t="str">
            <v>VDI</v>
          </cell>
          <cell r="C723" t="str">
            <v>cavo 12 fibre loose OM4 corrugato a</v>
          </cell>
          <cell r="D723" t="str">
            <v>3414970965219</v>
          </cell>
          <cell r="E723" t="str">
            <v>MT</v>
          </cell>
          <cell r="F723">
            <v>2000</v>
          </cell>
          <cell r="G723" t="str">
            <v>LAN LG OTTICO</v>
          </cell>
          <cell r="H723">
            <v>9.08</v>
          </cell>
          <cell r="I723">
            <v>0.42</v>
          </cell>
          <cell r="J723">
            <v>5.2664</v>
          </cell>
          <cell r="K723">
            <v>0.15</v>
          </cell>
          <cell r="L723">
            <v>4.4764400000000002</v>
          </cell>
        </row>
        <row r="724">
          <cell r="A724" t="str">
            <v>LG-032549</v>
          </cell>
          <cell r="B724" t="str">
            <v>VDI</v>
          </cell>
          <cell r="C724" t="str">
            <v>Cavo 12 fibre loose OM4 Cca</v>
          </cell>
          <cell r="D724" t="str">
            <v>3414971744707</v>
          </cell>
          <cell r="E724" t="str">
            <v>MT</v>
          </cell>
          <cell r="F724">
            <v>2000</v>
          </cell>
          <cell r="G724" t="str">
            <v>LAN LG OTTICO</v>
          </cell>
          <cell r="H724">
            <v>11.18</v>
          </cell>
          <cell r="I724">
            <v>0.42</v>
          </cell>
          <cell r="J724">
            <v>6.4843999999999999</v>
          </cell>
          <cell r="K724">
            <v>0.15</v>
          </cell>
          <cell r="L724">
            <v>5.5117399999999996</v>
          </cell>
        </row>
        <row r="725">
          <cell r="A725" t="str">
            <v>LG-032600</v>
          </cell>
          <cell r="B725" t="str">
            <v>VDI</v>
          </cell>
          <cell r="C725" t="str">
            <v>btnet - cordone SC/SC  fibra 9/125 OS2 1m</v>
          </cell>
          <cell r="D725" t="str">
            <v>3245060326005</v>
          </cell>
          <cell r="E725" t="str">
            <v>PZ</v>
          </cell>
          <cell r="F725">
            <v>5</v>
          </cell>
          <cell r="G725" t="str">
            <v>CONNESSIONI OTTICHE E PIGTAIL</v>
          </cell>
          <cell r="H725">
            <v>73.540000000000006</v>
          </cell>
          <cell r="I725">
            <v>0.42</v>
          </cell>
          <cell r="J725">
            <v>42.653200000000005</v>
          </cell>
          <cell r="K725">
            <v>0.15</v>
          </cell>
          <cell r="L725">
            <v>36.255220000000008</v>
          </cell>
        </row>
        <row r="726">
          <cell r="A726" t="str">
            <v>LG-032601</v>
          </cell>
          <cell r="B726" t="str">
            <v>VDI</v>
          </cell>
          <cell r="C726" t="str">
            <v>btnet - cordone SC/SC  fibra 9/125 OS2 2m</v>
          </cell>
          <cell r="D726" t="str">
            <v>3245060326012</v>
          </cell>
          <cell r="E726" t="str">
            <v>PZ</v>
          </cell>
          <cell r="F726">
            <v>5</v>
          </cell>
          <cell r="G726" t="str">
            <v>CONNESSIONI OTTICHE E PIGTAIL</v>
          </cell>
          <cell r="H726">
            <v>94.46</v>
          </cell>
          <cell r="I726">
            <v>0.42</v>
          </cell>
          <cell r="J726">
            <v>54.786799999999999</v>
          </cell>
          <cell r="K726">
            <v>0.15</v>
          </cell>
          <cell r="L726">
            <v>46.568780000000004</v>
          </cell>
        </row>
        <row r="727">
          <cell r="A727" t="str">
            <v>LG-032603</v>
          </cell>
          <cell r="B727" t="str">
            <v>VDI</v>
          </cell>
          <cell r="C727" t="str">
            <v>btnet - cordone SC/LC  fibra 9/125 OS2 1m</v>
          </cell>
          <cell r="D727" t="str">
            <v>3245060326036</v>
          </cell>
          <cell r="E727" t="str">
            <v>PZ</v>
          </cell>
          <cell r="F727">
            <v>5</v>
          </cell>
          <cell r="G727" t="str">
            <v>CONNESSIONI OTTICHE E PIGTAIL</v>
          </cell>
          <cell r="H727">
            <v>85.3</v>
          </cell>
          <cell r="I727">
            <v>0.42</v>
          </cell>
          <cell r="J727">
            <v>49.473999999999997</v>
          </cell>
          <cell r="K727">
            <v>0.15</v>
          </cell>
          <cell r="L727">
            <v>42.052899999999994</v>
          </cell>
        </row>
        <row r="728">
          <cell r="A728" t="str">
            <v>LG-032604</v>
          </cell>
          <cell r="B728" t="str">
            <v>VDI</v>
          </cell>
          <cell r="C728" t="str">
            <v>btnet - cordone SC/LC  fibra 9/125 OS2 2m</v>
          </cell>
          <cell r="D728" t="str">
            <v>3245060326043</v>
          </cell>
          <cell r="E728" t="str">
            <v>PZ</v>
          </cell>
          <cell r="F728">
            <v>5</v>
          </cell>
          <cell r="G728" t="str">
            <v>CONNESSIONI OTTICHE E PIGTAIL</v>
          </cell>
          <cell r="H728">
            <v>96</v>
          </cell>
          <cell r="I728">
            <v>0.42</v>
          </cell>
          <cell r="J728">
            <v>55.68</v>
          </cell>
          <cell r="K728">
            <v>0.15</v>
          </cell>
          <cell r="L728">
            <v>47.328000000000003</v>
          </cell>
        </row>
        <row r="729">
          <cell r="A729" t="str">
            <v>LG-032606</v>
          </cell>
          <cell r="B729" t="str">
            <v>VDI</v>
          </cell>
          <cell r="C729" t="str">
            <v>btnet - cordone LC/LC  fibra 9/125 OS2 1m</v>
          </cell>
          <cell r="D729" t="str">
            <v>3245060326067</v>
          </cell>
          <cell r="E729" t="str">
            <v>PZ</v>
          </cell>
          <cell r="F729">
            <v>5</v>
          </cell>
          <cell r="G729" t="str">
            <v>CONNESSIONI OTTICHE E PIGTAIL</v>
          </cell>
          <cell r="H729">
            <v>87.69</v>
          </cell>
          <cell r="I729">
            <v>0.42</v>
          </cell>
          <cell r="J729">
            <v>50.860199999999999</v>
          </cell>
          <cell r="K729">
            <v>0.15</v>
          </cell>
          <cell r="L729">
            <v>43.231169999999999</v>
          </cell>
        </row>
        <row r="730">
          <cell r="A730" t="str">
            <v>LG-032607</v>
          </cell>
          <cell r="B730" t="str">
            <v>VDI</v>
          </cell>
          <cell r="C730" t="str">
            <v>btnet - cordone LC/LC  fibra 9/125 OS2 2m</v>
          </cell>
          <cell r="D730" t="str">
            <v>3245060326074</v>
          </cell>
          <cell r="E730" t="str">
            <v>PZ</v>
          </cell>
          <cell r="F730">
            <v>5</v>
          </cell>
          <cell r="G730" t="str">
            <v>CONNESSIONI OTTICHE E PIGTAIL</v>
          </cell>
          <cell r="H730">
            <v>96</v>
          </cell>
          <cell r="I730">
            <v>0.42</v>
          </cell>
          <cell r="J730">
            <v>55.68</v>
          </cell>
          <cell r="K730">
            <v>0.15</v>
          </cell>
          <cell r="L730">
            <v>47.328000000000003</v>
          </cell>
        </row>
        <row r="731">
          <cell r="A731" t="str">
            <v>LG-032609</v>
          </cell>
          <cell r="B731" t="str">
            <v>VDI</v>
          </cell>
          <cell r="C731" t="str">
            <v>btnet - cordone SC/SC  fibra 50/125 OM3 1m</v>
          </cell>
          <cell r="D731" t="str">
            <v>3245060326098</v>
          </cell>
          <cell r="E731" t="str">
            <v>PZ</v>
          </cell>
          <cell r="F731">
            <v>5</v>
          </cell>
          <cell r="G731" t="str">
            <v>CONNESSIONI OTTICHE E PIGTAIL</v>
          </cell>
          <cell r="H731">
            <v>64.02</v>
          </cell>
          <cell r="I731">
            <v>0.42</v>
          </cell>
          <cell r="J731">
            <v>37.131599999999999</v>
          </cell>
          <cell r="K731">
            <v>0.15</v>
          </cell>
          <cell r="L731">
            <v>31.561859999999999</v>
          </cell>
        </row>
        <row r="732">
          <cell r="A732" t="str">
            <v>LG-032610</v>
          </cell>
          <cell r="B732" t="str">
            <v>VDI</v>
          </cell>
          <cell r="C732" t="str">
            <v>btnet - cordone SC/SC  fibra 50/125 OM3 2m</v>
          </cell>
          <cell r="D732" t="str">
            <v>3245060326104</v>
          </cell>
          <cell r="E732" t="str">
            <v>PZ</v>
          </cell>
          <cell r="F732">
            <v>5</v>
          </cell>
          <cell r="G732" t="str">
            <v>CONNESSIONI OTTICHE E PIGTAIL</v>
          </cell>
          <cell r="H732">
            <v>73.36</v>
          </cell>
          <cell r="I732">
            <v>0.42</v>
          </cell>
          <cell r="J732">
            <v>42.5488</v>
          </cell>
          <cell r="K732">
            <v>0.15</v>
          </cell>
          <cell r="L732">
            <v>36.16648</v>
          </cell>
        </row>
        <row r="733">
          <cell r="A733" t="str">
            <v>LG-032612</v>
          </cell>
          <cell r="B733" t="str">
            <v>VDI</v>
          </cell>
          <cell r="C733" t="str">
            <v>btnet - cordone SC/LC  fibra 50/125 OM3 1m</v>
          </cell>
          <cell r="D733" t="str">
            <v>3245060326128</v>
          </cell>
          <cell r="E733" t="str">
            <v>PZ</v>
          </cell>
          <cell r="F733">
            <v>5</v>
          </cell>
          <cell r="G733" t="str">
            <v>CONNESSIONI OTTICHE E PIGTAIL</v>
          </cell>
          <cell r="H733">
            <v>64.02</v>
          </cell>
          <cell r="I733">
            <v>0.42</v>
          </cell>
          <cell r="J733">
            <v>37.131599999999999</v>
          </cell>
          <cell r="K733">
            <v>0.15</v>
          </cell>
          <cell r="L733">
            <v>31.561859999999999</v>
          </cell>
        </row>
        <row r="734">
          <cell r="A734" t="str">
            <v>LG-032613</v>
          </cell>
          <cell r="B734" t="str">
            <v>VDI</v>
          </cell>
          <cell r="C734" t="str">
            <v>btnet - cordone SC/LC  fibra 50/125 OM3 2m</v>
          </cell>
          <cell r="D734" t="str">
            <v>3245060326135</v>
          </cell>
          <cell r="E734" t="str">
            <v>PZ</v>
          </cell>
          <cell r="F734">
            <v>5</v>
          </cell>
          <cell r="G734" t="str">
            <v>CONNESSIONI OTTICHE E PIGTAIL</v>
          </cell>
          <cell r="H734">
            <v>70.17</v>
          </cell>
          <cell r="I734">
            <v>0.42</v>
          </cell>
          <cell r="J734">
            <v>40.698599999999999</v>
          </cell>
          <cell r="K734">
            <v>0.15</v>
          </cell>
          <cell r="L734">
            <v>34.593809999999998</v>
          </cell>
        </row>
        <row r="735">
          <cell r="A735" t="str">
            <v>LG-032615</v>
          </cell>
          <cell r="B735" t="str">
            <v>VDI</v>
          </cell>
          <cell r="C735" t="str">
            <v>btnet - cordone LC/LC  fibra 50/125 OM3 1m</v>
          </cell>
          <cell r="D735" t="str">
            <v>3245060326159</v>
          </cell>
          <cell r="E735" t="str">
            <v>PZ</v>
          </cell>
          <cell r="F735">
            <v>5</v>
          </cell>
          <cell r="G735" t="str">
            <v>CONNESSIONI OTTICHE E PIGTAIL</v>
          </cell>
          <cell r="H735">
            <v>71.900000000000006</v>
          </cell>
          <cell r="I735">
            <v>0.42</v>
          </cell>
          <cell r="J735">
            <v>41.702000000000005</v>
          </cell>
          <cell r="K735">
            <v>0.15</v>
          </cell>
          <cell r="L735">
            <v>35.446700000000007</v>
          </cell>
        </row>
        <row r="736">
          <cell r="A736" t="str">
            <v>LG-032616</v>
          </cell>
          <cell r="B736" t="str">
            <v>VDI</v>
          </cell>
          <cell r="C736" t="str">
            <v>btnet - cordone LC/LC  fibra 50/125 OM3 2m</v>
          </cell>
          <cell r="D736" t="str">
            <v>3245060326166</v>
          </cell>
          <cell r="E736" t="str">
            <v>PZ</v>
          </cell>
          <cell r="F736">
            <v>5</v>
          </cell>
          <cell r="G736" t="str">
            <v>CONNESSIONI OTTICHE E PIGTAIL</v>
          </cell>
          <cell r="H736">
            <v>82.67</v>
          </cell>
          <cell r="I736">
            <v>0.42</v>
          </cell>
          <cell r="J736">
            <v>47.948599999999999</v>
          </cell>
          <cell r="K736">
            <v>0.15</v>
          </cell>
          <cell r="L736">
            <v>40.756309999999999</v>
          </cell>
        </row>
        <row r="737">
          <cell r="A737" t="str">
            <v>LG-046491</v>
          </cell>
          <cell r="B737" t="str">
            <v>VDI</v>
          </cell>
          <cell r="C737" t="str">
            <v>Kit luce 19</v>
          </cell>
          <cell r="D737" t="str">
            <v>3414970968494</v>
          </cell>
          <cell r="E737" t="str">
            <v>PZ</v>
          </cell>
          <cell r="F737">
            <v>1</v>
          </cell>
          <cell r="G737" t="str">
            <v>RACK SERVER</v>
          </cell>
          <cell r="H737">
            <v>151.85</v>
          </cell>
          <cell r="I737">
            <v>0.42</v>
          </cell>
          <cell r="J737">
            <v>88.073000000000008</v>
          </cell>
          <cell r="K737">
            <v>0.15</v>
          </cell>
          <cell r="L737">
            <v>74.862050000000011</v>
          </cell>
        </row>
        <row r="738">
          <cell r="A738" t="str">
            <v>LG-046532</v>
          </cell>
          <cell r="B738" t="str">
            <v>VDI</v>
          </cell>
          <cell r="C738" t="str">
            <v>Pannelli ciechi 19</v>
          </cell>
          <cell r="D738" t="str">
            <v>3245060465322</v>
          </cell>
          <cell r="E738" t="str">
            <v>PZ</v>
          </cell>
          <cell r="F738">
            <v>1</v>
          </cell>
          <cell r="G738" t="str">
            <v>RACK SERVER</v>
          </cell>
          <cell r="H738">
            <v>11.78</v>
          </cell>
          <cell r="I738">
            <v>0.42</v>
          </cell>
          <cell r="J738">
            <v>6.8323999999999998</v>
          </cell>
          <cell r="K738">
            <v>0.15</v>
          </cell>
          <cell r="L738">
            <v>5.8075399999999995</v>
          </cell>
        </row>
        <row r="739">
          <cell r="A739" t="str">
            <v>LG-046533</v>
          </cell>
          <cell r="B739" t="str">
            <v>VDI</v>
          </cell>
          <cell r="C739" t="str">
            <v>Pannelli ciechi 19</v>
          </cell>
          <cell r="D739" t="str">
            <v>3245060465339</v>
          </cell>
          <cell r="E739" t="str">
            <v>PZ</v>
          </cell>
          <cell r="F739">
            <v>1</v>
          </cell>
          <cell r="G739" t="str">
            <v>RACK SERVER</v>
          </cell>
          <cell r="H739">
            <v>36.51</v>
          </cell>
          <cell r="I739">
            <v>0.42</v>
          </cell>
          <cell r="J739">
            <v>21.175799999999999</v>
          </cell>
          <cell r="K739">
            <v>0.15</v>
          </cell>
          <cell r="L739">
            <v>17.99943</v>
          </cell>
        </row>
        <row r="740">
          <cell r="A740" t="str">
            <v>LG-413111</v>
          </cell>
          <cell r="B740" t="str">
            <v>VDI</v>
          </cell>
          <cell r="C740" t="str">
            <v>Switch Gigabit 5 porte con 4 porte PoE</v>
          </cell>
          <cell r="D740" t="str">
            <v>3414972326971</v>
          </cell>
          <cell r="E740" t="str">
            <v>PZ</v>
          </cell>
          <cell r="F740">
            <v>1</v>
          </cell>
          <cell r="G740" t="str">
            <v>FTTH E CABLAGGIO RESIDENZIALE</v>
          </cell>
          <cell r="H740">
            <v>161.05000000000001</v>
          </cell>
          <cell r="I740">
            <v>0.42</v>
          </cell>
          <cell r="J740">
            <v>93.409000000000006</v>
          </cell>
          <cell r="K740">
            <v>0.15</v>
          </cell>
          <cell r="L740">
            <v>79.397649999999999</v>
          </cell>
        </row>
        <row r="741">
          <cell r="A741" t="str">
            <v>LG-446800</v>
          </cell>
          <cell r="B741" t="str">
            <v>VDI</v>
          </cell>
          <cell r="C741" t="str">
            <v>Armadio Server 42U 42U 600 X1000 RAL 9005 c</v>
          </cell>
          <cell r="D741" t="str">
            <v>3414972027243</v>
          </cell>
          <cell r="E741" t="str">
            <v>PZ</v>
          </cell>
          <cell r="F741">
            <v>1</v>
          </cell>
          <cell r="G741" t="str">
            <v>RACK SERVER</v>
          </cell>
          <cell r="H741">
            <v>1925.68</v>
          </cell>
          <cell r="I741">
            <v>0.42</v>
          </cell>
          <cell r="J741">
            <v>1116.8944000000001</v>
          </cell>
          <cell r="K741">
            <v>0.15</v>
          </cell>
          <cell r="L741">
            <v>949.36024000000009</v>
          </cell>
        </row>
        <row r="742">
          <cell r="A742" t="str">
            <v>LG-446801</v>
          </cell>
          <cell r="B742" t="str">
            <v>VDI</v>
          </cell>
          <cell r="C742" t="str">
            <v>Armadio Server 42U 42U 600 X1200 RAL 9005 c</v>
          </cell>
          <cell r="D742" t="str">
            <v>3414972027250</v>
          </cell>
          <cell r="E742" t="str">
            <v>PZ</v>
          </cell>
          <cell r="F742">
            <v>1</v>
          </cell>
          <cell r="G742" t="str">
            <v>RACK SERVER</v>
          </cell>
          <cell r="H742">
            <v>2515.83</v>
          </cell>
          <cell r="I742">
            <v>0.42</v>
          </cell>
          <cell r="J742">
            <v>1459.1813999999999</v>
          </cell>
          <cell r="K742">
            <v>0.15</v>
          </cell>
          <cell r="L742">
            <v>1240.3041899999998</v>
          </cell>
        </row>
        <row r="743">
          <cell r="A743" t="str">
            <v>LG-446802</v>
          </cell>
          <cell r="B743" t="str">
            <v>VDI</v>
          </cell>
          <cell r="C743" t="str">
            <v>Armadio Server 42U 42U 800 X1000 RAL 9005 c</v>
          </cell>
          <cell r="D743" t="str">
            <v>3414972027267</v>
          </cell>
          <cell r="E743" t="str">
            <v>PZ</v>
          </cell>
          <cell r="F743">
            <v>1</v>
          </cell>
          <cell r="G743" t="str">
            <v>RACK SERVER</v>
          </cell>
          <cell r="H743">
            <v>2102.87</v>
          </cell>
          <cell r="I743">
            <v>0.42</v>
          </cell>
          <cell r="J743">
            <v>1219.6646000000001</v>
          </cell>
          <cell r="K743">
            <v>0.15</v>
          </cell>
          <cell r="L743">
            <v>1036.7149100000001</v>
          </cell>
        </row>
        <row r="744">
          <cell r="A744" t="str">
            <v>LG-446803</v>
          </cell>
          <cell r="B744" t="str">
            <v>VDI</v>
          </cell>
          <cell r="C744" t="str">
            <v>Armadio Server 42U 42U 800 X1200 RAL 9005 c</v>
          </cell>
          <cell r="D744" t="str">
            <v>3414972027274</v>
          </cell>
          <cell r="E744" t="str">
            <v>PZ</v>
          </cell>
          <cell r="F744">
            <v>1</v>
          </cell>
          <cell r="G744" t="str">
            <v>RACK SERVER</v>
          </cell>
          <cell r="H744">
            <v>2407.2199999999998</v>
          </cell>
          <cell r="I744">
            <v>0.42</v>
          </cell>
          <cell r="J744">
            <v>1396.1876</v>
          </cell>
          <cell r="K744">
            <v>0.15</v>
          </cell>
          <cell r="L744">
            <v>1186.75946</v>
          </cell>
        </row>
        <row r="745">
          <cell r="A745" t="str">
            <v>LG-446804</v>
          </cell>
          <cell r="B745" t="str">
            <v>VDI</v>
          </cell>
          <cell r="C745" t="str">
            <v>Armadio Server 47U 42U 600 X1000 RAL 9005 c</v>
          </cell>
          <cell r="D745" t="str">
            <v>3414972027281</v>
          </cell>
          <cell r="E745" t="str">
            <v>PZ</v>
          </cell>
          <cell r="F745">
            <v>1</v>
          </cell>
          <cell r="G745" t="str">
            <v>RACK SERVER</v>
          </cell>
          <cell r="H745">
            <v>2462.5500000000002</v>
          </cell>
          <cell r="I745">
            <v>0.42</v>
          </cell>
          <cell r="J745">
            <v>1428.2790000000002</v>
          </cell>
          <cell r="K745">
            <v>0.15</v>
          </cell>
          <cell r="L745">
            <v>1214.0371500000001</v>
          </cell>
        </row>
        <row r="746">
          <cell r="A746" t="str">
            <v>LG-446805</v>
          </cell>
          <cell r="B746" t="str">
            <v>VDI</v>
          </cell>
          <cell r="C746" t="str">
            <v>Armadio Server 47U 42U 600 X1200 RAL 9005 c</v>
          </cell>
          <cell r="D746" t="str">
            <v>3414972027298</v>
          </cell>
          <cell r="E746" t="str">
            <v>PZ</v>
          </cell>
          <cell r="F746">
            <v>1</v>
          </cell>
          <cell r="G746" t="str">
            <v>RACK SERVER</v>
          </cell>
          <cell r="H746">
            <v>2697.22</v>
          </cell>
          <cell r="I746">
            <v>0.42</v>
          </cell>
          <cell r="J746">
            <v>1564.3876</v>
          </cell>
          <cell r="K746">
            <v>0.15</v>
          </cell>
          <cell r="L746">
            <v>1329.72946</v>
          </cell>
        </row>
        <row r="747">
          <cell r="A747" t="str">
            <v>LG-446806</v>
          </cell>
          <cell r="B747" t="str">
            <v>VDI</v>
          </cell>
          <cell r="C747" t="str">
            <v>Armadio Server 47U 42U 800 X1000 RAL 9005 c</v>
          </cell>
          <cell r="D747" t="str">
            <v>3414972027304</v>
          </cell>
          <cell r="E747" t="str">
            <v>PZ</v>
          </cell>
          <cell r="F747">
            <v>1</v>
          </cell>
          <cell r="G747" t="str">
            <v>RACK SERVER</v>
          </cell>
          <cell r="H747">
            <v>2720.84</v>
          </cell>
          <cell r="I747">
            <v>0.42</v>
          </cell>
          <cell r="J747">
            <v>1578.0872000000002</v>
          </cell>
          <cell r="K747">
            <v>0.15</v>
          </cell>
          <cell r="L747">
            <v>1341.3741200000002</v>
          </cell>
        </row>
        <row r="748">
          <cell r="A748" t="str">
            <v>LG-446807</v>
          </cell>
          <cell r="B748" t="str">
            <v>VDI</v>
          </cell>
          <cell r="C748" t="str">
            <v>Armadio Server 47U 42U 800 X1000 RAL 9005 c</v>
          </cell>
          <cell r="D748" t="str">
            <v>3414972027311</v>
          </cell>
          <cell r="E748" t="str">
            <v>PZ</v>
          </cell>
          <cell r="F748">
            <v>1</v>
          </cell>
          <cell r="G748" t="str">
            <v>RACK SERVER</v>
          </cell>
          <cell r="H748">
            <v>3308.05</v>
          </cell>
          <cell r="I748">
            <v>0.42</v>
          </cell>
          <cell r="J748">
            <v>1918.6690000000001</v>
          </cell>
          <cell r="K748">
            <v>0.15</v>
          </cell>
          <cell r="L748">
            <v>1630.8686500000001</v>
          </cell>
        </row>
        <row r="749">
          <cell r="A749" t="str">
            <v>LG-446820</v>
          </cell>
          <cell r="B749" t="str">
            <v>VDI</v>
          </cell>
          <cell r="C749" t="str">
            <v>LINKEO 42U 600X1000 RAL 9005</v>
          </cell>
          <cell r="D749" t="str">
            <v>3414972027328</v>
          </cell>
          <cell r="E749" t="str">
            <v>PZ</v>
          </cell>
          <cell r="F749">
            <v>1</v>
          </cell>
          <cell r="G749" t="str">
            <v>RACK SERVER</v>
          </cell>
          <cell r="H749">
            <v>838.96</v>
          </cell>
          <cell r="I749">
            <v>0.42</v>
          </cell>
          <cell r="J749">
            <v>486.59680000000003</v>
          </cell>
          <cell r="K749">
            <v>0.15</v>
          </cell>
          <cell r="L749">
            <v>413.60728000000006</v>
          </cell>
        </row>
        <row r="750">
          <cell r="A750" t="str">
            <v>LG-446821</v>
          </cell>
          <cell r="B750" t="str">
            <v>VDI</v>
          </cell>
          <cell r="C750" t="str">
            <v>LINKEO 42U 600X1200 RAL 9005</v>
          </cell>
          <cell r="D750" t="str">
            <v>3414972027335</v>
          </cell>
          <cell r="E750" t="str">
            <v>PZ</v>
          </cell>
          <cell r="F750">
            <v>1</v>
          </cell>
          <cell r="G750" t="str">
            <v>RACK SERVER</v>
          </cell>
          <cell r="H750">
            <v>937.54</v>
          </cell>
          <cell r="I750">
            <v>0.42</v>
          </cell>
          <cell r="J750">
            <v>543.77319999999997</v>
          </cell>
          <cell r="K750">
            <v>0.15</v>
          </cell>
          <cell r="L750">
            <v>462.20722000000001</v>
          </cell>
        </row>
        <row r="751">
          <cell r="A751" t="str">
            <v>LG-446822</v>
          </cell>
          <cell r="B751" t="str">
            <v>VDI</v>
          </cell>
          <cell r="C751" t="str">
            <v>LINKEO 42U 800X1000 RAL 9005</v>
          </cell>
          <cell r="D751" t="str">
            <v>3414972027342</v>
          </cell>
          <cell r="E751" t="str">
            <v>PZ</v>
          </cell>
          <cell r="F751">
            <v>1</v>
          </cell>
          <cell r="G751" t="str">
            <v>RACK SERVER</v>
          </cell>
          <cell r="H751">
            <v>984.68</v>
          </cell>
          <cell r="I751">
            <v>0.42</v>
          </cell>
          <cell r="J751">
            <v>571.11439999999993</v>
          </cell>
          <cell r="K751">
            <v>0.15</v>
          </cell>
          <cell r="L751">
            <v>485.44723999999997</v>
          </cell>
        </row>
        <row r="752">
          <cell r="A752" t="str">
            <v>LG-446823</v>
          </cell>
          <cell r="B752" t="str">
            <v>VDI</v>
          </cell>
          <cell r="C752" t="str">
            <v>LINKEO 42U 800X1200 RAL 9005</v>
          </cell>
          <cell r="D752" t="str">
            <v>3414972027359</v>
          </cell>
          <cell r="E752" t="str">
            <v>PZ</v>
          </cell>
          <cell r="F752">
            <v>1</v>
          </cell>
          <cell r="G752" t="str">
            <v>RACK SERVER</v>
          </cell>
          <cell r="H752">
            <v>1052.78</v>
          </cell>
          <cell r="I752">
            <v>0.42</v>
          </cell>
          <cell r="J752">
            <v>610.61239999999998</v>
          </cell>
          <cell r="K752">
            <v>0.15</v>
          </cell>
          <cell r="L752">
            <v>519.02053999999998</v>
          </cell>
        </row>
        <row r="753">
          <cell r="A753" t="str">
            <v>LG-446840</v>
          </cell>
          <cell r="B753" t="str">
            <v>VDI</v>
          </cell>
          <cell r="C753" t="str">
            <v>LINKEO 42U 600MM 80% PERF PORTA SINGOLA</v>
          </cell>
          <cell r="D753" t="str">
            <v>3414972027403</v>
          </cell>
          <cell r="E753" t="str">
            <v>PZ</v>
          </cell>
          <cell r="F753">
            <v>1</v>
          </cell>
          <cell r="G753" t="str">
            <v>RACK SERVER</v>
          </cell>
          <cell r="H753">
            <v>271.05</v>
          </cell>
          <cell r="I753">
            <v>0.42</v>
          </cell>
          <cell r="J753">
            <v>157.209</v>
          </cell>
          <cell r="K753">
            <v>0.15</v>
          </cell>
          <cell r="L753">
            <v>133.62765000000002</v>
          </cell>
        </row>
        <row r="754">
          <cell r="A754" t="str">
            <v>LG-446841</v>
          </cell>
          <cell r="B754" t="str">
            <v>VDI</v>
          </cell>
          <cell r="C754" t="str">
            <v>LINKEO 42U 800MM 80% PERF PORTA SINGOLA</v>
          </cell>
          <cell r="D754" t="str">
            <v>3414972027410</v>
          </cell>
          <cell r="E754" t="str">
            <v>PZ</v>
          </cell>
          <cell r="F754">
            <v>1</v>
          </cell>
          <cell r="G754" t="str">
            <v>RACK SERVER</v>
          </cell>
          <cell r="H754">
            <v>301.08999999999997</v>
          </cell>
          <cell r="I754">
            <v>0.42</v>
          </cell>
          <cell r="J754">
            <v>174.63219999999998</v>
          </cell>
          <cell r="K754">
            <v>0.15</v>
          </cell>
          <cell r="L754">
            <v>148.43736999999999</v>
          </cell>
        </row>
        <row r="755">
          <cell r="A755" t="str">
            <v>LG-446850</v>
          </cell>
          <cell r="B755" t="str">
            <v>VDI</v>
          </cell>
          <cell r="C755" t="str">
            <v>LINKEO 42U 600MM 80% PERF PORTA DOPPIA</v>
          </cell>
          <cell r="D755" t="str">
            <v>3414972027441</v>
          </cell>
          <cell r="E755" t="str">
            <v>PZ</v>
          </cell>
          <cell r="F755">
            <v>1</v>
          </cell>
          <cell r="G755" t="str">
            <v>RACK SERVER</v>
          </cell>
          <cell r="H755">
            <v>328.09</v>
          </cell>
          <cell r="I755">
            <v>0.42</v>
          </cell>
          <cell r="J755">
            <v>190.29219999999998</v>
          </cell>
          <cell r="K755">
            <v>0.15</v>
          </cell>
          <cell r="L755">
            <v>161.74836999999999</v>
          </cell>
        </row>
        <row r="756">
          <cell r="A756" t="str">
            <v>LG-446851</v>
          </cell>
          <cell r="B756" t="str">
            <v>VDI</v>
          </cell>
          <cell r="C756" t="str">
            <v>LINKEO 42U 800MM 80% PERF PORTA DOPPIA</v>
          </cell>
          <cell r="D756" t="str">
            <v>3414972027458</v>
          </cell>
          <cell r="E756" t="str">
            <v>PZ</v>
          </cell>
          <cell r="F756">
            <v>1</v>
          </cell>
          <cell r="G756" t="str">
            <v>RACK SERVER</v>
          </cell>
          <cell r="H756">
            <v>361.93</v>
          </cell>
          <cell r="I756">
            <v>0.42</v>
          </cell>
          <cell r="J756">
            <v>209.9194</v>
          </cell>
          <cell r="K756">
            <v>0.15</v>
          </cell>
          <cell r="L756">
            <v>178.43149</v>
          </cell>
        </row>
        <row r="757">
          <cell r="A757" t="str">
            <v>LG-446860</v>
          </cell>
          <cell r="B757" t="str">
            <v>VDI</v>
          </cell>
          <cell r="C757" t="str">
            <v>LINKEO 42U 1000MM 2 PANNELLI LATERALI+SERR</v>
          </cell>
          <cell r="D757" t="str">
            <v>3414972027489</v>
          </cell>
          <cell r="E757" t="str">
            <v>PZ</v>
          </cell>
          <cell r="F757">
            <v>1</v>
          </cell>
          <cell r="G757" t="str">
            <v>RACK SERVER</v>
          </cell>
          <cell r="H757">
            <v>317.95999999999998</v>
          </cell>
          <cell r="I757">
            <v>0.42</v>
          </cell>
          <cell r="J757">
            <v>184.41679999999999</v>
          </cell>
          <cell r="K757">
            <v>0.15</v>
          </cell>
          <cell r="L757">
            <v>156.75427999999999</v>
          </cell>
        </row>
        <row r="758">
          <cell r="A758" t="str">
            <v>LG-446861</v>
          </cell>
          <cell r="B758" t="str">
            <v>VDI</v>
          </cell>
          <cell r="C758" t="str">
            <v>LINKEO 42U 1200MM 2 PANNELLI LATERALI+SERR</v>
          </cell>
          <cell r="D758" t="str">
            <v>3414972027496</v>
          </cell>
          <cell r="E758" t="str">
            <v>PZ</v>
          </cell>
          <cell r="F758">
            <v>1</v>
          </cell>
          <cell r="G758" t="str">
            <v>RACK SERVER</v>
          </cell>
          <cell r="H758">
            <v>500.73</v>
          </cell>
          <cell r="I758">
            <v>0.42</v>
          </cell>
          <cell r="J758">
            <v>290.42340000000002</v>
          </cell>
          <cell r="K758">
            <v>0.15</v>
          </cell>
          <cell r="L758">
            <v>246.85989000000001</v>
          </cell>
        </row>
        <row r="759">
          <cell r="A759" t="str">
            <v>LG-446870</v>
          </cell>
          <cell r="B759" t="str">
            <v>VDI</v>
          </cell>
          <cell r="C759" t="str">
            <v>Zoccolo per armadi larg. 600mm prof. 1000mm</v>
          </cell>
          <cell r="D759" t="str">
            <v>3414972027526</v>
          </cell>
          <cell r="E759" t="str">
            <v>PZ</v>
          </cell>
          <cell r="F759">
            <v>1</v>
          </cell>
          <cell r="G759" t="str">
            <v>RACK SERVER</v>
          </cell>
          <cell r="H759">
            <v>418.39</v>
          </cell>
          <cell r="I759">
            <v>0.42</v>
          </cell>
          <cell r="J759">
            <v>242.6662</v>
          </cell>
          <cell r="K759">
            <v>0.15</v>
          </cell>
          <cell r="L759">
            <v>206.26627000000002</v>
          </cell>
        </row>
        <row r="760">
          <cell r="A760" t="str">
            <v>LG-446871</v>
          </cell>
          <cell r="B760" t="str">
            <v>VDI</v>
          </cell>
          <cell r="C760" t="str">
            <v>Zoccolo per armadi larg. 600mm prof. 1200mm</v>
          </cell>
          <cell r="D760" t="str">
            <v>3414972027533</v>
          </cell>
          <cell r="E760" t="str">
            <v>PZ</v>
          </cell>
          <cell r="F760">
            <v>1</v>
          </cell>
          <cell r="G760" t="str">
            <v>RACK SERVER</v>
          </cell>
          <cell r="H760">
            <v>492.81</v>
          </cell>
          <cell r="I760">
            <v>0.42</v>
          </cell>
          <cell r="J760">
            <v>285.82979999999998</v>
          </cell>
          <cell r="K760">
            <v>0.15</v>
          </cell>
          <cell r="L760">
            <v>242.95532999999998</v>
          </cell>
        </row>
        <row r="761">
          <cell r="A761" t="str">
            <v>LG-446872</v>
          </cell>
          <cell r="B761" t="str">
            <v>VDI</v>
          </cell>
          <cell r="C761" t="str">
            <v>Zoccolo per armadi larg. 800mm prof. 1000mm</v>
          </cell>
          <cell r="D761" t="str">
            <v>3414972027540</v>
          </cell>
          <cell r="E761" t="str">
            <v>PZ</v>
          </cell>
          <cell r="F761">
            <v>1</v>
          </cell>
          <cell r="G761" t="str">
            <v>RACK SERVER</v>
          </cell>
          <cell r="H761">
            <v>440.09</v>
          </cell>
          <cell r="I761">
            <v>0.42</v>
          </cell>
          <cell r="J761">
            <v>255.25219999999999</v>
          </cell>
          <cell r="K761">
            <v>0.15</v>
          </cell>
          <cell r="L761">
            <v>216.96436999999997</v>
          </cell>
        </row>
        <row r="762">
          <cell r="A762" t="str">
            <v>LG-446873</v>
          </cell>
          <cell r="B762" t="str">
            <v>VDI</v>
          </cell>
          <cell r="C762" t="str">
            <v>Zoccolo per armadi larg. 800mm prof. 1200mm</v>
          </cell>
          <cell r="D762" t="str">
            <v>3414972027557</v>
          </cell>
          <cell r="E762" t="str">
            <v>PZ</v>
          </cell>
          <cell r="F762">
            <v>1</v>
          </cell>
          <cell r="G762" t="str">
            <v>RACK SERVER</v>
          </cell>
          <cell r="H762">
            <v>505.19</v>
          </cell>
          <cell r="I762">
            <v>0.42</v>
          </cell>
          <cell r="J762">
            <v>293.0102</v>
          </cell>
          <cell r="K762">
            <v>0.15</v>
          </cell>
          <cell r="L762">
            <v>249.05867000000001</v>
          </cell>
        </row>
        <row r="763">
          <cell r="A763" t="str">
            <v>LG-446880</v>
          </cell>
          <cell r="B763" t="str">
            <v>VDI</v>
          </cell>
          <cell r="C763" t="str">
            <v>Kit 4 ruote (2 frontali bloccabili)</v>
          </cell>
          <cell r="D763" t="str">
            <v>3414972027564</v>
          </cell>
          <cell r="E763" t="str">
            <v>PZ</v>
          </cell>
          <cell r="F763">
            <v>1</v>
          </cell>
          <cell r="G763" t="str">
            <v>RACK SERVER</v>
          </cell>
          <cell r="H763">
            <v>57.41</v>
          </cell>
          <cell r="I763">
            <v>0.42</v>
          </cell>
          <cell r="J763">
            <v>33.297799999999995</v>
          </cell>
          <cell r="K763">
            <v>0.15</v>
          </cell>
          <cell r="L763">
            <v>28.303129999999996</v>
          </cell>
        </row>
        <row r="764">
          <cell r="A764" t="str">
            <v>LG-446881</v>
          </cell>
          <cell r="B764" t="str">
            <v>VDI</v>
          </cell>
          <cell r="C764" t="str">
            <v>PIEDINI DI SOLLEVAMENTO M10X70 (1set=4 pezz</v>
          </cell>
          <cell r="D764" t="str">
            <v>3414972027571</v>
          </cell>
          <cell r="E764" t="str">
            <v>PZ</v>
          </cell>
          <cell r="F764">
            <v>1</v>
          </cell>
          <cell r="G764" t="str">
            <v>RACK SERVER</v>
          </cell>
          <cell r="H764">
            <v>19.63</v>
          </cell>
          <cell r="I764">
            <v>0.42</v>
          </cell>
          <cell r="J764">
            <v>11.385399999999999</v>
          </cell>
          <cell r="K764">
            <v>0.15</v>
          </cell>
          <cell r="L764">
            <v>9.6775899999999986</v>
          </cell>
        </row>
        <row r="765">
          <cell r="A765" t="str">
            <v>LG-446886</v>
          </cell>
          <cell r="B765" t="str">
            <v>VDI</v>
          </cell>
          <cell r="C765" t="str">
            <v>Barre anti-ribaltamento</v>
          </cell>
          <cell r="D765" t="str">
            <v>3414972027601</v>
          </cell>
          <cell r="E765" t="str">
            <v>PZ</v>
          </cell>
          <cell r="F765">
            <v>1</v>
          </cell>
          <cell r="G765" t="str">
            <v>RACK SERVER</v>
          </cell>
          <cell r="H765">
            <v>90.57</v>
          </cell>
          <cell r="I765">
            <v>0.42</v>
          </cell>
          <cell r="J765">
            <v>52.5306</v>
          </cell>
          <cell r="K765">
            <v>0.15</v>
          </cell>
          <cell r="L765">
            <v>44.651009999999999</v>
          </cell>
        </row>
        <row r="766">
          <cell r="A766" t="str">
            <v>LG-446887</v>
          </cell>
          <cell r="B766" t="str">
            <v>VDI</v>
          </cell>
          <cell r="C766" t="str">
            <v>Kit fissaggio armadio al pavimento</v>
          </cell>
          <cell r="D766" t="str">
            <v>3414972027618</v>
          </cell>
          <cell r="E766" t="str">
            <v>PZ</v>
          </cell>
          <cell r="F766">
            <v>2</v>
          </cell>
          <cell r="G766" t="str">
            <v>RACK SERVER</v>
          </cell>
          <cell r="H766">
            <v>33.35</v>
          </cell>
          <cell r="I766">
            <v>0.42</v>
          </cell>
          <cell r="J766">
            <v>19.343000000000004</v>
          </cell>
          <cell r="K766">
            <v>0.15</v>
          </cell>
          <cell r="L766">
            <v>16.441550000000003</v>
          </cell>
        </row>
        <row r="767">
          <cell r="A767" t="str">
            <v>LG-446891</v>
          </cell>
          <cell r="B767" t="str">
            <v>VDI</v>
          </cell>
          <cell r="C767" t="str">
            <v>Gestione cavi verticale a pettine 42U (kit</v>
          </cell>
          <cell r="D767" t="str">
            <v>3414972027625</v>
          </cell>
          <cell r="E767" t="str">
            <v>PZ</v>
          </cell>
          <cell r="F767">
            <v>1</v>
          </cell>
          <cell r="G767" t="str">
            <v>RACK SERVER</v>
          </cell>
          <cell r="H767">
            <v>501.85</v>
          </cell>
          <cell r="I767">
            <v>0.42</v>
          </cell>
          <cell r="J767">
            <v>291.07299999999998</v>
          </cell>
          <cell r="K767">
            <v>0.15</v>
          </cell>
          <cell r="L767">
            <v>247.41204999999999</v>
          </cell>
        </row>
        <row r="768">
          <cell r="A768" t="str">
            <v>LG-446892</v>
          </cell>
          <cell r="B768" t="str">
            <v>VDI</v>
          </cell>
          <cell r="C768" t="str">
            <v>Gestione cavi verticale a pettine 47U (kit</v>
          </cell>
          <cell r="D768" t="str">
            <v>3414972027632</v>
          </cell>
          <cell r="E768" t="str">
            <v>PZ</v>
          </cell>
          <cell r="F768">
            <v>1</v>
          </cell>
          <cell r="G768" t="str">
            <v>RACK SERVER</v>
          </cell>
          <cell r="H768">
            <v>591.95000000000005</v>
          </cell>
          <cell r="I768">
            <v>0.42</v>
          </cell>
          <cell r="J768">
            <v>343.33100000000002</v>
          </cell>
          <cell r="K768">
            <v>0.15</v>
          </cell>
          <cell r="L768">
            <v>291.83135000000004</v>
          </cell>
        </row>
        <row r="769">
          <cell r="A769" t="str">
            <v>LG-446893</v>
          </cell>
          <cell r="B769" t="str">
            <v>VDI</v>
          </cell>
          <cell r="C769" t="str">
            <v>Gestione cavi vertical 42U metallo (kit di</v>
          </cell>
          <cell r="D769" t="str">
            <v>3414972027649</v>
          </cell>
          <cell r="E769" t="str">
            <v>PZ</v>
          </cell>
          <cell r="F769">
            <v>1</v>
          </cell>
          <cell r="G769" t="str">
            <v>RACK SERVER</v>
          </cell>
          <cell r="H769">
            <v>314.7</v>
          </cell>
          <cell r="I769">
            <v>0.42</v>
          </cell>
          <cell r="J769">
            <v>182.52600000000001</v>
          </cell>
          <cell r="K769">
            <v>0.15</v>
          </cell>
          <cell r="L769">
            <v>155.14710000000002</v>
          </cell>
        </row>
        <row r="770">
          <cell r="A770" t="str">
            <v>LG-446894</v>
          </cell>
          <cell r="B770" t="str">
            <v>VDI</v>
          </cell>
          <cell r="C770" t="str">
            <v>Gestione cavi vertical 47U metallo (kit di</v>
          </cell>
          <cell r="D770" t="str">
            <v>3414972027656</v>
          </cell>
          <cell r="E770" t="str">
            <v>PZ</v>
          </cell>
          <cell r="F770">
            <v>1</v>
          </cell>
          <cell r="G770" t="str">
            <v>RACK SERVER</v>
          </cell>
          <cell r="H770">
            <v>343.88</v>
          </cell>
          <cell r="I770">
            <v>0.42</v>
          </cell>
          <cell r="J770">
            <v>199.4504</v>
          </cell>
          <cell r="K770">
            <v>0.15</v>
          </cell>
          <cell r="L770">
            <v>169.53283999999999</v>
          </cell>
        </row>
        <row r="771">
          <cell r="A771" t="str">
            <v>LG-446895</v>
          </cell>
          <cell r="B771" t="str">
            <v>VDI</v>
          </cell>
          <cell r="C771" t="str">
            <v>Griglia passacavi verticale larg.100mm 42U</v>
          </cell>
          <cell r="D771" t="str">
            <v>3414972027663</v>
          </cell>
          <cell r="E771" t="str">
            <v>PZ</v>
          </cell>
          <cell r="F771">
            <v>1</v>
          </cell>
          <cell r="G771" t="str">
            <v>RACK SERVER</v>
          </cell>
          <cell r="H771">
            <v>43.08</v>
          </cell>
          <cell r="I771">
            <v>0.42</v>
          </cell>
          <cell r="J771">
            <v>24.9864</v>
          </cell>
          <cell r="K771">
            <v>0.15</v>
          </cell>
          <cell r="L771">
            <v>21.238440000000001</v>
          </cell>
        </row>
        <row r="772">
          <cell r="A772" t="str">
            <v>LG-446896</v>
          </cell>
          <cell r="B772" t="str">
            <v>VDI</v>
          </cell>
          <cell r="C772" t="str">
            <v>Griglia passacavi verticale larg.100mm 47U</v>
          </cell>
          <cell r="D772" t="str">
            <v>3414972027670</v>
          </cell>
          <cell r="E772" t="str">
            <v>PZ</v>
          </cell>
          <cell r="F772">
            <v>1</v>
          </cell>
          <cell r="G772" t="str">
            <v>RACK SERVER</v>
          </cell>
          <cell r="H772">
            <v>55.61</v>
          </cell>
          <cell r="I772">
            <v>0.42</v>
          </cell>
          <cell r="J772">
            <v>32.253799999999998</v>
          </cell>
          <cell r="K772">
            <v>0.15</v>
          </cell>
          <cell r="L772">
            <v>27.41573</v>
          </cell>
        </row>
        <row r="773">
          <cell r="A773" t="str">
            <v>LG-446897</v>
          </cell>
          <cell r="B773" t="str">
            <v>VDI</v>
          </cell>
          <cell r="C773" t="str">
            <v>Staffe per PDU (2 pezzi)</v>
          </cell>
          <cell r="D773" t="str">
            <v>3414972027687</v>
          </cell>
          <cell r="E773" t="str">
            <v>PZ</v>
          </cell>
          <cell r="F773">
            <v>2</v>
          </cell>
          <cell r="G773" t="str">
            <v>RACK SERVER</v>
          </cell>
          <cell r="H773">
            <v>50.67</v>
          </cell>
          <cell r="I773">
            <v>0.42</v>
          </cell>
          <cell r="J773">
            <v>29.3886</v>
          </cell>
          <cell r="K773">
            <v>0.15</v>
          </cell>
          <cell r="L773">
            <v>24.980309999999999</v>
          </cell>
        </row>
        <row r="774">
          <cell r="A774" t="str">
            <v>LG-446898</v>
          </cell>
          <cell r="B774" t="str">
            <v>VDI</v>
          </cell>
          <cell r="C774" t="str">
            <v>Kit di messa a terra con barra</v>
          </cell>
          <cell r="D774" t="str">
            <v>3414972027694</v>
          </cell>
          <cell r="E774" t="str">
            <v>PZ</v>
          </cell>
          <cell r="F774">
            <v>1</v>
          </cell>
          <cell r="G774" t="str">
            <v>RACK SERVER</v>
          </cell>
          <cell r="H774">
            <v>15.4</v>
          </cell>
          <cell r="I774">
            <v>0.42</v>
          </cell>
          <cell r="J774">
            <v>8.9320000000000004</v>
          </cell>
          <cell r="K774">
            <v>0.15</v>
          </cell>
          <cell r="L774">
            <v>7.5922000000000001</v>
          </cell>
        </row>
        <row r="775">
          <cell r="A775" t="str">
            <v>LG-446901</v>
          </cell>
          <cell r="B775" t="str">
            <v>VDI</v>
          </cell>
          <cell r="C775" t="str">
            <v>4 FAN+TERMOSTATO, 2P+T FRANCO BELG SCHUKO</v>
          </cell>
          <cell r="D775" t="str">
            <v>3414972027700</v>
          </cell>
          <cell r="E775" t="str">
            <v>PZ</v>
          </cell>
          <cell r="F775">
            <v>1</v>
          </cell>
          <cell r="G775" t="str">
            <v>RACK SERVER</v>
          </cell>
          <cell r="H775">
            <v>234.05</v>
          </cell>
          <cell r="I775">
            <v>0.42</v>
          </cell>
          <cell r="J775">
            <v>135.74900000000002</v>
          </cell>
          <cell r="K775">
            <v>0.15</v>
          </cell>
          <cell r="L775">
            <v>115.38665000000002</v>
          </cell>
        </row>
        <row r="776">
          <cell r="A776" t="str">
            <v>LG-446903</v>
          </cell>
          <cell r="B776" t="str">
            <v>VDI</v>
          </cell>
          <cell r="C776" t="str">
            <v>Kit 6 ventole per tetto con termostato, pre</v>
          </cell>
          <cell r="D776" t="str">
            <v>3414972027724</v>
          </cell>
          <cell r="E776" t="str">
            <v>PZ</v>
          </cell>
          <cell r="F776">
            <v>1</v>
          </cell>
          <cell r="G776" t="str">
            <v>RACK SERVER</v>
          </cell>
          <cell r="H776">
            <v>375.39</v>
          </cell>
          <cell r="I776">
            <v>0.42</v>
          </cell>
          <cell r="J776">
            <v>217.72620000000001</v>
          </cell>
          <cell r="K776">
            <v>0.15</v>
          </cell>
          <cell r="L776">
            <v>185.06727000000001</v>
          </cell>
        </row>
        <row r="777">
          <cell r="A777" t="str">
            <v>LG-446943</v>
          </cell>
          <cell r="B777" t="str">
            <v>VDI</v>
          </cell>
          <cell r="C777" t="str">
            <v>Canale sul tetto armadio 600mm H120mm (1 fi</v>
          </cell>
          <cell r="D777" t="str">
            <v>3414972027861</v>
          </cell>
          <cell r="E777" t="str">
            <v>PZ</v>
          </cell>
          <cell r="F777">
            <v>1</v>
          </cell>
          <cell r="G777" t="str">
            <v>RACK SERVER</v>
          </cell>
          <cell r="H777">
            <v>40.840000000000003</v>
          </cell>
          <cell r="I777">
            <v>0.42</v>
          </cell>
          <cell r="J777">
            <v>23.687200000000004</v>
          </cell>
          <cell r="K777">
            <v>0.15</v>
          </cell>
          <cell r="L777">
            <v>20.134120000000003</v>
          </cell>
        </row>
        <row r="778">
          <cell r="A778" t="str">
            <v>LG-446944</v>
          </cell>
          <cell r="B778" t="str">
            <v>VDI</v>
          </cell>
          <cell r="C778" t="str">
            <v>Canale sul tetto armadio 800mm H120mm (1 fi</v>
          </cell>
          <cell r="D778" t="str">
            <v>3414972027878</v>
          </cell>
          <cell r="E778" t="str">
            <v>PZ</v>
          </cell>
          <cell r="F778">
            <v>1</v>
          </cell>
          <cell r="G778" t="str">
            <v>RACK SERVER</v>
          </cell>
          <cell r="H778">
            <v>70.400000000000006</v>
          </cell>
          <cell r="I778">
            <v>0.42</v>
          </cell>
          <cell r="J778">
            <v>40.832000000000008</v>
          </cell>
          <cell r="K778">
            <v>0.15</v>
          </cell>
          <cell r="L778">
            <v>34.707200000000007</v>
          </cell>
        </row>
        <row r="779">
          <cell r="A779" t="str">
            <v>LG-446947</v>
          </cell>
          <cell r="B779" t="str">
            <v>VDI</v>
          </cell>
          <cell r="C779" t="str">
            <v>Kit accoppiamento armadi (2 pezzi)</v>
          </cell>
          <cell r="D779" t="str">
            <v>3414972027908</v>
          </cell>
          <cell r="E779" t="str">
            <v>PZ</v>
          </cell>
          <cell r="F779">
            <v>2</v>
          </cell>
          <cell r="G779" t="str">
            <v>RACK SERVER</v>
          </cell>
          <cell r="H779">
            <v>28.01</v>
          </cell>
          <cell r="I779">
            <v>0.42</v>
          </cell>
          <cell r="J779">
            <v>16.245800000000003</v>
          </cell>
          <cell r="K779">
            <v>0.15</v>
          </cell>
          <cell r="L779">
            <v>13.808930000000002</v>
          </cell>
        </row>
        <row r="780">
          <cell r="A780" t="str">
            <v>LG-446950</v>
          </cell>
          <cell r="B780" t="str">
            <v>VDI</v>
          </cell>
          <cell r="C780" t="str">
            <v>Pannelli gestione flussi d'aria chiusura so</v>
          </cell>
          <cell r="D780" t="str">
            <v>3414972027915</v>
          </cell>
          <cell r="E780" t="str">
            <v>PZ</v>
          </cell>
          <cell r="F780">
            <v>1</v>
          </cell>
          <cell r="G780" t="str">
            <v>RACK SERVER</v>
          </cell>
          <cell r="H780">
            <v>50.01</v>
          </cell>
          <cell r="I780">
            <v>0.42</v>
          </cell>
          <cell r="J780">
            <v>29.005800000000001</v>
          </cell>
          <cell r="K780">
            <v>0.15</v>
          </cell>
          <cell r="L780">
            <v>24.65493</v>
          </cell>
        </row>
        <row r="781">
          <cell r="A781" t="str">
            <v>LG-446951</v>
          </cell>
          <cell r="B781" t="str">
            <v>VDI</v>
          </cell>
          <cell r="C781" t="str">
            <v>Pannelli gestione flussi d'aria chiusura so</v>
          </cell>
          <cell r="D781" t="str">
            <v>3414972027922</v>
          </cell>
          <cell r="E781" t="str">
            <v>PZ</v>
          </cell>
          <cell r="F781">
            <v>1</v>
          </cell>
          <cell r="G781" t="str">
            <v>RACK SERVER</v>
          </cell>
          <cell r="H781">
            <v>62.64</v>
          </cell>
          <cell r="I781">
            <v>0.42</v>
          </cell>
          <cell r="J781">
            <v>36.331200000000003</v>
          </cell>
          <cell r="K781">
            <v>0.15</v>
          </cell>
          <cell r="L781">
            <v>30.881520000000002</v>
          </cell>
        </row>
        <row r="782">
          <cell r="A782" t="str">
            <v>LG-446952</v>
          </cell>
          <cell r="B782" t="str">
            <v>VDI</v>
          </cell>
          <cell r="C782" t="str">
            <v>Gole laterali gestione flusso aria per arma</v>
          </cell>
          <cell r="D782" t="str">
            <v>3414972027939</v>
          </cell>
          <cell r="E782" t="str">
            <v>PZ</v>
          </cell>
          <cell r="F782">
            <v>1</v>
          </cell>
          <cell r="G782" t="str">
            <v>RACK SERVER</v>
          </cell>
          <cell r="H782">
            <v>76.44</v>
          </cell>
          <cell r="I782">
            <v>0.42</v>
          </cell>
          <cell r="J782">
            <v>44.3352</v>
          </cell>
          <cell r="K782">
            <v>0.15</v>
          </cell>
          <cell r="L782">
            <v>37.684919999999998</v>
          </cell>
        </row>
        <row r="783">
          <cell r="A783" t="str">
            <v>LG-446953</v>
          </cell>
          <cell r="B783" t="str">
            <v>VDI</v>
          </cell>
          <cell r="C783" t="str">
            <v>Gole laterali gestione flusso aria per arma</v>
          </cell>
          <cell r="D783" t="str">
            <v>3414972027946</v>
          </cell>
          <cell r="E783" t="str">
            <v>PZ</v>
          </cell>
          <cell r="F783">
            <v>1</v>
          </cell>
          <cell r="G783" t="str">
            <v>RACK SERVER</v>
          </cell>
          <cell r="H783">
            <v>106.45</v>
          </cell>
          <cell r="I783">
            <v>0.42</v>
          </cell>
          <cell r="J783">
            <v>61.741000000000007</v>
          </cell>
          <cell r="K783">
            <v>0.15</v>
          </cell>
          <cell r="L783">
            <v>52.479850000000006</v>
          </cell>
        </row>
        <row r="784">
          <cell r="A784" t="str">
            <v>LG-446954</v>
          </cell>
          <cell r="B784" t="str">
            <v>VDI</v>
          </cell>
          <cell r="C784" t="str">
            <v>Gole laterali gestione flusso aria per arma</v>
          </cell>
          <cell r="D784" t="str">
            <v>3414972027953</v>
          </cell>
          <cell r="E784" t="str">
            <v>PZ</v>
          </cell>
          <cell r="F784">
            <v>1</v>
          </cell>
          <cell r="G784" t="str">
            <v>RACK SERVER</v>
          </cell>
          <cell r="H784">
            <v>82.86</v>
          </cell>
          <cell r="I784">
            <v>0.42</v>
          </cell>
          <cell r="J784">
            <v>48.058799999999998</v>
          </cell>
          <cell r="K784">
            <v>0.15</v>
          </cell>
          <cell r="L784">
            <v>40.849980000000002</v>
          </cell>
        </row>
        <row r="785">
          <cell r="A785" t="str">
            <v>LG-446955</v>
          </cell>
          <cell r="B785" t="str">
            <v>VDI</v>
          </cell>
          <cell r="C785" t="str">
            <v>Gole laterali gestione flusso aria per arma</v>
          </cell>
          <cell r="D785" t="str">
            <v>3414972027960</v>
          </cell>
          <cell r="E785" t="str">
            <v>PZ</v>
          </cell>
          <cell r="F785">
            <v>1</v>
          </cell>
          <cell r="G785" t="str">
            <v>RACK SERVER</v>
          </cell>
          <cell r="H785">
            <v>105.04</v>
          </cell>
          <cell r="I785">
            <v>0.42</v>
          </cell>
          <cell r="J785">
            <v>60.923200000000008</v>
          </cell>
          <cell r="K785">
            <v>0.15</v>
          </cell>
          <cell r="L785">
            <v>51.784720000000007</v>
          </cell>
        </row>
        <row r="786">
          <cell r="A786" t="str">
            <v>LG-646501</v>
          </cell>
          <cell r="B786" t="str">
            <v>VDI</v>
          </cell>
          <cell r="C786" t="str">
            <v>mensola fissa 200mm</v>
          </cell>
          <cell r="D786" t="str">
            <v>3245066465012</v>
          </cell>
          <cell r="E786" t="str">
            <v>PZ</v>
          </cell>
          <cell r="F786">
            <v>1</v>
          </cell>
          <cell r="G786" t="str">
            <v>LAN LG RACK</v>
          </cell>
          <cell r="H786">
            <v>64.739999999999995</v>
          </cell>
          <cell r="I786">
            <v>0.42</v>
          </cell>
          <cell r="J786">
            <v>37.549199999999999</v>
          </cell>
          <cell r="K786">
            <v>0.15</v>
          </cell>
          <cell r="L786">
            <v>31.916820000000001</v>
          </cell>
        </row>
        <row r="787">
          <cell r="A787" t="str">
            <v>LG-646502</v>
          </cell>
          <cell r="B787" t="str">
            <v>VDI</v>
          </cell>
          <cell r="C787" t="str">
            <v>mensola fissa 360mm</v>
          </cell>
          <cell r="D787" t="str">
            <v>3245066465029</v>
          </cell>
          <cell r="E787" t="str">
            <v>PZ</v>
          </cell>
          <cell r="F787">
            <v>1</v>
          </cell>
          <cell r="G787" t="str">
            <v>LAN LG RACK</v>
          </cell>
          <cell r="H787">
            <v>92.14</v>
          </cell>
          <cell r="I787">
            <v>0.42</v>
          </cell>
          <cell r="J787">
            <v>53.441200000000002</v>
          </cell>
          <cell r="K787">
            <v>0.15</v>
          </cell>
          <cell r="L787">
            <v>45.425020000000004</v>
          </cell>
        </row>
        <row r="788">
          <cell r="A788" t="str">
            <v>LG-646505</v>
          </cell>
          <cell r="B788" t="str">
            <v>VDI</v>
          </cell>
          <cell r="C788" t="str">
            <v>legrand - mensola fissa p600 armadio</v>
          </cell>
          <cell r="D788" t="str">
            <v>3245066465050</v>
          </cell>
          <cell r="E788" t="str">
            <v>PZ</v>
          </cell>
          <cell r="F788">
            <v>1</v>
          </cell>
          <cell r="G788" t="str">
            <v>LAN LG RACK</v>
          </cell>
          <cell r="H788">
            <v>107.8</v>
          </cell>
          <cell r="I788">
            <v>0.42</v>
          </cell>
          <cell r="J788">
            <v>62.524000000000001</v>
          </cell>
          <cell r="K788">
            <v>0.15</v>
          </cell>
          <cell r="L788">
            <v>53.145400000000002</v>
          </cell>
        </row>
        <row r="789">
          <cell r="A789" t="str">
            <v>LG-646506</v>
          </cell>
          <cell r="B789" t="str">
            <v>VDI</v>
          </cell>
          <cell r="C789" t="str">
            <v>legrand - mensola fissa p800 armadio</v>
          </cell>
          <cell r="D789" t="str">
            <v>3245066465067</v>
          </cell>
          <cell r="E789" t="str">
            <v>PZ</v>
          </cell>
          <cell r="F789">
            <v>1</v>
          </cell>
          <cell r="G789" t="str">
            <v>LAN LG RACK</v>
          </cell>
          <cell r="H789">
            <v>123.9</v>
          </cell>
          <cell r="I789">
            <v>0.42</v>
          </cell>
          <cell r="J789">
            <v>71.861999999999995</v>
          </cell>
          <cell r="K789">
            <v>0.15</v>
          </cell>
          <cell r="L789">
            <v>61.082699999999996</v>
          </cell>
        </row>
        <row r="790">
          <cell r="A790" t="str">
            <v>LG-646507</v>
          </cell>
          <cell r="B790" t="str">
            <v>VDI</v>
          </cell>
          <cell r="C790" t="str">
            <v>mensola fissa 1000mm</v>
          </cell>
          <cell r="D790" t="str">
            <v>3245066465074</v>
          </cell>
          <cell r="E790" t="str">
            <v>PZ</v>
          </cell>
          <cell r="F790">
            <v>1</v>
          </cell>
          <cell r="G790" t="str">
            <v>LAN LG RACK</v>
          </cell>
          <cell r="H790">
            <v>142.13999999999999</v>
          </cell>
          <cell r="I790">
            <v>0.42</v>
          </cell>
          <cell r="J790">
            <v>82.441199999999995</v>
          </cell>
          <cell r="K790">
            <v>0.15</v>
          </cell>
          <cell r="L790">
            <v>70.075019999999995</v>
          </cell>
        </row>
        <row r="791">
          <cell r="A791" t="str">
            <v>LG-646508</v>
          </cell>
          <cell r="B791" t="str">
            <v>VDI</v>
          </cell>
          <cell r="C791" t="str">
            <v>legrand - mensola estraibile p600</v>
          </cell>
          <cell r="D791" t="str">
            <v>3245066465081</v>
          </cell>
          <cell r="E791" t="str">
            <v>PZ</v>
          </cell>
          <cell r="F791">
            <v>1</v>
          </cell>
          <cell r="G791" t="str">
            <v>LAN LG RACK</v>
          </cell>
          <cell r="H791">
            <v>144.43</v>
          </cell>
          <cell r="I791">
            <v>0.42</v>
          </cell>
          <cell r="J791">
            <v>83.769400000000005</v>
          </cell>
          <cell r="K791">
            <v>0.15</v>
          </cell>
          <cell r="L791">
            <v>71.203990000000005</v>
          </cell>
        </row>
        <row r="792">
          <cell r="A792" t="str">
            <v>LG-646509</v>
          </cell>
          <cell r="B792" t="str">
            <v>VDI</v>
          </cell>
          <cell r="C792" t="str">
            <v>legrand - mensola estraibile p800</v>
          </cell>
          <cell r="D792" t="str">
            <v>3245066465098</v>
          </cell>
          <cell r="E792" t="str">
            <v>PZ</v>
          </cell>
          <cell r="F792">
            <v>1</v>
          </cell>
          <cell r="G792" t="str">
            <v>LAN LG RACK</v>
          </cell>
          <cell r="H792">
            <v>168.5</v>
          </cell>
          <cell r="I792">
            <v>0.42</v>
          </cell>
          <cell r="J792">
            <v>97.73</v>
          </cell>
          <cell r="K792">
            <v>0.15</v>
          </cell>
          <cell r="L792">
            <v>83.07050000000001</v>
          </cell>
        </row>
        <row r="793">
          <cell r="A793" t="str">
            <v>LG-646510</v>
          </cell>
          <cell r="B793" t="str">
            <v>VDI</v>
          </cell>
          <cell r="C793" t="str">
            <v>legrand - mensola estraibile p1000</v>
          </cell>
          <cell r="D793" t="str">
            <v>3245066465104</v>
          </cell>
          <cell r="E793" t="str">
            <v>PZ</v>
          </cell>
          <cell r="F793">
            <v>1</v>
          </cell>
          <cell r="G793" t="str">
            <v>LAN LG RACK</v>
          </cell>
          <cell r="H793">
            <v>233.68</v>
          </cell>
          <cell r="I793">
            <v>0.42</v>
          </cell>
          <cell r="J793">
            <v>135.53440000000001</v>
          </cell>
          <cell r="K793">
            <v>0.15</v>
          </cell>
          <cell r="L793">
            <v>115.20424</v>
          </cell>
        </row>
        <row r="794">
          <cell r="A794" t="str">
            <v>LG-646520</v>
          </cell>
          <cell r="B794" t="str">
            <v>VDI</v>
          </cell>
          <cell r="C794" t="str">
            <v>legrand - pannello gestione cavi 1U</v>
          </cell>
          <cell r="D794" t="str">
            <v>3245066465203</v>
          </cell>
          <cell r="E794" t="str">
            <v>PZ</v>
          </cell>
          <cell r="F794">
            <v>1</v>
          </cell>
          <cell r="G794" t="str">
            <v>LAN LG RACK</v>
          </cell>
          <cell r="H794">
            <v>26.07</v>
          </cell>
          <cell r="I794">
            <v>0.42</v>
          </cell>
          <cell r="J794">
            <v>15.120600000000001</v>
          </cell>
          <cell r="K794">
            <v>0.15</v>
          </cell>
          <cell r="L794">
            <v>12.852510000000002</v>
          </cell>
        </row>
        <row r="795">
          <cell r="A795" t="str">
            <v>LG-646521</v>
          </cell>
          <cell r="B795" t="str">
            <v>VDI</v>
          </cell>
          <cell r="C795" t="str">
            <v>legrand - pannello gestione cavi 2U</v>
          </cell>
          <cell r="D795" t="str">
            <v>3245066465210</v>
          </cell>
          <cell r="E795" t="str">
            <v>PZ</v>
          </cell>
          <cell r="F795">
            <v>1</v>
          </cell>
          <cell r="G795" t="str">
            <v>LAN LG RACK</v>
          </cell>
          <cell r="H795">
            <v>29.79</v>
          </cell>
          <cell r="I795">
            <v>0.42</v>
          </cell>
          <cell r="J795">
            <v>17.278199999999998</v>
          </cell>
          <cell r="K795">
            <v>0.15</v>
          </cell>
          <cell r="L795">
            <v>14.686469999999998</v>
          </cell>
        </row>
        <row r="796">
          <cell r="A796" t="str">
            <v>LG-646815</v>
          </cell>
          <cell r="B796" t="str">
            <v>VDI</v>
          </cell>
          <cell r="C796" t="str">
            <v>legrand-PDU 19P 12 prese C13</v>
          </cell>
          <cell r="D796" t="str">
            <v>3414970765383</v>
          </cell>
          <cell r="E796" t="str">
            <v>PZ</v>
          </cell>
          <cell r="F796">
            <v>1</v>
          </cell>
          <cell r="G796" t="str">
            <v>LAN LG PDU</v>
          </cell>
          <cell r="H796">
            <v>87.26</v>
          </cell>
          <cell r="I796">
            <v>0.42</v>
          </cell>
          <cell r="J796">
            <v>50.610800000000005</v>
          </cell>
          <cell r="K796">
            <v>0.15</v>
          </cell>
          <cell r="L796">
            <v>43.019180000000006</v>
          </cell>
        </row>
        <row r="797">
          <cell r="A797" t="str">
            <v>LG-646857</v>
          </cell>
          <cell r="B797" t="str">
            <v>VDI</v>
          </cell>
          <cell r="C797" t="str">
            <v>PDU 24 prese C13 + DISJ + CORD</v>
          </cell>
          <cell r="D797" t="str">
            <v>3414970765765</v>
          </cell>
          <cell r="E797" t="str">
            <v>PZ</v>
          </cell>
          <cell r="F797">
            <v>1</v>
          </cell>
          <cell r="G797" t="str">
            <v>DATACENTER PDU</v>
          </cell>
          <cell r="H797">
            <v>469.82</v>
          </cell>
          <cell r="I797">
            <v>0.42</v>
          </cell>
          <cell r="J797">
            <v>272.49559999999997</v>
          </cell>
          <cell r="K797">
            <v>0.15</v>
          </cell>
          <cell r="L797">
            <v>231.62125999999998</v>
          </cell>
        </row>
        <row r="798">
          <cell r="A798" t="str">
            <v>LG-646859</v>
          </cell>
          <cell r="B798" t="str">
            <v>VDI</v>
          </cell>
          <cell r="C798" t="str">
            <v>legrand-PDU verticale 12+12 prese  con magn</v>
          </cell>
          <cell r="D798" t="str">
            <v>3414971012554</v>
          </cell>
          <cell r="E798" t="str">
            <v>PZ</v>
          </cell>
          <cell r="F798">
            <v>1</v>
          </cell>
          <cell r="G798" t="str">
            <v>DATACENTER PDU</v>
          </cell>
          <cell r="H798">
            <v>483.38</v>
          </cell>
          <cell r="I798">
            <v>0.42</v>
          </cell>
          <cell r="J798">
            <v>280.36040000000003</v>
          </cell>
          <cell r="K798">
            <v>0.15</v>
          </cell>
          <cell r="L798">
            <v>238.30634000000003</v>
          </cell>
        </row>
        <row r="799">
          <cell r="A799" t="str">
            <v>LG-646861</v>
          </cell>
          <cell r="B799" t="str">
            <v>VDI</v>
          </cell>
          <cell r="C799" t="str">
            <v>PDU 20+4 outlet (C13+C19)+MCB</v>
          </cell>
          <cell r="D799" t="str">
            <v>3414970765789</v>
          </cell>
          <cell r="E799" t="str">
            <v>PZ</v>
          </cell>
          <cell r="F799">
            <v>1</v>
          </cell>
          <cell r="G799" t="str">
            <v>DATACENTER PDU</v>
          </cell>
          <cell r="H799">
            <v>503.81</v>
          </cell>
          <cell r="I799">
            <v>0.42</v>
          </cell>
          <cell r="J799">
            <v>292.20979999999997</v>
          </cell>
          <cell r="K799">
            <v>0.15</v>
          </cell>
          <cell r="L799">
            <v>248.37832999999998</v>
          </cell>
        </row>
        <row r="800">
          <cell r="A800" t="str">
            <v>LG-646870</v>
          </cell>
          <cell r="B800" t="str">
            <v>VDI</v>
          </cell>
          <cell r="C800" t="str">
            <v>PDU Vertical 18+6 outlets</v>
          </cell>
          <cell r="D800" t="str">
            <v>3414970765802</v>
          </cell>
          <cell r="E800" t="str">
            <v>PZ</v>
          </cell>
          <cell r="F800">
            <v>1</v>
          </cell>
          <cell r="G800" t="str">
            <v>DATACENTER PDU</v>
          </cell>
          <cell r="H800">
            <v>727.08</v>
          </cell>
          <cell r="I800">
            <v>0.42</v>
          </cell>
          <cell r="J800">
            <v>421.70640000000003</v>
          </cell>
          <cell r="K800">
            <v>0.15</v>
          </cell>
          <cell r="L800">
            <v>358.45044000000001</v>
          </cell>
        </row>
        <row r="801">
          <cell r="A801" t="str">
            <v>LG-981091</v>
          </cell>
          <cell r="B801" t="str">
            <v>VDI</v>
          </cell>
          <cell r="C801" t="str">
            <v>btnet - porta rack 24U 600X600 linkeo</v>
          </cell>
          <cell r="D801" t="str">
            <v>3414971302563</v>
          </cell>
          <cell r="E801" t="str">
            <v>PZ</v>
          </cell>
          <cell r="F801">
            <v>1</v>
          </cell>
          <cell r="G801" t="str">
            <v>RACK ACCESSORI</v>
          </cell>
          <cell r="H801">
            <v>514.26</v>
          </cell>
          <cell r="I801">
            <v>0.42</v>
          </cell>
          <cell r="J801">
            <v>298.27080000000001</v>
          </cell>
          <cell r="K801">
            <v>0.15</v>
          </cell>
          <cell r="L801">
            <v>253.53018</v>
          </cell>
        </row>
        <row r="802">
          <cell r="A802" t="str">
            <v>LG-981092</v>
          </cell>
          <cell r="B802" t="str">
            <v>VDI</v>
          </cell>
          <cell r="C802" t="str">
            <v>btnet - porta rack 24U 800X800 linkeo</v>
          </cell>
          <cell r="D802" t="str">
            <v>3414971302570</v>
          </cell>
          <cell r="E802" t="str">
            <v>PZ</v>
          </cell>
          <cell r="F802">
            <v>1</v>
          </cell>
          <cell r="G802" t="str">
            <v>RACK ACCESSORI</v>
          </cell>
          <cell r="H802">
            <v>513.52</v>
          </cell>
          <cell r="I802">
            <v>0.42</v>
          </cell>
          <cell r="J802">
            <v>297.84159999999997</v>
          </cell>
          <cell r="K802">
            <v>0.15</v>
          </cell>
          <cell r="L802">
            <v>253.16535999999996</v>
          </cell>
        </row>
        <row r="803">
          <cell r="A803" t="str">
            <v>LG-981093</v>
          </cell>
          <cell r="B803" t="str">
            <v>VDI</v>
          </cell>
          <cell r="C803" t="str">
            <v>btnet - porta rack 33U 600X600 linkeo</v>
          </cell>
          <cell r="D803" t="str">
            <v>3414971302587</v>
          </cell>
          <cell r="E803" t="str">
            <v>PZ</v>
          </cell>
          <cell r="F803">
            <v>1</v>
          </cell>
          <cell r="G803" t="str">
            <v>RACK ACCESSORI</v>
          </cell>
          <cell r="H803">
            <v>531.98</v>
          </cell>
          <cell r="I803">
            <v>0.42</v>
          </cell>
          <cell r="J803">
            <v>308.54840000000002</v>
          </cell>
          <cell r="K803">
            <v>0.15</v>
          </cell>
          <cell r="L803">
            <v>262.26614000000001</v>
          </cell>
        </row>
        <row r="804">
          <cell r="A804" t="str">
            <v>LG-981094</v>
          </cell>
          <cell r="B804" t="str">
            <v>VDI</v>
          </cell>
          <cell r="C804" t="str">
            <v>btnet - porta rack 33U 800X800 linkeo</v>
          </cell>
          <cell r="D804" t="str">
            <v>3414971302594</v>
          </cell>
          <cell r="E804" t="str">
            <v>PZ</v>
          </cell>
          <cell r="F804">
            <v>1</v>
          </cell>
          <cell r="G804" t="str">
            <v>RACK ACCESSORI</v>
          </cell>
          <cell r="H804">
            <v>521.54999999999995</v>
          </cell>
          <cell r="I804">
            <v>0.42</v>
          </cell>
          <cell r="J804">
            <v>302.49900000000002</v>
          </cell>
          <cell r="K804">
            <v>0.15</v>
          </cell>
          <cell r="L804">
            <v>257.12415000000004</v>
          </cell>
        </row>
        <row r="805">
          <cell r="A805" t="str">
            <v>LG-981095</v>
          </cell>
          <cell r="B805" t="str">
            <v>VDI</v>
          </cell>
          <cell r="C805" t="str">
            <v>btnet - porta rack 42U 600 linkeo</v>
          </cell>
          <cell r="D805" t="str">
            <v>3414971302600</v>
          </cell>
          <cell r="E805" t="str">
            <v>PZ</v>
          </cell>
          <cell r="F805">
            <v>1</v>
          </cell>
          <cell r="G805" t="str">
            <v>RACK ACCESSORI</v>
          </cell>
          <cell r="H805">
            <v>562.37</v>
          </cell>
          <cell r="I805">
            <v>0.42</v>
          </cell>
          <cell r="J805">
            <v>326.1746</v>
          </cell>
          <cell r="K805">
            <v>0.15</v>
          </cell>
          <cell r="L805">
            <v>277.24840999999998</v>
          </cell>
        </row>
        <row r="806">
          <cell r="A806" t="str">
            <v>LG-981096</v>
          </cell>
          <cell r="B806" t="str">
            <v>VDI</v>
          </cell>
          <cell r="C806" t="str">
            <v>btnet - porta rack 42U 800 linkeo</v>
          </cell>
          <cell r="D806" t="str">
            <v>3414971302617</v>
          </cell>
          <cell r="E806" t="str">
            <v>PZ</v>
          </cell>
          <cell r="F806">
            <v>1</v>
          </cell>
          <cell r="G806" t="str">
            <v>RACK ACCESSORI</v>
          </cell>
          <cell r="H806">
            <v>595.29999999999995</v>
          </cell>
          <cell r="I806">
            <v>0.42</v>
          </cell>
          <cell r="J806">
            <v>345.274</v>
          </cell>
          <cell r="K806">
            <v>0.15</v>
          </cell>
          <cell r="L806">
            <v>293.48289999999997</v>
          </cell>
        </row>
        <row r="807">
          <cell r="A807" t="str">
            <v>LG-981097</v>
          </cell>
          <cell r="B807" t="str">
            <v>VDI</v>
          </cell>
          <cell r="C807" t="str">
            <v>btnet - porta rack 47U 800 linkeo</v>
          </cell>
          <cell r="D807" t="str">
            <v>3414971302624</v>
          </cell>
          <cell r="E807" t="str">
            <v>PZ</v>
          </cell>
          <cell r="F807">
            <v>1</v>
          </cell>
          <cell r="G807" t="str">
            <v>RACK ACCESSORI</v>
          </cell>
          <cell r="H807">
            <v>609.6</v>
          </cell>
          <cell r="I807">
            <v>0.42</v>
          </cell>
          <cell r="J807">
            <v>353.56800000000004</v>
          </cell>
          <cell r="K807">
            <v>0.15</v>
          </cell>
          <cell r="L807">
            <v>300.53280000000007</v>
          </cell>
        </row>
        <row r="808">
          <cell r="A808" t="str">
            <v>LG-646995</v>
          </cell>
          <cell r="B808" t="str">
            <v>VDI</v>
          </cell>
          <cell r="C808" t="str">
            <v>BASIC PDU, 19 INCHES 1PHASE 16A, 6 P40</v>
          </cell>
          <cell r="D808" t="str">
            <v>3414972652711</v>
          </cell>
          <cell r="E808" t="str">
            <v>PZ</v>
          </cell>
          <cell r="F808">
            <v>1</v>
          </cell>
          <cell r="G808" t="str">
            <v>LAN LG PDU</v>
          </cell>
          <cell r="H808">
            <v>72.150000000000006</v>
          </cell>
          <cell r="I808">
            <v>0.42</v>
          </cell>
          <cell r="J808">
            <v>41.847000000000008</v>
          </cell>
          <cell r="K808">
            <v>0.15</v>
          </cell>
          <cell r="L808">
            <v>35.569950000000006</v>
          </cell>
        </row>
        <row r="809">
          <cell r="A809" t="str">
            <v>LG-646996</v>
          </cell>
          <cell r="B809" t="str">
            <v>VDI</v>
          </cell>
          <cell r="C809" t="str">
            <v>BASIC PDU, 19 INCHES 1PHASE 16A, 6 P40+L+S</v>
          </cell>
          <cell r="D809" t="str">
            <v>3414972652728</v>
          </cell>
          <cell r="E809" t="str">
            <v>PZ</v>
          </cell>
          <cell r="F809">
            <v>1</v>
          </cell>
          <cell r="G809" t="str">
            <v>LAN LG PDU</v>
          </cell>
          <cell r="H809">
            <v>76.59</v>
          </cell>
          <cell r="I809">
            <v>0.42</v>
          </cell>
          <cell r="J809">
            <v>44.422200000000004</v>
          </cell>
          <cell r="K809">
            <v>0.15</v>
          </cell>
          <cell r="L809">
            <v>37.758870000000002</v>
          </cell>
        </row>
        <row r="810">
          <cell r="A810" t="str">
            <v>LG-646997</v>
          </cell>
          <cell r="B810" t="str">
            <v>VDI</v>
          </cell>
          <cell r="C810" t="str">
            <v>BASIC PDU, 19 INCHES 1P 16A, 6 P40 OUT +MCB</v>
          </cell>
          <cell r="D810" t="str">
            <v>3414972652735</v>
          </cell>
          <cell r="E810" t="str">
            <v>PZ</v>
          </cell>
          <cell r="F810">
            <v>1</v>
          </cell>
          <cell r="G810" t="str">
            <v>LAN LG PDU</v>
          </cell>
          <cell r="H810">
            <v>82.14</v>
          </cell>
          <cell r="I810">
            <v>0.42</v>
          </cell>
          <cell r="J810">
            <v>47.641200000000005</v>
          </cell>
          <cell r="K810">
            <v>0.15</v>
          </cell>
          <cell r="L810">
            <v>40.495020000000004</v>
          </cell>
        </row>
        <row r="811">
          <cell r="A811" t="str">
            <v>LG-646998</v>
          </cell>
          <cell r="B811" t="str">
            <v>VDI</v>
          </cell>
          <cell r="C811" t="str">
            <v>BASIC PDU, 19 INCHES 1PHASE 16A, 8 P40 + LS</v>
          </cell>
          <cell r="D811" t="str">
            <v>3414972652742</v>
          </cell>
          <cell r="E811" t="str">
            <v>PZ</v>
          </cell>
          <cell r="F811">
            <v>1</v>
          </cell>
          <cell r="G811" t="str">
            <v>LAN LG PDU</v>
          </cell>
          <cell r="H811">
            <v>79.92</v>
          </cell>
          <cell r="I811">
            <v>0.42</v>
          </cell>
          <cell r="J811">
            <v>46.3536</v>
          </cell>
          <cell r="K811">
            <v>0.15</v>
          </cell>
          <cell r="L811">
            <v>39.400559999999999</v>
          </cell>
        </row>
        <row r="812">
          <cell r="A812" t="str">
            <v>LG-646999</v>
          </cell>
          <cell r="B812" t="str">
            <v>VDI</v>
          </cell>
          <cell r="C812" t="str">
            <v>BASIC PDU, 19 INCHES 1PHASE 16A, 9 P40 OUT</v>
          </cell>
          <cell r="D812" t="str">
            <v>3414972652759</v>
          </cell>
          <cell r="E812" t="str">
            <v>PZ</v>
          </cell>
          <cell r="F812">
            <v>1</v>
          </cell>
          <cell r="G812" t="str">
            <v>LAN LG PDU</v>
          </cell>
          <cell r="H812">
            <v>79.92</v>
          </cell>
          <cell r="I812">
            <v>0.42</v>
          </cell>
          <cell r="J812">
            <v>46.3536</v>
          </cell>
          <cell r="K812">
            <v>0.15</v>
          </cell>
          <cell r="L812">
            <v>39.400559999999999</v>
          </cell>
        </row>
        <row r="813">
          <cell r="A813" t="str">
            <v>LG-032130</v>
          </cell>
          <cell r="B813" t="str">
            <v>VDI</v>
          </cell>
          <cell r="C813" t="str">
            <v>portagiunti</v>
          </cell>
          <cell r="D813" t="str">
            <v>3414970961983</v>
          </cell>
          <cell r="E813" t="str">
            <v>PZ</v>
          </cell>
          <cell r="F813">
            <v>1</v>
          </cell>
          <cell r="G813" t="str">
            <v>LAN LG OTTICO</v>
          </cell>
          <cell r="H813">
            <v>33.57</v>
          </cell>
          <cell r="I813">
            <v>0.42</v>
          </cell>
          <cell r="J813">
            <v>19.470600000000001</v>
          </cell>
          <cell r="K813">
            <v>0.15</v>
          </cell>
          <cell r="L813">
            <v>16.55001</v>
          </cell>
        </row>
        <row r="814">
          <cell r="A814" t="str">
            <v>LG-032161</v>
          </cell>
          <cell r="B814" t="str">
            <v>VDI</v>
          </cell>
          <cell r="C814" t="str">
            <v>pannello ottico completo 24 FIBRE SC MM</v>
          </cell>
          <cell r="D814" t="str">
            <v>3414970958280</v>
          </cell>
          <cell r="E814" t="str">
            <v>PZ</v>
          </cell>
          <cell r="F814">
            <v>1</v>
          </cell>
          <cell r="G814" t="str">
            <v>LAN LG OTTICO</v>
          </cell>
          <cell r="H814">
            <v>172.56</v>
          </cell>
          <cell r="I814">
            <v>0.42</v>
          </cell>
          <cell r="J814">
            <v>100.0848</v>
          </cell>
          <cell r="K814">
            <v>0.15</v>
          </cell>
          <cell r="L814">
            <v>85.07208</v>
          </cell>
        </row>
        <row r="815">
          <cell r="A815" t="str">
            <v>LG-032162</v>
          </cell>
          <cell r="B815" t="str">
            <v>VDI</v>
          </cell>
          <cell r="C815" t="str">
            <v>pannello ottico completo 48 FIBRE LC MM</v>
          </cell>
          <cell r="D815" t="str">
            <v>3414970958303</v>
          </cell>
          <cell r="E815" t="str">
            <v>PZ</v>
          </cell>
          <cell r="F815">
            <v>1</v>
          </cell>
          <cell r="G815" t="str">
            <v>LAN LG OTTICO</v>
          </cell>
          <cell r="H815">
            <v>233.08</v>
          </cell>
          <cell r="I815">
            <v>0.42</v>
          </cell>
          <cell r="J815">
            <v>135.18639999999999</v>
          </cell>
          <cell r="K815">
            <v>0.15</v>
          </cell>
          <cell r="L815">
            <v>114.90844</v>
          </cell>
        </row>
        <row r="816">
          <cell r="A816" t="str">
            <v>LG-032164</v>
          </cell>
          <cell r="B816" t="str">
            <v>VDI</v>
          </cell>
          <cell r="C816" t="str">
            <v>pannello ottico completo  24 fibre SC  SM</v>
          </cell>
          <cell r="D816" t="str">
            <v>3414970958341</v>
          </cell>
          <cell r="E816" t="str">
            <v>PZ</v>
          </cell>
          <cell r="F816">
            <v>1</v>
          </cell>
          <cell r="G816" t="str">
            <v>LAN LG OTTICO</v>
          </cell>
          <cell r="H816">
            <v>214.79</v>
          </cell>
          <cell r="I816">
            <v>0.42</v>
          </cell>
          <cell r="J816">
            <v>124.5782</v>
          </cell>
          <cell r="K816">
            <v>0.15</v>
          </cell>
          <cell r="L816">
            <v>105.89147</v>
          </cell>
        </row>
        <row r="817">
          <cell r="A817" t="str">
            <v>LG-032165</v>
          </cell>
          <cell r="B817" t="str">
            <v>VDI</v>
          </cell>
          <cell r="C817" t="str">
            <v>pannello ottico completo  24 fibre LC  SM</v>
          </cell>
          <cell r="D817" t="str">
            <v>3414970958365</v>
          </cell>
          <cell r="E817" t="str">
            <v>PZ</v>
          </cell>
          <cell r="F817">
            <v>1</v>
          </cell>
          <cell r="G817" t="str">
            <v>LAN LG OTTICO</v>
          </cell>
          <cell r="H817">
            <v>181.22</v>
          </cell>
          <cell r="I817">
            <v>0.42</v>
          </cell>
          <cell r="J817">
            <v>105.10760000000001</v>
          </cell>
          <cell r="K817">
            <v>0.15</v>
          </cell>
          <cell r="L817">
            <v>89.341460000000012</v>
          </cell>
        </row>
        <row r="818">
          <cell r="A818" t="str">
            <v>LG-032166</v>
          </cell>
          <cell r="B818" t="str">
            <v>VDI</v>
          </cell>
          <cell r="C818" t="str">
            <v>pannello ottico completo  24 fibre SC APC S</v>
          </cell>
          <cell r="D818" t="str">
            <v>3414970958389</v>
          </cell>
          <cell r="E818" t="str">
            <v>PZ</v>
          </cell>
          <cell r="F818">
            <v>1</v>
          </cell>
          <cell r="G818" t="str">
            <v>LAN LG OTTICO</v>
          </cell>
          <cell r="H818">
            <v>187.93</v>
          </cell>
          <cell r="I818">
            <v>0.42</v>
          </cell>
          <cell r="J818">
            <v>108.99940000000001</v>
          </cell>
          <cell r="K818">
            <v>0.15</v>
          </cell>
          <cell r="L818">
            <v>92.649490000000014</v>
          </cell>
        </row>
        <row r="819">
          <cell r="A819" t="str">
            <v>LG-032220</v>
          </cell>
          <cell r="B819" t="str">
            <v>VDI</v>
          </cell>
          <cell r="C819" t="str">
            <v>OM3/OM2  1 mt SC MM -pacco da 10</v>
          </cell>
          <cell r="D819" t="str">
            <v>3414970962751</v>
          </cell>
          <cell r="E819" t="str">
            <v>PZ</v>
          </cell>
          <cell r="F819">
            <v>10</v>
          </cell>
          <cell r="G819" t="str">
            <v>LAN LG OTTICO</v>
          </cell>
          <cell r="H819">
            <v>6.36</v>
          </cell>
          <cell r="I819">
            <v>0.42</v>
          </cell>
          <cell r="J819">
            <v>3.6888000000000001</v>
          </cell>
          <cell r="K819">
            <v>0.15</v>
          </cell>
          <cell r="L819">
            <v>3.1354800000000003</v>
          </cell>
        </row>
        <row r="820">
          <cell r="A820" t="str">
            <v>LG-032221</v>
          </cell>
          <cell r="B820" t="str">
            <v>VDI</v>
          </cell>
          <cell r="C820" t="str">
            <v>OM3/OM2  1 mt LC MM -pacco da 10</v>
          </cell>
          <cell r="D820" t="str">
            <v>3414970962782</v>
          </cell>
          <cell r="E820" t="str">
            <v>PZ</v>
          </cell>
          <cell r="F820">
            <v>10</v>
          </cell>
          <cell r="G820" t="str">
            <v>LAN LG OTTICO</v>
          </cell>
          <cell r="H820">
            <v>6.36</v>
          </cell>
          <cell r="I820">
            <v>0.42</v>
          </cell>
          <cell r="J820">
            <v>3.6888000000000001</v>
          </cell>
          <cell r="K820">
            <v>0.15</v>
          </cell>
          <cell r="L820">
            <v>3.1354800000000003</v>
          </cell>
        </row>
        <row r="821">
          <cell r="A821" t="str">
            <v>LG-032223</v>
          </cell>
          <cell r="B821" t="str">
            <v>VDI</v>
          </cell>
          <cell r="C821" t="str">
            <v>OM3/OM2  2 mt SC MM -pacco da 10</v>
          </cell>
          <cell r="D821" t="str">
            <v>3414970962843</v>
          </cell>
          <cell r="E821" t="str">
            <v>PZ</v>
          </cell>
          <cell r="F821">
            <v>10</v>
          </cell>
          <cell r="G821" t="str">
            <v>LAN LG OTTICO</v>
          </cell>
          <cell r="H821">
            <v>7.39</v>
          </cell>
          <cell r="I821">
            <v>0.42</v>
          </cell>
          <cell r="J821">
            <v>4.2862</v>
          </cell>
          <cell r="K821">
            <v>0.15</v>
          </cell>
          <cell r="L821">
            <v>3.6432700000000002</v>
          </cell>
        </row>
        <row r="822">
          <cell r="A822" t="str">
            <v>LG-032224</v>
          </cell>
          <cell r="B822" t="str">
            <v>VDI</v>
          </cell>
          <cell r="C822" t="str">
            <v>OM3/OM2  2 mt LC MM- pacco da 10</v>
          </cell>
          <cell r="D822" t="str">
            <v>3414970962874</v>
          </cell>
          <cell r="E822" t="str">
            <v>PZ</v>
          </cell>
          <cell r="F822">
            <v>10</v>
          </cell>
          <cell r="G822" t="str">
            <v>LAN LG OTTICO</v>
          </cell>
          <cell r="H822">
            <v>7.39</v>
          </cell>
          <cell r="I822">
            <v>0.42</v>
          </cell>
          <cell r="J822">
            <v>4.2862</v>
          </cell>
          <cell r="K822">
            <v>0.15</v>
          </cell>
          <cell r="L822">
            <v>3.6432700000000002</v>
          </cell>
        </row>
        <row r="823">
          <cell r="A823" t="str">
            <v>LG-032233</v>
          </cell>
          <cell r="B823" t="str">
            <v>VDI</v>
          </cell>
          <cell r="C823" t="str">
            <v>OM4   2 mt SC MM- pacco da 10</v>
          </cell>
          <cell r="D823" t="str">
            <v>3414970963147</v>
          </cell>
          <cell r="E823" t="str">
            <v>PZ</v>
          </cell>
          <cell r="F823">
            <v>10</v>
          </cell>
          <cell r="G823" t="str">
            <v>LAN LG OTTICO</v>
          </cell>
          <cell r="H823">
            <v>9.92</v>
          </cell>
          <cell r="I823">
            <v>0.42</v>
          </cell>
          <cell r="J823">
            <v>5.7536000000000005</v>
          </cell>
          <cell r="K823">
            <v>0.15</v>
          </cell>
          <cell r="L823">
            <v>4.8905600000000007</v>
          </cell>
        </row>
        <row r="824">
          <cell r="A824" t="str">
            <v>LG-032234</v>
          </cell>
          <cell r="B824" t="str">
            <v>VDI</v>
          </cell>
          <cell r="C824" t="str">
            <v>OM4  2 mt LC MM- pacco da 10</v>
          </cell>
          <cell r="D824" t="str">
            <v>3414970963178</v>
          </cell>
          <cell r="E824" t="str">
            <v>PZ</v>
          </cell>
          <cell r="F824">
            <v>10</v>
          </cell>
          <cell r="G824" t="str">
            <v>LAN LG OTTICO</v>
          </cell>
          <cell r="H824">
            <v>9.92</v>
          </cell>
          <cell r="I824">
            <v>0.42</v>
          </cell>
          <cell r="J824">
            <v>5.7536000000000005</v>
          </cell>
          <cell r="K824">
            <v>0.15</v>
          </cell>
          <cell r="L824">
            <v>4.8905600000000007</v>
          </cell>
        </row>
        <row r="825">
          <cell r="A825" t="str">
            <v>LG-033049</v>
          </cell>
          <cell r="B825" t="str">
            <v>VDI</v>
          </cell>
          <cell r="C825" t="str">
            <v>kit break out 12</v>
          </cell>
          <cell r="D825" t="str">
            <v>3245060330491</v>
          </cell>
          <cell r="E825" t="str">
            <v>PZ</v>
          </cell>
          <cell r="F825">
            <v>1</v>
          </cell>
          <cell r="G825" t="str">
            <v>LAN LG OTTICO</v>
          </cell>
          <cell r="H825">
            <v>124.45</v>
          </cell>
          <cell r="I825">
            <v>0.42</v>
          </cell>
          <cell r="J825">
            <v>72.181000000000012</v>
          </cell>
          <cell r="K825">
            <v>0.15</v>
          </cell>
          <cell r="L825">
            <v>61.353850000000008</v>
          </cell>
        </row>
        <row r="826">
          <cell r="A826" t="str">
            <v>LG-033154</v>
          </cell>
          <cell r="B826" t="str">
            <v>VDI</v>
          </cell>
          <cell r="C826" t="str">
            <v>STP cat6A keystone connettore</v>
          </cell>
          <cell r="D826" t="str">
            <v>3245060331542</v>
          </cell>
          <cell r="E826" t="str">
            <v>PZ</v>
          </cell>
          <cell r="F826">
            <v>10</v>
          </cell>
          <cell r="G826" t="str">
            <v>LAN LG CONNETTORI DA PDL</v>
          </cell>
          <cell r="H826">
            <v>14.49</v>
          </cell>
          <cell r="I826">
            <v>0.42</v>
          </cell>
          <cell r="J826">
            <v>8.4041999999999994</v>
          </cell>
          <cell r="K826">
            <v>0.15</v>
          </cell>
          <cell r="L826">
            <v>7.1435699999999995</v>
          </cell>
        </row>
        <row r="827">
          <cell r="A827" t="str">
            <v>LG-033155</v>
          </cell>
          <cell r="B827" t="str">
            <v>VDI</v>
          </cell>
          <cell r="C827" t="str">
            <v>UTP cat6A keystone connettore</v>
          </cell>
          <cell r="D827" t="str">
            <v>3245060331559</v>
          </cell>
          <cell r="E827" t="str">
            <v>PZ</v>
          </cell>
          <cell r="F827">
            <v>10</v>
          </cell>
          <cell r="G827" t="str">
            <v>LAN LG CONNETTORI DA PDL</v>
          </cell>
          <cell r="H827">
            <v>11.68</v>
          </cell>
          <cell r="I827">
            <v>0.42</v>
          </cell>
          <cell r="J827">
            <v>6.7744</v>
          </cell>
          <cell r="K827">
            <v>0.15</v>
          </cell>
          <cell r="L827">
            <v>5.7582399999999998</v>
          </cell>
        </row>
        <row r="828">
          <cell r="A828" t="str">
            <v>LG-033161</v>
          </cell>
          <cell r="B828" t="str">
            <v>VDI</v>
          </cell>
          <cell r="C828" t="str">
            <v>btnet - CONNETTORE RJ45 LCS2 CAT6 KST BR</v>
          </cell>
          <cell r="D828" t="str">
            <v>3245060331610</v>
          </cell>
          <cell r="E828" t="str">
            <v>PZ</v>
          </cell>
          <cell r="F828">
            <v>10</v>
          </cell>
          <cell r="G828" t="str">
            <v>LAN LG CONNETTORI DA PDL</v>
          </cell>
          <cell r="H828">
            <v>8.56</v>
          </cell>
          <cell r="I828">
            <v>0.42</v>
          </cell>
          <cell r="J828">
            <v>4.9648000000000003</v>
          </cell>
          <cell r="K828">
            <v>0.15</v>
          </cell>
          <cell r="L828">
            <v>4.2200800000000003</v>
          </cell>
        </row>
        <row r="829">
          <cell r="A829" t="str">
            <v>LG-033181</v>
          </cell>
          <cell r="B829" t="str">
            <v>VDI</v>
          </cell>
          <cell r="C829" t="str">
            <v>UTP cat6 keystone connettore</v>
          </cell>
          <cell r="D829" t="str">
            <v>3245060331818</v>
          </cell>
          <cell r="E829" t="str">
            <v>PZ</v>
          </cell>
          <cell r="F829">
            <v>10</v>
          </cell>
          <cell r="G829" t="str">
            <v>LAN LG CONNETTORI DA PDL</v>
          </cell>
          <cell r="H829">
            <v>8.56</v>
          </cell>
          <cell r="I829">
            <v>0.42</v>
          </cell>
          <cell r="J829">
            <v>4.9648000000000003</v>
          </cell>
          <cell r="K829">
            <v>0.15</v>
          </cell>
          <cell r="L829">
            <v>4.2200800000000003</v>
          </cell>
        </row>
        <row r="830">
          <cell r="A830" t="str">
            <v>LG-033262</v>
          </cell>
          <cell r="B830" t="str">
            <v>VDI</v>
          </cell>
          <cell r="C830" t="str">
            <v>VDI- 4-pair strip tool</v>
          </cell>
          <cell r="D830" t="str">
            <v>3245060332624</v>
          </cell>
          <cell r="E830" t="str">
            <v>PZ</v>
          </cell>
          <cell r="F830">
            <v>1</v>
          </cell>
          <cell r="G830" t="str">
            <v>LAN LG PANNELLI E PATCH CORD</v>
          </cell>
          <cell r="H830">
            <v>54.59</v>
          </cell>
          <cell r="I830">
            <v>0.42</v>
          </cell>
          <cell r="J830">
            <v>31.662200000000002</v>
          </cell>
          <cell r="K830">
            <v>0.15</v>
          </cell>
          <cell r="L830">
            <v>26.912870000000002</v>
          </cell>
        </row>
        <row r="831">
          <cell r="A831" t="str">
            <v>LG-033755</v>
          </cell>
          <cell r="B831" t="str">
            <v>VDI</v>
          </cell>
          <cell r="C831" t="str">
            <v>blocco falso polo</v>
          </cell>
          <cell r="D831" t="str">
            <v>3414970870407</v>
          </cell>
          <cell r="E831" t="str">
            <v>PZ</v>
          </cell>
          <cell r="F831">
            <v>1</v>
          </cell>
          <cell r="G831" t="str">
            <v>CABLING HD</v>
          </cell>
          <cell r="H831">
            <v>9.49</v>
          </cell>
          <cell r="I831">
            <v>0.42</v>
          </cell>
          <cell r="J831">
            <v>5.5042000000000009</v>
          </cell>
          <cell r="K831">
            <v>0.15</v>
          </cell>
          <cell r="L831">
            <v>4.6785700000000006</v>
          </cell>
        </row>
        <row r="832">
          <cell r="A832" t="str">
            <v>LG-033760</v>
          </cell>
          <cell r="B832" t="str">
            <v>VDI</v>
          </cell>
          <cell r="C832" t="str">
            <v>pannello 24 RJ45 CAT 6 UTP 1U</v>
          </cell>
          <cell r="D832" t="str">
            <v>3414970870537</v>
          </cell>
          <cell r="E832" t="str">
            <v>PZ</v>
          </cell>
          <cell r="F832">
            <v>1</v>
          </cell>
          <cell r="G832" t="str">
            <v>LAN LG PANNELLI E PATCH CORD</v>
          </cell>
          <cell r="H832">
            <v>249.49</v>
          </cell>
          <cell r="I832">
            <v>0.42</v>
          </cell>
          <cell r="J832">
            <v>144.70420000000001</v>
          </cell>
          <cell r="K832">
            <v>0.15</v>
          </cell>
          <cell r="L832">
            <v>122.99857000000002</v>
          </cell>
        </row>
        <row r="833">
          <cell r="A833" t="str">
            <v>LG-033762</v>
          </cell>
          <cell r="B833" t="str">
            <v>VDI</v>
          </cell>
          <cell r="C833" t="str">
            <v>pannello 24 RJ45 CAT 6 STP 1U</v>
          </cell>
          <cell r="D833" t="str">
            <v>3414970870575</v>
          </cell>
          <cell r="E833" t="str">
            <v>PZ</v>
          </cell>
          <cell r="F833">
            <v>1</v>
          </cell>
          <cell r="G833" t="str">
            <v>LAN LG PANNELLI E PATCH CORD</v>
          </cell>
          <cell r="H833">
            <v>364.01</v>
          </cell>
          <cell r="I833">
            <v>0.42</v>
          </cell>
          <cell r="J833">
            <v>211.1258</v>
          </cell>
          <cell r="K833">
            <v>0.15</v>
          </cell>
          <cell r="L833">
            <v>179.45693</v>
          </cell>
        </row>
        <row r="834">
          <cell r="A834" t="str">
            <v>LG-033763</v>
          </cell>
          <cell r="B834" t="str">
            <v>VDI</v>
          </cell>
          <cell r="C834" t="str">
            <v>6 connettori RJ45 cat6 UTP da cassetto</v>
          </cell>
          <cell r="D834" t="str">
            <v>3414971522268</v>
          </cell>
          <cell r="E834" t="str">
            <v>PZ</v>
          </cell>
          <cell r="F834">
            <v>1</v>
          </cell>
          <cell r="G834" t="str">
            <v>LAN LG PANNELLI E PATCH CORD</v>
          </cell>
          <cell r="H834">
            <v>53.46</v>
          </cell>
          <cell r="I834">
            <v>0.42</v>
          </cell>
          <cell r="J834">
            <v>31.006800000000002</v>
          </cell>
          <cell r="K834">
            <v>0.15</v>
          </cell>
          <cell r="L834">
            <v>26.355780000000003</v>
          </cell>
        </row>
        <row r="835">
          <cell r="A835" t="str">
            <v>LG-033765</v>
          </cell>
          <cell r="B835" t="str">
            <v>VDI</v>
          </cell>
          <cell r="C835" t="str">
            <v>6 connettori RJ45 cat6 STP da cassett</v>
          </cell>
          <cell r="D835" t="str">
            <v>3414970870650</v>
          </cell>
          <cell r="E835" t="str">
            <v>PZ</v>
          </cell>
          <cell r="F835">
            <v>1</v>
          </cell>
          <cell r="G835" t="str">
            <v>LAN LG PANNELLI E PATCH CORD</v>
          </cell>
          <cell r="H835">
            <v>97.21</v>
          </cell>
          <cell r="I835">
            <v>0.42</v>
          </cell>
          <cell r="J835">
            <v>56.381799999999998</v>
          </cell>
          <cell r="K835">
            <v>0.15</v>
          </cell>
          <cell r="L835">
            <v>47.924529999999997</v>
          </cell>
        </row>
        <row r="836">
          <cell r="A836" t="str">
            <v>LG-033770</v>
          </cell>
          <cell r="B836" t="str">
            <v>VDI</v>
          </cell>
          <cell r="C836" t="str">
            <v>pannello 24 RJ45 CAT 6A UTP 1U</v>
          </cell>
          <cell r="D836" t="str">
            <v>3414970870681</v>
          </cell>
          <cell r="E836" t="str">
            <v>PZ</v>
          </cell>
          <cell r="F836">
            <v>1</v>
          </cell>
          <cell r="G836" t="str">
            <v>LAN LG PANNELLI E PATCH CORD</v>
          </cell>
          <cell r="H836">
            <v>327.31</v>
          </cell>
          <cell r="I836">
            <v>0.42</v>
          </cell>
          <cell r="J836">
            <v>189.8398</v>
          </cell>
          <cell r="K836">
            <v>0.15</v>
          </cell>
          <cell r="L836">
            <v>161.36383000000001</v>
          </cell>
        </row>
        <row r="837">
          <cell r="A837" t="str">
            <v>LG-033772</v>
          </cell>
          <cell r="B837" t="str">
            <v>VDI</v>
          </cell>
          <cell r="C837" t="str">
            <v>pannello 24 RJ45 CAT 6A STP 1U</v>
          </cell>
          <cell r="D837" t="str">
            <v>3414970870704</v>
          </cell>
          <cell r="E837" t="str">
            <v>PZ</v>
          </cell>
          <cell r="F837">
            <v>1</v>
          </cell>
          <cell r="G837" t="str">
            <v>LAN LG PANNELLI E PATCH CORD</v>
          </cell>
          <cell r="H837">
            <v>381.88</v>
          </cell>
          <cell r="I837">
            <v>0.42</v>
          </cell>
          <cell r="J837">
            <v>221.49039999999999</v>
          </cell>
          <cell r="K837">
            <v>0.15</v>
          </cell>
          <cell r="L837">
            <v>188.26684</v>
          </cell>
        </row>
        <row r="838">
          <cell r="A838" t="str">
            <v>LG-033773</v>
          </cell>
          <cell r="B838" t="str">
            <v>VDI</v>
          </cell>
          <cell r="C838" t="str">
            <v>6 connettori RJ45 cat6A UTP da cassetto</v>
          </cell>
          <cell r="D838" t="str">
            <v>3414971522367</v>
          </cell>
          <cell r="E838" t="str">
            <v>PZ</v>
          </cell>
          <cell r="F838">
            <v>1</v>
          </cell>
          <cell r="G838" t="str">
            <v>LAN LG PANNELLI E PATCH CORD</v>
          </cell>
          <cell r="H838">
            <v>87.5</v>
          </cell>
          <cell r="I838">
            <v>0.42</v>
          </cell>
          <cell r="J838">
            <v>50.75</v>
          </cell>
          <cell r="K838">
            <v>0.15</v>
          </cell>
          <cell r="L838">
            <v>43.137500000000003</v>
          </cell>
        </row>
        <row r="839">
          <cell r="A839" t="str">
            <v>LG-033775</v>
          </cell>
          <cell r="B839" t="str">
            <v>VDI</v>
          </cell>
          <cell r="C839" t="str">
            <v>6 connettori RJ45 cat6A STP da cassetto</v>
          </cell>
          <cell r="D839" t="str">
            <v>3414971522381</v>
          </cell>
          <cell r="E839" t="str">
            <v>PZ</v>
          </cell>
          <cell r="F839">
            <v>1</v>
          </cell>
          <cell r="G839" t="str">
            <v>LAN LG PANNELLI E PATCH CORD</v>
          </cell>
          <cell r="H839">
            <v>109.38</v>
          </cell>
          <cell r="I839">
            <v>0.42</v>
          </cell>
          <cell r="J839">
            <v>63.440399999999997</v>
          </cell>
          <cell r="K839">
            <v>0.15</v>
          </cell>
          <cell r="L839">
            <v>53.924340000000001</v>
          </cell>
        </row>
        <row r="840">
          <cell r="A840" t="str">
            <v>LG-033790</v>
          </cell>
          <cell r="B840" t="str">
            <v>VDI</v>
          </cell>
          <cell r="C840" t="str">
            <v>pannello vuoto a cassetti</v>
          </cell>
          <cell r="D840" t="str">
            <v>3414970870780</v>
          </cell>
          <cell r="E840" t="str">
            <v>PZ</v>
          </cell>
          <cell r="F840">
            <v>1</v>
          </cell>
          <cell r="G840" t="str">
            <v>CABLING HD</v>
          </cell>
          <cell r="H840">
            <v>105.07</v>
          </cell>
          <cell r="I840">
            <v>0.42</v>
          </cell>
          <cell r="J840">
            <v>60.940599999999996</v>
          </cell>
          <cell r="K840">
            <v>0.15</v>
          </cell>
          <cell r="L840">
            <v>51.799509999999998</v>
          </cell>
        </row>
        <row r="841">
          <cell r="A841" t="str">
            <v>LG-033793</v>
          </cell>
          <cell r="B841" t="str">
            <v>VDI</v>
          </cell>
          <cell r="C841" t="str">
            <v>pannello alta densit? da equipaggiare 48Rj4</v>
          </cell>
          <cell r="D841" t="str">
            <v>3414970870841</v>
          </cell>
          <cell r="E841" t="str">
            <v>PZ</v>
          </cell>
          <cell r="F841">
            <v>1</v>
          </cell>
          <cell r="G841" t="str">
            <v>CABLING HD</v>
          </cell>
          <cell r="H841">
            <v>142.33000000000001</v>
          </cell>
          <cell r="I841">
            <v>0.42</v>
          </cell>
          <cell r="J841">
            <v>82.551400000000001</v>
          </cell>
          <cell r="K841">
            <v>0.15</v>
          </cell>
          <cell r="L841">
            <v>70.168689999999998</v>
          </cell>
        </row>
        <row r="842">
          <cell r="A842" t="str">
            <v>LG-033794</v>
          </cell>
          <cell r="B842" t="str">
            <v>VDI</v>
          </cell>
          <cell r="C842" t="str">
            <v>pannello angolare alta densit? da equipaggi</v>
          </cell>
          <cell r="D842" t="str">
            <v>3414970870865</v>
          </cell>
          <cell r="E842" t="str">
            <v>PZ</v>
          </cell>
          <cell r="F842">
            <v>1</v>
          </cell>
          <cell r="G842" t="str">
            <v>CABLING HD</v>
          </cell>
          <cell r="H842">
            <v>163.69</v>
          </cell>
          <cell r="I842">
            <v>0.42</v>
          </cell>
          <cell r="J842">
            <v>94.940200000000004</v>
          </cell>
          <cell r="K842">
            <v>0.15</v>
          </cell>
          <cell r="L842">
            <v>80.699170000000009</v>
          </cell>
        </row>
        <row r="843">
          <cell r="A843" t="str">
            <v>LG-046227</v>
          </cell>
          <cell r="B843" t="str">
            <v>VDI</v>
          </cell>
          <cell r="C843" t="str">
            <v>TELAIO RACK 6U</v>
          </cell>
          <cell r="D843" t="str">
            <v>3245060462277</v>
          </cell>
          <cell r="E843" t="str">
            <v>PZ</v>
          </cell>
          <cell r="F843">
            <v>1</v>
          </cell>
          <cell r="G843" t="str">
            <v>LAN LG RACK</v>
          </cell>
          <cell r="H843">
            <v>231.04</v>
          </cell>
          <cell r="I843">
            <v>0.42</v>
          </cell>
          <cell r="J843">
            <v>134.00319999999999</v>
          </cell>
          <cell r="K843">
            <v>0.15</v>
          </cell>
          <cell r="L843">
            <v>113.90271999999999</v>
          </cell>
        </row>
        <row r="844">
          <cell r="A844" t="str">
            <v>LG-046228</v>
          </cell>
          <cell r="B844" t="str">
            <v>VDI</v>
          </cell>
          <cell r="C844" t="str">
            <v>TELAIO RACK 12U</v>
          </cell>
          <cell r="D844" t="str">
            <v>3245060462284</v>
          </cell>
          <cell r="E844" t="str">
            <v>PZ</v>
          </cell>
          <cell r="F844">
            <v>1</v>
          </cell>
          <cell r="G844" t="str">
            <v>LAN LG RACK</v>
          </cell>
          <cell r="H844">
            <v>276.37</v>
          </cell>
          <cell r="I844">
            <v>0.42</v>
          </cell>
          <cell r="J844">
            <v>160.2946</v>
          </cell>
          <cell r="K844">
            <v>0.15</v>
          </cell>
          <cell r="L844">
            <v>136.25040999999999</v>
          </cell>
        </row>
        <row r="845">
          <cell r="A845" t="str">
            <v>LG-046229</v>
          </cell>
          <cell r="B845" t="str">
            <v>VDI</v>
          </cell>
          <cell r="C845" t="str">
            <v>TELAIO RACK 16U</v>
          </cell>
          <cell r="D845" t="str">
            <v>3245060462291</v>
          </cell>
          <cell r="E845" t="str">
            <v>PZ</v>
          </cell>
          <cell r="F845">
            <v>1</v>
          </cell>
          <cell r="G845" t="str">
            <v>LAN LG RACK</v>
          </cell>
          <cell r="H845">
            <v>308.54000000000002</v>
          </cell>
          <cell r="I845">
            <v>0.42</v>
          </cell>
          <cell r="J845">
            <v>178.95320000000001</v>
          </cell>
          <cell r="K845">
            <v>0.15</v>
          </cell>
          <cell r="L845">
            <v>152.11022</v>
          </cell>
        </row>
        <row r="846">
          <cell r="A846" t="str">
            <v>LG-046482</v>
          </cell>
          <cell r="B846" t="str">
            <v>VDI</v>
          </cell>
          <cell r="C846" t="str">
            <v>legrand - kit ruote quadri e armadi</v>
          </cell>
          <cell r="D846" t="str">
            <v>3245060464820</v>
          </cell>
          <cell r="E846" t="str">
            <v>PZ</v>
          </cell>
          <cell r="F846">
            <v>1</v>
          </cell>
          <cell r="G846" t="str">
            <v>LAN LG RACK</v>
          </cell>
          <cell r="H846">
            <v>82.74</v>
          </cell>
          <cell r="I846">
            <v>0.42</v>
          </cell>
          <cell r="J846">
            <v>47.989199999999997</v>
          </cell>
          <cell r="K846">
            <v>0.15</v>
          </cell>
          <cell r="L846">
            <v>40.790819999999997</v>
          </cell>
        </row>
        <row r="847">
          <cell r="A847" t="str">
            <v>LG-051762</v>
          </cell>
          <cell r="B847" t="str">
            <v>VDI</v>
          </cell>
          <cell r="C847" t="str">
            <v>VDI-Cordone RJ45 cat 6  FTP 100 Ohm 1m</v>
          </cell>
          <cell r="D847" t="str">
            <v/>
          </cell>
          <cell r="E847" t="str">
            <v>PZ</v>
          </cell>
          <cell r="F847">
            <v>5</v>
          </cell>
          <cell r="G847" t="str">
            <v>LAN LG PANNELLI E PATCH CORD</v>
          </cell>
          <cell r="H847">
            <v>16.71</v>
          </cell>
          <cell r="I847">
            <v>0.42</v>
          </cell>
          <cell r="J847">
            <v>9.6918000000000006</v>
          </cell>
          <cell r="K847">
            <v>0.15</v>
          </cell>
          <cell r="L847">
            <v>8.2380300000000002</v>
          </cell>
        </row>
        <row r="848">
          <cell r="A848" t="str">
            <v>LG-051763</v>
          </cell>
          <cell r="B848" t="str">
            <v>VDI</v>
          </cell>
          <cell r="C848" t="str">
            <v>VDI-Cordone RJ45 cat 6  FTP 100 Ohm 2m</v>
          </cell>
          <cell r="D848" t="str">
            <v>3245060517632</v>
          </cell>
          <cell r="E848" t="str">
            <v>PZ</v>
          </cell>
          <cell r="F848">
            <v>1</v>
          </cell>
          <cell r="G848" t="str">
            <v>LAN LG PANNELLI E PATCH CORD</v>
          </cell>
          <cell r="H848">
            <v>20.92</v>
          </cell>
          <cell r="I848">
            <v>0.42</v>
          </cell>
          <cell r="J848">
            <v>12.133600000000001</v>
          </cell>
          <cell r="K848">
            <v>0.15</v>
          </cell>
          <cell r="L848">
            <v>10.313560000000001</v>
          </cell>
        </row>
        <row r="849">
          <cell r="A849" t="str">
            <v>LG-051764</v>
          </cell>
          <cell r="B849" t="str">
            <v>VDI</v>
          </cell>
          <cell r="C849" t="str">
            <v>VDI-Cordone RJ45 cat 6  FTP 100 Ohm 3m</v>
          </cell>
          <cell r="D849" t="str">
            <v/>
          </cell>
          <cell r="E849" t="str">
            <v>PZ</v>
          </cell>
          <cell r="F849">
            <v>10</v>
          </cell>
          <cell r="G849" t="str">
            <v>LAN LG PANNELLI E PATCH CORD</v>
          </cell>
          <cell r="H849">
            <v>27.04</v>
          </cell>
          <cell r="I849">
            <v>0.42</v>
          </cell>
          <cell r="J849">
            <v>15.683199999999999</v>
          </cell>
          <cell r="K849">
            <v>0.15</v>
          </cell>
          <cell r="L849">
            <v>13.330719999999999</v>
          </cell>
        </row>
        <row r="850">
          <cell r="A850" t="str">
            <v>LG-051772</v>
          </cell>
          <cell r="B850" t="str">
            <v>VDI</v>
          </cell>
          <cell r="C850" t="str">
            <v>VDI-Cordone RJ45 cat 6  UTP 100 Ohm 1m</v>
          </cell>
          <cell r="D850" t="str">
            <v>3245060517724</v>
          </cell>
          <cell r="E850" t="str">
            <v>PZ</v>
          </cell>
          <cell r="F850">
            <v>20</v>
          </cell>
          <cell r="G850" t="str">
            <v>LAN LG PANNELLI E PATCH CORD</v>
          </cell>
          <cell r="H850">
            <v>7.19</v>
          </cell>
          <cell r="I850">
            <v>0.42</v>
          </cell>
          <cell r="J850">
            <v>4.1702000000000004</v>
          </cell>
          <cell r="K850">
            <v>0.15</v>
          </cell>
          <cell r="L850">
            <v>3.5446700000000004</v>
          </cell>
        </row>
        <row r="851">
          <cell r="A851" t="str">
            <v>LG-051773</v>
          </cell>
          <cell r="B851" t="str">
            <v>VDI</v>
          </cell>
          <cell r="C851" t="str">
            <v>VDI-Cordone RJ45 cat 6  UTP 100 Ohm 2m</v>
          </cell>
          <cell r="D851" t="str">
            <v>3245060517731</v>
          </cell>
          <cell r="E851" t="str">
            <v>PZ</v>
          </cell>
          <cell r="F851">
            <v>1</v>
          </cell>
          <cell r="G851" t="str">
            <v>LAN LG PANNELLI E PATCH CORD</v>
          </cell>
          <cell r="H851">
            <v>7.31</v>
          </cell>
          <cell r="I851">
            <v>0.42</v>
          </cell>
          <cell r="J851">
            <v>4.2397999999999998</v>
          </cell>
          <cell r="K851">
            <v>0.15</v>
          </cell>
          <cell r="L851">
            <v>3.6038299999999999</v>
          </cell>
        </row>
        <row r="852">
          <cell r="A852" t="str">
            <v>LG-051774</v>
          </cell>
          <cell r="B852" t="str">
            <v>VDI</v>
          </cell>
          <cell r="C852" t="str">
            <v>VDI-Cordone RJ45 cat 6  UTP 100 Ohm 3m</v>
          </cell>
          <cell r="D852" t="str">
            <v>3245060517748</v>
          </cell>
          <cell r="E852" t="str">
            <v>PZ</v>
          </cell>
          <cell r="F852">
            <v>10</v>
          </cell>
          <cell r="G852" t="str">
            <v>LAN LG PANNELLI E PATCH CORD</v>
          </cell>
          <cell r="H852">
            <v>8.6999999999999993</v>
          </cell>
          <cell r="I852">
            <v>0.42</v>
          </cell>
          <cell r="J852">
            <v>5.0459999999999994</v>
          </cell>
          <cell r="K852">
            <v>0.15</v>
          </cell>
          <cell r="L852">
            <v>4.2890999999999995</v>
          </cell>
        </row>
        <row r="853">
          <cell r="A853" t="str">
            <v>LG-051775</v>
          </cell>
          <cell r="B853" t="str">
            <v>VDI</v>
          </cell>
          <cell r="C853" t="str">
            <v>cordone 5m cat 6 UTP</v>
          </cell>
          <cell r="D853" t="str">
            <v>3245060517755</v>
          </cell>
          <cell r="E853" t="str">
            <v>PZ</v>
          </cell>
          <cell r="F853">
            <v>1</v>
          </cell>
          <cell r="G853" t="str">
            <v>LAN LG PANNELLI E PATCH CORD</v>
          </cell>
          <cell r="H853">
            <v>11.27</v>
          </cell>
          <cell r="I853">
            <v>0.42</v>
          </cell>
          <cell r="J853">
            <v>6.5366</v>
          </cell>
          <cell r="K853">
            <v>0.15</v>
          </cell>
          <cell r="L853">
            <v>5.5561100000000003</v>
          </cell>
        </row>
        <row r="854">
          <cell r="A854" t="str">
            <v>LG-051780</v>
          </cell>
          <cell r="B854" t="str">
            <v>VDI</v>
          </cell>
          <cell r="C854" t="str">
            <v>cordone 1m cat 6 A S/FTP</v>
          </cell>
          <cell r="D854" t="str">
            <v>3245060517809</v>
          </cell>
          <cell r="E854" t="str">
            <v>PZ</v>
          </cell>
          <cell r="F854">
            <v>1</v>
          </cell>
          <cell r="G854" t="str">
            <v>LAN LG PANNELLI E PATCH CORD</v>
          </cell>
          <cell r="H854">
            <v>9.1199999999999992</v>
          </cell>
          <cell r="I854">
            <v>0.42</v>
          </cell>
          <cell r="J854">
            <v>5.2896000000000001</v>
          </cell>
          <cell r="K854">
            <v>0.15</v>
          </cell>
          <cell r="L854">
            <v>4.4961599999999997</v>
          </cell>
        </row>
        <row r="855">
          <cell r="A855" t="str">
            <v>LG-051781</v>
          </cell>
          <cell r="B855" t="str">
            <v>VDI</v>
          </cell>
          <cell r="C855" t="str">
            <v>cordone 2m cat 6A S/FTP</v>
          </cell>
          <cell r="D855" t="str">
            <v>3245060517816</v>
          </cell>
          <cell r="E855" t="str">
            <v>PZ</v>
          </cell>
          <cell r="F855">
            <v>1</v>
          </cell>
          <cell r="G855" t="str">
            <v>LAN LG PANNELLI E PATCH CORD</v>
          </cell>
          <cell r="H855">
            <v>10.33</v>
          </cell>
          <cell r="I855">
            <v>0.42</v>
          </cell>
          <cell r="J855">
            <v>5.9914000000000005</v>
          </cell>
          <cell r="K855">
            <v>0.15</v>
          </cell>
          <cell r="L855">
            <v>5.0926900000000002</v>
          </cell>
        </row>
        <row r="856">
          <cell r="A856" t="str">
            <v>LG-051782</v>
          </cell>
          <cell r="B856" t="str">
            <v>VDI</v>
          </cell>
          <cell r="C856" t="str">
            <v>cordone 3m cat 6A S/FTP</v>
          </cell>
          <cell r="D856" t="str">
            <v>3245060517823</v>
          </cell>
          <cell r="E856" t="str">
            <v>PZ</v>
          </cell>
          <cell r="F856">
            <v>1</v>
          </cell>
          <cell r="G856" t="str">
            <v>LAN LG PANNELLI E PATCH CORD</v>
          </cell>
          <cell r="H856">
            <v>12.15</v>
          </cell>
          <cell r="I856">
            <v>0.42</v>
          </cell>
          <cell r="J856">
            <v>7.0470000000000006</v>
          </cell>
          <cell r="K856">
            <v>0.15</v>
          </cell>
          <cell r="L856">
            <v>5.9899500000000003</v>
          </cell>
        </row>
        <row r="857">
          <cell r="A857" t="str">
            <v>LG-051850</v>
          </cell>
          <cell r="B857" t="str">
            <v>VDI</v>
          </cell>
          <cell r="C857" t="str">
            <v>cordone 1m cat 6 FTP LSZH verde</v>
          </cell>
          <cell r="D857" t="str">
            <v>3245060518509</v>
          </cell>
          <cell r="E857" t="str">
            <v>PZ</v>
          </cell>
          <cell r="F857">
            <v>1</v>
          </cell>
          <cell r="G857" t="str">
            <v>LAN LG PANNELLI E PATCH CORD</v>
          </cell>
          <cell r="H857">
            <v>16.71</v>
          </cell>
          <cell r="I857">
            <v>0.42</v>
          </cell>
          <cell r="J857">
            <v>9.6918000000000006</v>
          </cell>
          <cell r="K857">
            <v>0.15</v>
          </cell>
          <cell r="L857">
            <v>8.2380300000000002</v>
          </cell>
        </row>
        <row r="858">
          <cell r="A858" t="str">
            <v>LG-051851</v>
          </cell>
          <cell r="B858" t="str">
            <v>VDI</v>
          </cell>
          <cell r="C858" t="str">
            <v>cordone 2m cat 6 FTP LSZH verde</v>
          </cell>
          <cell r="D858" t="str">
            <v>3245060518516</v>
          </cell>
          <cell r="E858" t="str">
            <v>PZ</v>
          </cell>
          <cell r="F858">
            <v>1</v>
          </cell>
          <cell r="G858" t="str">
            <v>LAN LG PANNELLI E PATCH CORD</v>
          </cell>
          <cell r="H858">
            <v>20.92</v>
          </cell>
          <cell r="I858">
            <v>0.42</v>
          </cell>
          <cell r="J858">
            <v>12.133600000000001</v>
          </cell>
          <cell r="K858">
            <v>0.15</v>
          </cell>
          <cell r="L858">
            <v>10.313560000000001</v>
          </cell>
        </row>
        <row r="859">
          <cell r="A859" t="str">
            <v>LG-051852</v>
          </cell>
          <cell r="B859" t="str">
            <v>VDI</v>
          </cell>
          <cell r="C859" t="str">
            <v>cordone 3m cat 6 FTP LSZH verde</v>
          </cell>
          <cell r="D859" t="str">
            <v>3245060518523</v>
          </cell>
          <cell r="E859" t="str">
            <v>PZ</v>
          </cell>
          <cell r="F859">
            <v>1</v>
          </cell>
          <cell r="G859" t="str">
            <v>LAN LG PANNELLI E PATCH CORD</v>
          </cell>
          <cell r="H859">
            <v>27.04</v>
          </cell>
          <cell r="I859">
            <v>0.42</v>
          </cell>
          <cell r="J859">
            <v>15.683199999999999</v>
          </cell>
          <cell r="K859">
            <v>0.15</v>
          </cell>
          <cell r="L859">
            <v>13.330719999999999</v>
          </cell>
        </row>
        <row r="860">
          <cell r="A860" t="str">
            <v>LG-051854</v>
          </cell>
          <cell r="B860" t="str">
            <v>VDI</v>
          </cell>
          <cell r="C860" t="str">
            <v>cordone 1m cat 6 FTP LSZH rosso</v>
          </cell>
          <cell r="D860" t="str">
            <v>3245060518547</v>
          </cell>
          <cell r="E860" t="str">
            <v>PZ</v>
          </cell>
          <cell r="F860">
            <v>1</v>
          </cell>
          <cell r="G860" t="str">
            <v>LAN LG PANNELLI E PATCH CORD</v>
          </cell>
          <cell r="H860">
            <v>16.71</v>
          </cell>
          <cell r="I860">
            <v>0.42</v>
          </cell>
          <cell r="J860">
            <v>9.6918000000000006</v>
          </cell>
          <cell r="K860">
            <v>0.15</v>
          </cell>
          <cell r="L860">
            <v>8.2380300000000002</v>
          </cell>
        </row>
        <row r="861">
          <cell r="A861" t="str">
            <v>LG-051855</v>
          </cell>
          <cell r="B861" t="str">
            <v>VDI</v>
          </cell>
          <cell r="C861" t="str">
            <v>cordone 2m cat 6 FTP LSZH rosso</v>
          </cell>
          <cell r="D861" t="str">
            <v>3245060518554</v>
          </cell>
          <cell r="E861" t="str">
            <v>PZ</v>
          </cell>
          <cell r="F861">
            <v>1</v>
          </cell>
          <cell r="G861" t="str">
            <v>LAN LG PANNELLI E PATCH CORD</v>
          </cell>
          <cell r="H861">
            <v>20.92</v>
          </cell>
          <cell r="I861">
            <v>0.42</v>
          </cell>
          <cell r="J861">
            <v>12.133600000000001</v>
          </cell>
          <cell r="K861">
            <v>0.15</v>
          </cell>
          <cell r="L861">
            <v>10.313560000000001</v>
          </cell>
        </row>
        <row r="862">
          <cell r="A862" t="str">
            <v>LG-051856</v>
          </cell>
          <cell r="B862" t="str">
            <v>VDI</v>
          </cell>
          <cell r="C862" t="str">
            <v>cordone 3m cat 6 FTP LSZH rosso</v>
          </cell>
          <cell r="D862" t="str">
            <v>3245060518561</v>
          </cell>
          <cell r="E862" t="str">
            <v>PZ</v>
          </cell>
          <cell r="F862">
            <v>1</v>
          </cell>
          <cell r="G862" t="str">
            <v>LAN LG PANNELLI E PATCH CORD</v>
          </cell>
          <cell r="H862">
            <v>27.04</v>
          </cell>
          <cell r="I862">
            <v>0.42</v>
          </cell>
          <cell r="J862">
            <v>15.683199999999999</v>
          </cell>
          <cell r="K862">
            <v>0.15</v>
          </cell>
          <cell r="L862">
            <v>13.330719999999999</v>
          </cell>
        </row>
        <row r="863">
          <cell r="A863" t="str">
            <v>LG-051858</v>
          </cell>
          <cell r="B863" t="str">
            <v>VDI</v>
          </cell>
          <cell r="C863" t="str">
            <v>cordone 1m cat 6 UTP verde</v>
          </cell>
          <cell r="D863" t="str">
            <v>3245060518585</v>
          </cell>
          <cell r="E863" t="str">
            <v>PZ</v>
          </cell>
          <cell r="F863">
            <v>1</v>
          </cell>
          <cell r="G863" t="str">
            <v>LAN LG PANNELLI E PATCH CORD</v>
          </cell>
          <cell r="H863">
            <v>5.55</v>
          </cell>
          <cell r="I863">
            <v>0.42</v>
          </cell>
          <cell r="J863">
            <v>3.2189999999999999</v>
          </cell>
          <cell r="K863">
            <v>0.15</v>
          </cell>
          <cell r="L863">
            <v>2.7361499999999999</v>
          </cell>
        </row>
        <row r="864">
          <cell r="A864" t="str">
            <v>LG-051859</v>
          </cell>
          <cell r="B864" t="str">
            <v>VDI</v>
          </cell>
          <cell r="C864" t="str">
            <v>cordone 2m cat 6 UTP verde</v>
          </cell>
          <cell r="D864" t="str">
            <v>3245060518592</v>
          </cell>
          <cell r="E864" t="str">
            <v>PZ</v>
          </cell>
          <cell r="F864">
            <v>1</v>
          </cell>
          <cell r="G864" t="str">
            <v>LAN LG PANNELLI E PATCH CORD</v>
          </cell>
          <cell r="H864">
            <v>6.24</v>
          </cell>
          <cell r="I864">
            <v>0.42</v>
          </cell>
          <cell r="J864">
            <v>3.6192000000000002</v>
          </cell>
          <cell r="K864">
            <v>0.15</v>
          </cell>
          <cell r="L864">
            <v>3.0763199999999999</v>
          </cell>
        </row>
        <row r="865">
          <cell r="A865" t="str">
            <v>LG-051860</v>
          </cell>
          <cell r="B865" t="str">
            <v>VDI</v>
          </cell>
          <cell r="C865" t="str">
            <v>cordone 3m cat 6 UTP verde</v>
          </cell>
          <cell r="D865" t="str">
            <v>3245060518608</v>
          </cell>
          <cell r="E865" t="str">
            <v>PZ</v>
          </cell>
          <cell r="F865">
            <v>1</v>
          </cell>
          <cell r="G865" t="str">
            <v>LAN LG PANNELLI E PATCH CORD</v>
          </cell>
          <cell r="H865">
            <v>7.4</v>
          </cell>
          <cell r="I865">
            <v>0.42</v>
          </cell>
          <cell r="J865">
            <v>4.2919999999999998</v>
          </cell>
          <cell r="K865">
            <v>0.15</v>
          </cell>
          <cell r="L865">
            <v>3.6482000000000001</v>
          </cell>
        </row>
        <row r="866">
          <cell r="A866" t="str">
            <v>LG-051861</v>
          </cell>
          <cell r="B866" t="str">
            <v>VDI</v>
          </cell>
          <cell r="C866" t="str">
            <v>cordone 5m cat 6 UTP verde</v>
          </cell>
          <cell r="D866" t="str">
            <v>3245060518615</v>
          </cell>
          <cell r="E866" t="str">
            <v>PZ</v>
          </cell>
          <cell r="F866">
            <v>1</v>
          </cell>
          <cell r="G866" t="str">
            <v>LAN LG PANNELLI E PATCH CORD</v>
          </cell>
          <cell r="H866">
            <v>9.58</v>
          </cell>
          <cell r="I866">
            <v>0.42</v>
          </cell>
          <cell r="J866">
            <v>5.5564</v>
          </cell>
          <cell r="K866">
            <v>0.15</v>
          </cell>
          <cell r="L866">
            <v>4.7229400000000004</v>
          </cell>
        </row>
        <row r="867">
          <cell r="A867" t="str">
            <v>LG-051862</v>
          </cell>
          <cell r="B867" t="str">
            <v>VDI</v>
          </cell>
          <cell r="C867" t="str">
            <v>cordone 1m cat 6 UTP rosso</v>
          </cell>
          <cell r="D867" t="str">
            <v>3245060518622</v>
          </cell>
          <cell r="E867" t="str">
            <v>PZ</v>
          </cell>
          <cell r="F867">
            <v>1</v>
          </cell>
          <cell r="G867" t="str">
            <v>LAN LG PANNELLI E PATCH CORD</v>
          </cell>
          <cell r="H867">
            <v>5.55</v>
          </cell>
          <cell r="I867">
            <v>0.42</v>
          </cell>
          <cell r="J867">
            <v>3.2189999999999999</v>
          </cell>
          <cell r="K867">
            <v>0.15</v>
          </cell>
          <cell r="L867">
            <v>2.7361499999999999</v>
          </cell>
        </row>
        <row r="868">
          <cell r="A868" t="str">
            <v>LG-051863</v>
          </cell>
          <cell r="B868" t="str">
            <v>VDI</v>
          </cell>
          <cell r="C868" t="str">
            <v>cordone 2m cat 6 UTP rosso</v>
          </cell>
          <cell r="D868" t="str">
            <v>3245060518639</v>
          </cell>
          <cell r="E868" t="str">
            <v>PZ</v>
          </cell>
          <cell r="F868">
            <v>1</v>
          </cell>
          <cell r="G868" t="str">
            <v>LAN LG PANNELLI E PATCH CORD</v>
          </cell>
          <cell r="H868">
            <v>6.24</v>
          </cell>
          <cell r="I868">
            <v>0.42</v>
          </cell>
          <cell r="J868">
            <v>3.6192000000000002</v>
          </cell>
          <cell r="K868">
            <v>0.15</v>
          </cell>
          <cell r="L868">
            <v>3.0763199999999999</v>
          </cell>
        </row>
        <row r="869">
          <cell r="A869" t="str">
            <v>LG-051864</v>
          </cell>
          <cell r="B869" t="str">
            <v>VDI</v>
          </cell>
          <cell r="C869" t="str">
            <v>cordone 3m cat 6 UTP rosso</v>
          </cell>
          <cell r="D869" t="str">
            <v>3245060518646</v>
          </cell>
          <cell r="E869" t="str">
            <v>PZ</v>
          </cell>
          <cell r="F869">
            <v>1</v>
          </cell>
          <cell r="G869" t="str">
            <v>LAN LG PANNELLI E PATCH CORD</v>
          </cell>
          <cell r="H869">
            <v>7.4</v>
          </cell>
          <cell r="I869">
            <v>0.42</v>
          </cell>
          <cell r="J869">
            <v>4.2919999999999998</v>
          </cell>
          <cell r="K869">
            <v>0.15</v>
          </cell>
          <cell r="L869">
            <v>3.6482000000000001</v>
          </cell>
        </row>
        <row r="870">
          <cell r="A870" t="str">
            <v>LG-051865</v>
          </cell>
          <cell r="B870" t="str">
            <v>VDI</v>
          </cell>
          <cell r="C870" t="str">
            <v>cordone 5m cat 6 UTP rosso</v>
          </cell>
          <cell r="D870" t="str">
            <v>3245060518653</v>
          </cell>
          <cell r="E870" t="str">
            <v>PZ</v>
          </cell>
          <cell r="F870">
            <v>1</v>
          </cell>
          <cell r="G870" t="str">
            <v>LAN LG PANNELLI E PATCH CORD</v>
          </cell>
          <cell r="H870">
            <v>9.58</v>
          </cell>
          <cell r="I870">
            <v>0.42</v>
          </cell>
          <cell r="J870">
            <v>5.5564</v>
          </cell>
          <cell r="K870">
            <v>0.15</v>
          </cell>
          <cell r="L870">
            <v>4.7229400000000004</v>
          </cell>
        </row>
        <row r="871">
          <cell r="A871" t="str">
            <v>LG-051866</v>
          </cell>
          <cell r="B871" t="str">
            <v>VDI</v>
          </cell>
          <cell r="C871" t="str">
            <v>cordone 1m cat 6 A S/FTP verde</v>
          </cell>
          <cell r="D871" t="str">
            <v>3245060518660</v>
          </cell>
          <cell r="E871" t="str">
            <v>PZ</v>
          </cell>
          <cell r="F871">
            <v>1</v>
          </cell>
          <cell r="G871" t="str">
            <v>LAN LG PANNELLI E PATCH CORD</v>
          </cell>
          <cell r="H871">
            <v>9.1199999999999992</v>
          </cell>
          <cell r="I871">
            <v>0.42</v>
          </cell>
          <cell r="J871">
            <v>5.2896000000000001</v>
          </cell>
          <cell r="K871">
            <v>0.15</v>
          </cell>
          <cell r="L871">
            <v>4.4961599999999997</v>
          </cell>
        </row>
        <row r="872">
          <cell r="A872" t="str">
            <v>LG-051867</v>
          </cell>
          <cell r="B872" t="str">
            <v>VDI</v>
          </cell>
          <cell r="C872" t="str">
            <v>cordone 2m cat 6A S/FTP verde</v>
          </cell>
          <cell r="D872" t="str">
            <v>3245060518677</v>
          </cell>
          <cell r="E872" t="str">
            <v>PZ</v>
          </cell>
          <cell r="F872">
            <v>1</v>
          </cell>
          <cell r="G872" t="str">
            <v>LAN LG PANNELLI E PATCH CORD</v>
          </cell>
          <cell r="H872">
            <v>10.33</v>
          </cell>
          <cell r="I872">
            <v>0.42</v>
          </cell>
          <cell r="J872">
            <v>5.9914000000000005</v>
          </cell>
          <cell r="K872">
            <v>0.15</v>
          </cell>
          <cell r="L872">
            <v>5.0926900000000002</v>
          </cell>
        </row>
        <row r="873">
          <cell r="A873" t="str">
            <v>LG-051868</v>
          </cell>
          <cell r="B873" t="str">
            <v>VDI</v>
          </cell>
          <cell r="C873" t="str">
            <v>cordone 3m cat 6A S/FTP verde</v>
          </cell>
          <cell r="D873" t="str">
            <v>3245060518684</v>
          </cell>
          <cell r="E873" t="str">
            <v>PZ</v>
          </cell>
          <cell r="F873">
            <v>1</v>
          </cell>
          <cell r="G873" t="str">
            <v>LAN LG PANNELLI E PATCH CORD</v>
          </cell>
          <cell r="H873">
            <v>12.15</v>
          </cell>
          <cell r="I873">
            <v>0.42</v>
          </cell>
          <cell r="J873">
            <v>7.0470000000000006</v>
          </cell>
          <cell r="K873">
            <v>0.15</v>
          </cell>
          <cell r="L873">
            <v>5.9899500000000003</v>
          </cell>
        </row>
        <row r="874">
          <cell r="A874" t="str">
            <v>LG-051870</v>
          </cell>
          <cell r="B874" t="str">
            <v>VDI</v>
          </cell>
          <cell r="C874" t="str">
            <v>cordone 1m cat 6 A S/FTP rosso</v>
          </cell>
          <cell r="D874" t="str">
            <v>3245060518707</v>
          </cell>
          <cell r="E874" t="str">
            <v>PZ</v>
          </cell>
          <cell r="F874">
            <v>1</v>
          </cell>
          <cell r="G874" t="str">
            <v>LAN LG PANNELLI E PATCH CORD</v>
          </cell>
          <cell r="H874">
            <v>12.15</v>
          </cell>
          <cell r="I874">
            <v>0.42</v>
          </cell>
          <cell r="J874">
            <v>7.0470000000000006</v>
          </cell>
          <cell r="K874">
            <v>0.15</v>
          </cell>
          <cell r="L874">
            <v>5.9899500000000003</v>
          </cell>
        </row>
        <row r="875">
          <cell r="A875" t="str">
            <v>LG-051871</v>
          </cell>
          <cell r="B875" t="str">
            <v>VDI</v>
          </cell>
          <cell r="C875" t="str">
            <v>cordone 2m cat 6A S/FTP rosso</v>
          </cell>
          <cell r="D875" t="str">
            <v>3245060518714</v>
          </cell>
          <cell r="E875" t="str">
            <v>PZ</v>
          </cell>
          <cell r="F875">
            <v>1</v>
          </cell>
          <cell r="G875" t="str">
            <v>LAN LG PANNELLI E PATCH CORD</v>
          </cell>
          <cell r="H875">
            <v>12.15</v>
          </cell>
          <cell r="I875">
            <v>0.42</v>
          </cell>
          <cell r="J875">
            <v>7.0470000000000006</v>
          </cell>
          <cell r="K875">
            <v>0.15</v>
          </cell>
          <cell r="L875">
            <v>5.9899500000000003</v>
          </cell>
        </row>
        <row r="876">
          <cell r="A876" t="str">
            <v>LG-051872</v>
          </cell>
          <cell r="B876" t="str">
            <v>VDI</v>
          </cell>
          <cell r="C876" t="str">
            <v>cordone 3m cat 6A S/FTP rosso</v>
          </cell>
          <cell r="D876" t="str">
            <v>3245060518721</v>
          </cell>
          <cell r="E876" t="str">
            <v>PZ</v>
          </cell>
          <cell r="F876">
            <v>1</v>
          </cell>
          <cell r="G876" t="str">
            <v>LAN LG PANNELLI E PATCH CORD</v>
          </cell>
          <cell r="H876">
            <v>12.15</v>
          </cell>
          <cell r="I876">
            <v>0.42</v>
          </cell>
          <cell r="J876">
            <v>7.0470000000000006</v>
          </cell>
          <cell r="K876">
            <v>0.15</v>
          </cell>
          <cell r="L876">
            <v>5.9899500000000003</v>
          </cell>
        </row>
        <row r="877">
          <cell r="A877" t="str">
            <v>LG-632850</v>
          </cell>
          <cell r="B877" t="str">
            <v>VDI</v>
          </cell>
          <cell r="C877" t="str">
            <v>LCS-Pannello 24 RJ45 KS da attrezzare</v>
          </cell>
          <cell r="D877" t="str">
            <v>3414972185509</v>
          </cell>
          <cell r="E877" t="str">
            <v>PZ</v>
          </cell>
          <cell r="F877">
            <v>1</v>
          </cell>
          <cell r="G877" t="str">
            <v>LAN LG PANNELLI E PATCH CORD</v>
          </cell>
          <cell r="H877">
            <v>101.29</v>
          </cell>
          <cell r="I877">
            <v>0.42</v>
          </cell>
          <cell r="J877">
            <v>58.748200000000004</v>
          </cell>
          <cell r="K877">
            <v>0.15</v>
          </cell>
          <cell r="L877">
            <v>49.935970000000005</v>
          </cell>
        </row>
        <row r="878">
          <cell r="A878" t="str">
            <v>LG-632905</v>
          </cell>
          <cell r="B878" t="str">
            <v>VDI</v>
          </cell>
          <cell r="C878" t="str">
            <v>LCS-RJ45 CAT 6A STP KEYSTONE /X24</v>
          </cell>
          <cell r="D878" t="str">
            <v>3414972227216</v>
          </cell>
          <cell r="E878" t="str">
            <v>PZ</v>
          </cell>
          <cell r="F878">
            <v>1</v>
          </cell>
          <cell r="G878" t="str">
            <v>LAN LG CONNETTORI DA PDL</v>
          </cell>
          <cell r="H878">
            <v>347.65</v>
          </cell>
          <cell r="I878">
            <v>0.42</v>
          </cell>
          <cell r="J878">
            <v>201.637</v>
          </cell>
          <cell r="K878">
            <v>0.15</v>
          </cell>
          <cell r="L878">
            <v>171.39144999999999</v>
          </cell>
        </row>
        <row r="879">
          <cell r="A879" t="str">
            <v>LG-632906</v>
          </cell>
          <cell r="B879" t="str">
            <v>VDI</v>
          </cell>
          <cell r="C879" t="str">
            <v>LCS-RJ45 CAT 6A UTP KEYSTONE /X24</v>
          </cell>
          <cell r="D879" t="str">
            <v>3414972227230</v>
          </cell>
          <cell r="E879" t="str">
            <v>PZ</v>
          </cell>
          <cell r="F879">
            <v>1</v>
          </cell>
          <cell r="G879" t="str">
            <v>LAN LG CONNETTORI DA PDL</v>
          </cell>
          <cell r="H879">
            <v>280.02</v>
          </cell>
          <cell r="I879">
            <v>0.42</v>
          </cell>
          <cell r="J879">
            <v>162.41159999999999</v>
          </cell>
          <cell r="K879">
            <v>0.15</v>
          </cell>
          <cell r="L879">
            <v>138.04986</v>
          </cell>
        </row>
        <row r="880">
          <cell r="A880" t="str">
            <v>LG-632907</v>
          </cell>
          <cell r="B880" t="str">
            <v>VDI</v>
          </cell>
          <cell r="C880" t="str">
            <v>LCS-RJ45 CAT 6 STP KEYSTONE /X24</v>
          </cell>
          <cell r="D880" t="str">
            <v>3414972227254</v>
          </cell>
          <cell r="E880" t="str">
            <v>PZ</v>
          </cell>
          <cell r="F880">
            <v>1</v>
          </cell>
          <cell r="G880" t="str">
            <v>LAN LG CONNETTORI DA PDL</v>
          </cell>
          <cell r="H880">
            <v>260.66000000000003</v>
          </cell>
          <cell r="I880">
            <v>0.42</v>
          </cell>
          <cell r="J880">
            <v>151.18280000000001</v>
          </cell>
          <cell r="K880">
            <v>0.15</v>
          </cell>
          <cell r="L880">
            <v>128.50538</v>
          </cell>
        </row>
        <row r="881">
          <cell r="A881" t="str">
            <v>LG-632909</v>
          </cell>
          <cell r="B881" t="str">
            <v>VDI</v>
          </cell>
          <cell r="C881" t="str">
            <v>LCS-RJ45 CAT 6 UTP KEYSTONE /X24</v>
          </cell>
          <cell r="D881" t="str">
            <v>3414972227292</v>
          </cell>
          <cell r="E881" t="str">
            <v>PZ</v>
          </cell>
          <cell r="F881">
            <v>1</v>
          </cell>
          <cell r="G881" t="str">
            <v>LAN LG CONNETTORI DA PDL</v>
          </cell>
          <cell r="H881">
            <v>205.55</v>
          </cell>
          <cell r="I881">
            <v>0.42</v>
          </cell>
          <cell r="J881">
            <v>119.21900000000001</v>
          </cell>
          <cell r="K881">
            <v>0.15</v>
          </cell>
          <cell r="L881">
            <v>101.33615</v>
          </cell>
        </row>
        <row r="882">
          <cell r="A882" t="str">
            <v>LG-646200</v>
          </cell>
          <cell r="B882" t="str">
            <v>VDI</v>
          </cell>
          <cell r="C882" t="str">
            <v>legrand - quadro 6U  prof 450</v>
          </cell>
          <cell r="D882" t="str">
            <v>3414970967770</v>
          </cell>
          <cell r="E882" t="str">
            <v>PZ</v>
          </cell>
          <cell r="F882">
            <v>1</v>
          </cell>
          <cell r="G882" t="str">
            <v>LAN LG RACK</v>
          </cell>
          <cell r="H882">
            <v>205.42</v>
          </cell>
          <cell r="I882">
            <v>0.42</v>
          </cell>
          <cell r="J882">
            <v>119.14359999999999</v>
          </cell>
          <cell r="K882">
            <v>0.15</v>
          </cell>
          <cell r="L882">
            <v>101.27206</v>
          </cell>
        </row>
        <row r="883">
          <cell r="A883" t="str">
            <v>LG-646201</v>
          </cell>
          <cell r="B883" t="str">
            <v>VDI</v>
          </cell>
          <cell r="C883" t="str">
            <v>legrand - quadro 9U  prof 450</v>
          </cell>
          <cell r="D883" t="str">
            <v>3414970967787</v>
          </cell>
          <cell r="E883" t="str">
            <v>PZ</v>
          </cell>
          <cell r="F883">
            <v>1</v>
          </cell>
          <cell r="G883" t="str">
            <v>LAN LG RACK</v>
          </cell>
          <cell r="H883">
            <v>226.94</v>
          </cell>
          <cell r="I883">
            <v>0.42</v>
          </cell>
          <cell r="J883">
            <v>131.62520000000001</v>
          </cell>
          <cell r="K883">
            <v>0.15</v>
          </cell>
          <cell r="L883">
            <v>111.88142000000001</v>
          </cell>
        </row>
        <row r="884">
          <cell r="A884" t="str">
            <v>LG-646202</v>
          </cell>
          <cell r="B884" t="str">
            <v>VDI</v>
          </cell>
          <cell r="C884" t="str">
            <v>legrand - quadro 12U  prof 450</v>
          </cell>
          <cell r="D884" t="str">
            <v>3414970967794</v>
          </cell>
          <cell r="E884" t="str">
            <v>PZ</v>
          </cell>
          <cell r="F884">
            <v>1</v>
          </cell>
          <cell r="G884" t="str">
            <v>LAN LG RACK</v>
          </cell>
          <cell r="H884">
            <v>279.68</v>
          </cell>
          <cell r="I884">
            <v>0.42</v>
          </cell>
          <cell r="J884">
            <v>162.21440000000001</v>
          </cell>
          <cell r="K884">
            <v>0.15</v>
          </cell>
          <cell r="L884">
            <v>137.88224000000002</v>
          </cell>
        </row>
        <row r="885">
          <cell r="A885" t="str">
            <v>LG-646203</v>
          </cell>
          <cell r="B885" t="str">
            <v>VDI</v>
          </cell>
          <cell r="C885" t="str">
            <v>legrand - quadro 15U  prof 450</v>
          </cell>
          <cell r="D885" t="str">
            <v>3414970967800</v>
          </cell>
          <cell r="E885" t="str">
            <v>PZ</v>
          </cell>
          <cell r="F885">
            <v>1</v>
          </cell>
          <cell r="G885" t="str">
            <v>LAN LG RACK</v>
          </cell>
          <cell r="H885">
            <v>312.77999999999997</v>
          </cell>
          <cell r="I885">
            <v>0.42</v>
          </cell>
          <cell r="J885">
            <v>181.41239999999999</v>
          </cell>
          <cell r="K885">
            <v>0.15</v>
          </cell>
          <cell r="L885">
            <v>154.20053999999999</v>
          </cell>
        </row>
        <row r="886">
          <cell r="A886" t="str">
            <v>LG-646212</v>
          </cell>
          <cell r="B886" t="str">
            <v>VDI</v>
          </cell>
          <cell r="C886" t="str">
            <v>legrand - quadro 12U  prof 600</v>
          </cell>
          <cell r="D886" t="str">
            <v>3414970967855</v>
          </cell>
          <cell r="E886" t="str">
            <v>PZ</v>
          </cell>
          <cell r="F886">
            <v>1</v>
          </cell>
          <cell r="G886" t="str">
            <v>LAN LG RACK</v>
          </cell>
          <cell r="H886">
            <v>319.89999999999998</v>
          </cell>
          <cell r="I886">
            <v>0.42</v>
          </cell>
          <cell r="J886">
            <v>185.542</v>
          </cell>
          <cell r="K886">
            <v>0.15</v>
          </cell>
          <cell r="L886">
            <v>157.7107</v>
          </cell>
        </row>
        <row r="887">
          <cell r="A887" t="str">
            <v>LG-646213</v>
          </cell>
          <cell r="B887" t="str">
            <v>VDI</v>
          </cell>
          <cell r="C887" t="str">
            <v>legrand - quadro 15U  prof 600</v>
          </cell>
          <cell r="D887" t="str">
            <v>3414970967862</v>
          </cell>
          <cell r="E887" t="str">
            <v>PZ</v>
          </cell>
          <cell r="F887">
            <v>1</v>
          </cell>
          <cell r="G887" t="str">
            <v>LAN LG RACK</v>
          </cell>
          <cell r="H887">
            <v>355.8</v>
          </cell>
          <cell r="I887">
            <v>0.42</v>
          </cell>
          <cell r="J887">
            <v>206.364</v>
          </cell>
          <cell r="K887">
            <v>0.15</v>
          </cell>
          <cell r="L887">
            <v>175.40940000000001</v>
          </cell>
        </row>
        <row r="888">
          <cell r="A888" t="str">
            <v>LG-646214</v>
          </cell>
          <cell r="B888" t="str">
            <v>VDI</v>
          </cell>
          <cell r="C888" t="str">
            <v>legrand - quadro 18U  prof 600</v>
          </cell>
          <cell r="D888" t="str">
            <v>3414970967879</v>
          </cell>
          <cell r="E888" t="str">
            <v>PZ</v>
          </cell>
          <cell r="F888">
            <v>1</v>
          </cell>
          <cell r="G888" t="str">
            <v>LAN LG RACK</v>
          </cell>
          <cell r="H888">
            <v>497.21</v>
          </cell>
          <cell r="I888">
            <v>0.42</v>
          </cell>
          <cell r="J888">
            <v>288.3818</v>
          </cell>
          <cell r="K888">
            <v>0.15</v>
          </cell>
          <cell r="L888">
            <v>245.12452999999999</v>
          </cell>
        </row>
        <row r="889">
          <cell r="A889" t="str">
            <v>LG-646215</v>
          </cell>
          <cell r="B889" t="str">
            <v>VDI</v>
          </cell>
          <cell r="C889" t="str">
            <v>legrand - quadro 21U  prof 600</v>
          </cell>
          <cell r="D889" t="str">
            <v>3414970967886</v>
          </cell>
          <cell r="E889" t="str">
            <v>PZ</v>
          </cell>
          <cell r="F889">
            <v>1</v>
          </cell>
          <cell r="G889" t="str">
            <v>LAN LG RACK</v>
          </cell>
          <cell r="H889">
            <v>687.11</v>
          </cell>
          <cell r="I889">
            <v>0.42</v>
          </cell>
          <cell r="J889">
            <v>398.52379999999999</v>
          </cell>
          <cell r="K889">
            <v>0.15</v>
          </cell>
          <cell r="L889">
            <v>338.74522999999999</v>
          </cell>
        </row>
        <row r="890">
          <cell r="A890" t="str">
            <v>LG-646221</v>
          </cell>
          <cell r="B890" t="str">
            <v>VDI</v>
          </cell>
          <cell r="C890" t="str">
            <v>legrand - quadro 9U  pivoting</v>
          </cell>
          <cell r="D890" t="str">
            <v>3414970967893</v>
          </cell>
          <cell r="E890" t="str">
            <v>PZ</v>
          </cell>
          <cell r="F890">
            <v>1</v>
          </cell>
          <cell r="G890" t="str">
            <v>LAN LG RACK</v>
          </cell>
          <cell r="H890">
            <v>506.02</v>
          </cell>
          <cell r="I890">
            <v>0.42</v>
          </cell>
          <cell r="J890">
            <v>293.49160000000001</v>
          </cell>
          <cell r="K890">
            <v>0.15</v>
          </cell>
          <cell r="L890">
            <v>249.46786</v>
          </cell>
        </row>
        <row r="891">
          <cell r="A891" t="str">
            <v>LG-646223</v>
          </cell>
          <cell r="B891" t="str">
            <v>VDI</v>
          </cell>
          <cell r="C891" t="str">
            <v>legrand - quadro 15U  pivoting</v>
          </cell>
          <cell r="D891" t="str">
            <v>3414970967916</v>
          </cell>
          <cell r="E891" t="str">
            <v>PZ</v>
          </cell>
          <cell r="F891">
            <v>1</v>
          </cell>
          <cell r="G891" t="str">
            <v>LAN LG RACK</v>
          </cell>
          <cell r="H891">
            <v>556.91999999999996</v>
          </cell>
          <cell r="I891">
            <v>0.42</v>
          </cell>
          <cell r="J891">
            <v>323.0136</v>
          </cell>
          <cell r="K891">
            <v>0.15</v>
          </cell>
          <cell r="L891">
            <v>274.56155999999999</v>
          </cell>
        </row>
        <row r="892">
          <cell r="A892" t="str">
            <v>LG-646238</v>
          </cell>
          <cell r="B892" t="str">
            <v>VDI</v>
          </cell>
          <cell r="C892" t="str">
            <v>legrand - ventole 230V per armadio</v>
          </cell>
          <cell r="D892" t="str">
            <v>3414970967954</v>
          </cell>
          <cell r="E892" t="str">
            <v>PZ</v>
          </cell>
          <cell r="F892">
            <v>1</v>
          </cell>
          <cell r="G892" t="str">
            <v>LAN LG RACK</v>
          </cell>
          <cell r="H892">
            <v>167.81</v>
          </cell>
          <cell r="I892">
            <v>0.42</v>
          </cell>
          <cell r="J892">
            <v>97.329800000000006</v>
          </cell>
          <cell r="K892">
            <v>0.15</v>
          </cell>
          <cell r="L892">
            <v>82.730330000000009</v>
          </cell>
        </row>
        <row r="893">
          <cell r="A893" t="str">
            <v>LG-646240</v>
          </cell>
          <cell r="B893" t="str">
            <v>VDI</v>
          </cell>
          <cell r="C893" t="str">
            <v>LINKEO 19'' ARMADIO -Minibox 569x538x158 3U</v>
          </cell>
          <cell r="D893" t="str">
            <v>3414971599123</v>
          </cell>
          <cell r="E893" t="str">
            <v>PZ</v>
          </cell>
          <cell r="F893">
            <v>1</v>
          </cell>
          <cell r="G893" t="str">
            <v>LAN LG RACK</v>
          </cell>
          <cell r="H893">
            <v>219.98</v>
          </cell>
          <cell r="I893">
            <v>0.42</v>
          </cell>
          <cell r="J893">
            <v>127.58839999999999</v>
          </cell>
          <cell r="K893">
            <v>0.15</v>
          </cell>
          <cell r="L893">
            <v>108.45013999999999</v>
          </cell>
        </row>
        <row r="894">
          <cell r="A894" t="str">
            <v>LG-646242</v>
          </cell>
          <cell r="B894" t="str">
            <v>VDI</v>
          </cell>
          <cell r="C894" t="str">
            <v>legrand - 2 montanti  per armadio 12U</v>
          </cell>
          <cell r="D894" t="str">
            <v>3414970967961</v>
          </cell>
          <cell r="E894" t="str">
            <v>PZ</v>
          </cell>
          <cell r="F894">
            <v>1</v>
          </cell>
          <cell r="G894" t="str">
            <v>LAN LG RACK</v>
          </cell>
          <cell r="H894">
            <v>37.090000000000003</v>
          </cell>
          <cell r="I894">
            <v>0.42</v>
          </cell>
          <cell r="J894">
            <v>21.5122</v>
          </cell>
          <cell r="K894">
            <v>0.15</v>
          </cell>
          <cell r="L894">
            <v>18.28537</v>
          </cell>
        </row>
        <row r="895">
          <cell r="A895" t="str">
            <v>LG-646243</v>
          </cell>
          <cell r="B895" t="str">
            <v>VDI</v>
          </cell>
          <cell r="C895" t="str">
            <v>legrand - 2 montanti  per armadio 15U</v>
          </cell>
          <cell r="D895" t="str">
            <v>3414970967978</v>
          </cell>
          <cell r="E895" t="str">
            <v>PZ</v>
          </cell>
          <cell r="F895">
            <v>1</v>
          </cell>
          <cell r="G895" t="str">
            <v>LAN LG RACK</v>
          </cell>
          <cell r="H895">
            <v>39.450000000000003</v>
          </cell>
          <cell r="I895">
            <v>0.42</v>
          </cell>
          <cell r="J895">
            <v>22.881000000000004</v>
          </cell>
          <cell r="K895">
            <v>0.15</v>
          </cell>
          <cell r="L895">
            <v>19.448850000000004</v>
          </cell>
        </row>
        <row r="896">
          <cell r="A896" t="str">
            <v>LG-646244</v>
          </cell>
          <cell r="B896" t="str">
            <v>VDI</v>
          </cell>
          <cell r="C896" t="str">
            <v>legrand - 2 montanti  per armadio 18U</v>
          </cell>
          <cell r="D896" t="str">
            <v>3414970967985</v>
          </cell>
          <cell r="E896" t="str">
            <v>PZ</v>
          </cell>
          <cell r="F896">
            <v>1</v>
          </cell>
          <cell r="G896" t="str">
            <v>LAN LG RACK</v>
          </cell>
          <cell r="H896">
            <v>51.76</v>
          </cell>
          <cell r="I896">
            <v>0.42</v>
          </cell>
          <cell r="J896">
            <v>30.020800000000001</v>
          </cell>
          <cell r="K896">
            <v>0.15</v>
          </cell>
          <cell r="L896">
            <v>25.517680000000002</v>
          </cell>
        </row>
        <row r="897">
          <cell r="A897" t="str">
            <v>LG-646245</v>
          </cell>
          <cell r="B897" t="str">
            <v>VDI</v>
          </cell>
          <cell r="C897" t="str">
            <v>legrand - 2 montanti  per armadio 21U</v>
          </cell>
          <cell r="D897" t="str">
            <v>3414970967992</v>
          </cell>
          <cell r="E897" t="str">
            <v>PZ</v>
          </cell>
          <cell r="F897">
            <v>1</v>
          </cell>
          <cell r="G897" t="str">
            <v>LAN LG RACK</v>
          </cell>
          <cell r="H897">
            <v>59.44</v>
          </cell>
          <cell r="I897">
            <v>0.42</v>
          </cell>
          <cell r="J897">
            <v>34.475200000000001</v>
          </cell>
          <cell r="K897">
            <v>0.15</v>
          </cell>
          <cell r="L897">
            <v>29.303920000000002</v>
          </cell>
        </row>
        <row r="898">
          <cell r="A898" t="str">
            <v>LG-646337</v>
          </cell>
          <cell r="B898" t="str">
            <v>VDI</v>
          </cell>
          <cell r="C898" t="str">
            <v>legrand - set accoppiamento armadio</v>
          </cell>
          <cell r="D898" t="str">
            <v>3245066463377</v>
          </cell>
          <cell r="E898" t="str">
            <v>PZ</v>
          </cell>
          <cell r="F898">
            <v>1</v>
          </cell>
          <cell r="G898" t="str">
            <v>LAN LG RACK</v>
          </cell>
          <cell r="H898">
            <v>83.98</v>
          </cell>
          <cell r="I898">
            <v>0.42</v>
          </cell>
          <cell r="J898">
            <v>48.708400000000005</v>
          </cell>
          <cell r="K898">
            <v>0.15</v>
          </cell>
          <cell r="L898">
            <v>41.402140000000003</v>
          </cell>
        </row>
        <row r="899">
          <cell r="A899" t="str">
            <v>LG-646340</v>
          </cell>
          <cell r="B899" t="str">
            <v>VDI</v>
          </cell>
          <cell r="C899" t="str">
            <v>coppia di montanti 24U</v>
          </cell>
          <cell r="D899" t="str">
            <v>3245066463407</v>
          </cell>
          <cell r="E899" t="str">
            <v>PZ</v>
          </cell>
          <cell r="F899">
            <v>1</v>
          </cell>
          <cell r="G899" t="str">
            <v>LAN LG RACK</v>
          </cell>
          <cell r="H899">
            <v>37.22</v>
          </cell>
          <cell r="I899">
            <v>0.42</v>
          </cell>
          <cell r="J899">
            <v>21.587600000000002</v>
          </cell>
          <cell r="K899">
            <v>0.15</v>
          </cell>
          <cell r="L899">
            <v>18.349460000000001</v>
          </cell>
        </row>
        <row r="900">
          <cell r="A900" t="str">
            <v>LG-646341</v>
          </cell>
          <cell r="B900" t="str">
            <v>VDI</v>
          </cell>
          <cell r="C900" t="str">
            <v>legrand - 2 montanti  per armadio 33U</v>
          </cell>
          <cell r="D900" t="str">
            <v>3245066463414</v>
          </cell>
          <cell r="E900" t="str">
            <v>PZ</v>
          </cell>
          <cell r="F900">
            <v>1</v>
          </cell>
          <cell r="G900" t="str">
            <v>LAN LG RACK</v>
          </cell>
          <cell r="H900">
            <v>38.020000000000003</v>
          </cell>
          <cell r="I900">
            <v>0.42</v>
          </cell>
          <cell r="J900">
            <v>22.051600000000001</v>
          </cell>
          <cell r="K900">
            <v>0.15</v>
          </cell>
          <cell r="L900">
            <v>18.743860000000002</v>
          </cell>
        </row>
        <row r="901">
          <cell r="A901" t="str">
            <v>LG-646342</v>
          </cell>
          <cell r="B901" t="str">
            <v>VDI</v>
          </cell>
          <cell r="C901" t="str">
            <v>coppia di montanti 42U</v>
          </cell>
          <cell r="D901" t="str">
            <v>3245066463421</v>
          </cell>
          <cell r="E901" t="str">
            <v>PZ</v>
          </cell>
          <cell r="F901">
            <v>1</v>
          </cell>
          <cell r="G901" t="str">
            <v>LAN LG RACK</v>
          </cell>
          <cell r="H901">
            <v>54.5</v>
          </cell>
          <cell r="I901">
            <v>0.42</v>
          </cell>
          <cell r="J901">
            <v>31.61</v>
          </cell>
          <cell r="K901">
            <v>0.15</v>
          </cell>
          <cell r="L901">
            <v>26.868500000000001</v>
          </cell>
        </row>
        <row r="902">
          <cell r="A902" t="str">
            <v>LG-646343</v>
          </cell>
          <cell r="B902" t="str">
            <v>VDI</v>
          </cell>
          <cell r="C902" t="str">
            <v>legrand - 2 montanti  per armadio 47U</v>
          </cell>
          <cell r="D902" t="str">
            <v>3414970968203</v>
          </cell>
          <cell r="E902" t="str">
            <v>PZ</v>
          </cell>
          <cell r="F902">
            <v>1</v>
          </cell>
          <cell r="G902" t="str">
            <v>LAN LG RACK</v>
          </cell>
          <cell r="H902">
            <v>67.19</v>
          </cell>
          <cell r="I902">
            <v>0.42</v>
          </cell>
          <cell r="J902">
            <v>38.970199999999998</v>
          </cell>
          <cell r="K902">
            <v>0.15</v>
          </cell>
          <cell r="L902">
            <v>33.124670000000002</v>
          </cell>
        </row>
        <row r="903">
          <cell r="A903" t="str">
            <v>LG-646400</v>
          </cell>
          <cell r="B903" t="str">
            <v>VDI</v>
          </cell>
          <cell r="C903" t="str">
            <v>legrand - zoccolo per armadio 600x600</v>
          </cell>
          <cell r="D903" t="str">
            <v>3245066464008</v>
          </cell>
          <cell r="E903" t="str">
            <v>PZ</v>
          </cell>
          <cell r="F903">
            <v>1</v>
          </cell>
          <cell r="G903" t="str">
            <v>LAN LG RACK</v>
          </cell>
          <cell r="H903">
            <v>170.35</v>
          </cell>
          <cell r="I903">
            <v>0.42</v>
          </cell>
          <cell r="J903">
            <v>98.802999999999997</v>
          </cell>
          <cell r="K903">
            <v>0.15</v>
          </cell>
          <cell r="L903">
            <v>83.982550000000003</v>
          </cell>
        </row>
        <row r="904">
          <cell r="A904" t="str">
            <v>LG-646401</v>
          </cell>
          <cell r="B904" t="str">
            <v>VDI</v>
          </cell>
          <cell r="C904" t="str">
            <v>legrand - zoccolo per armadio 600x800</v>
          </cell>
          <cell r="D904" t="str">
            <v>3245066464015</v>
          </cell>
          <cell r="E904" t="str">
            <v>PZ</v>
          </cell>
          <cell r="F904">
            <v>1</v>
          </cell>
          <cell r="G904" t="str">
            <v>LAN LG RACK</v>
          </cell>
          <cell r="H904">
            <v>187.89</v>
          </cell>
          <cell r="I904">
            <v>0.42</v>
          </cell>
          <cell r="J904">
            <v>108.97619999999999</v>
          </cell>
          <cell r="K904">
            <v>0.15</v>
          </cell>
          <cell r="L904">
            <v>92.629769999999994</v>
          </cell>
        </row>
        <row r="905">
          <cell r="A905" t="str">
            <v>LG-646402</v>
          </cell>
          <cell r="B905" t="str">
            <v>VDI</v>
          </cell>
          <cell r="C905" t="str">
            <v>legrand - zoccolo per armadio 600x1000</v>
          </cell>
          <cell r="D905" t="str">
            <v>3245066464022</v>
          </cell>
          <cell r="E905" t="str">
            <v>PZ</v>
          </cell>
          <cell r="F905">
            <v>1</v>
          </cell>
          <cell r="G905" t="str">
            <v>LAN LG RACK</v>
          </cell>
          <cell r="H905">
            <v>205.45</v>
          </cell>
          <cell r="I905">
            <v>0.42</v>
          </cell>
          <cell r="J905">
            <v>119.161</v>
          </cell>
          <cell r="K905">
            <v>0.15</v>
          </cell>
          <cell r="L905">
            <v>101.28685</v>
          </cell>
        </row>
        <row r="906">
          <cell r="A906" t="str">
            <v>LG-646403</v>
          </cell>
          <cell r="B906" t="str">
            <v>VDI</v>
          </cell>
          <cell r="C906" t="str">
            <v>legrand - zoccolo per armadio 800x800</v>
          </cell>
          <cell r="D906" t="str">
            <v>3245066464039</v>
          </cell>
          <cell r="E906" t="str">
            <v>PZ</v>
          </cell>
          <cell r="F906">
            <v>1</v>
          </cell>
          <cell r="G906" t="str">
            <v>LAN LG RACK</v>
          </cell>
          <cell r="H906">
            <v>205.45</v>
          </cell>
          <cell r="I906">
            <v>0.42</v>
          </cell>
          <cell r="J906">
            <v>119.161</v>
          </cell>
          <cell r="K906">
            <v>0.15</v>
          </cell>
          <cell r="L906">
            <v>101.28685</v>
          </cell>
        </row>
        <row r="907">
          <cell r="A907" t="str">
            <v>LG-646404</v>
          </cell>
          <cell r="B907" t="str">
            <v>VDI</v>
          </cell>
          <cell r="C907" t="str">
            <v>legrand - zoccolo armadio 800x1000</v>
          </cell>
          <cell r="D907" t="str">
            <v>3245066464046</v>
          </cell>
          <cell r="E907" t="str">
            <v>PZ</v>
          </cell>
          <cell r="F907">
            <v>1</v>
          </cell>
          <cell r="G907" t="str">
            <v>LAN LG RACK</v>
          </cell>
          <cell r="H907">
            <v>223.04</v>
          </cell>
          <cell r="I907">
            <v>0.42</v>
          </cell>
          <cell r="J907">
            <v>129.36320000000001</v>
          </cell>
          <cell r="K907">
            <v>0.15</v>
          </cell>
          <cell r="L907">
            <v>109.95872</v>
          </cell>
        </row>
        <row r="908">
          <cell r="A908" t="str">
            <v>LG-646415</v>
          </cell>
          <cell r="B908" t="str">
            <v>VDI</v>
          </cell>
          <cell r="C908" t="str">
            <v>legrand - supporto per pdu armadio 42U</v>
          </cell>
          <cell r="D908" t="str">
            <v>3414970968234</v>
          </cell>
          <cell r="E908" t="str">
            <v>PZ</v>
          </cell>
          <cell r="F908">
            <v>1</v>
          </cell>
          <cell r="G908" t="str">
            <v>LAN LG RACK</v>
          </cell>
          <cell r="H908">
            <v>85.84</v>
          </cell>
          <cell r="I908">
            <v>0.42</v>
          </cell>
          <cell r="J908">
            <v>49.787200000000006</v>
          </cell>
          <cell r="K908">
            <v>0.15</v>
          </cell>
          <cell r="L908">
            <v>42.319120000000005</v>
          </cell>
        </row>
        <row r="909">
          <cell r="A909" t="str">
            <v>LG-646416</v>
          </cell>
          <cell r="B909" t="str">
            <v>VDI</v>
          </cell>
          <cell r="C909" t="str">
            <v>legrand - supporto per pdu armadio 47U</v>
          </cell>
          <cell r="D909" t="str">
            <v>3414970968241</v>
          </cell>
          <cell r="E909" t="str">
            <v>PZ</v>
          </cell>
          <cell r="F909">
            <v>1</v>
          </cell>
          <cell r="G909" t="str">
            <v>LAN LG RACK</v>
          </cell>
          <cell r="H909">
            <v>109.01</v>
          </cell>
          <cell r="I909">
            <v>0.42</v>
          </cell>
          <cell r="J909">
            <v>63.225800000000007</v>
          </cell>
          <cell r="K909">
            <v>0.15</v>
          </cell>
          <cell r="L909">
            <v>53.741930000000004</v>
          </cell>
        </row>
        <row r="910">
          <cell r="A910" t="str">
            <v>LG-646420</v>
          </cell>
          <cell r="B910" t="str">
            <v>VDI</v>
          </cell>
          <cell r="C910" t="str">
            <v>legrand - passerella cavi armadio 33U</v>
          </cell>
          <cell r="D910" t="str">
            <v>3245066464206</v>
          </cell>
          <cell r="E910" t="str">
            <v>PZ</v>
          </cell>
          <cell r="F910">
            <v>1</v>
          </cell>
          <cell r="G910" t="str">
            <v>LAN LG RACK</v>
          </cell>
          <cell r="H910">
            <v>90.32</v>
          </cell>
          <cell r="I910">
            <v>0.42</v>
          </cell>
          <cell r="J910">
            <v>52.385599999999997</v>
          </cell>
          <cell r="K910">
            <v>0.15</v>
          </cell>
          <cell r="L910">
            <v>44.527760000000001</v>
          </cell>
        </row>
        <row r="911">
          <cell r="A911" t="str">
            <v>LG-646421</v>
          </cell>
          <cell r="B911" t="str">
            <v>VDI</v>
          </cell>
          <cell r="C911" t="str">
            <v>legrand - passerella cavi armadio 42U</v>
          </cell>
          <cell r="D911" t="str">
            <v>3245066464213</v>
          </cell>
          <cell r="E911" t="str">
            <v>PZ</v>
          </cell>
          <cell r="F911">
            <v>1</v>
          </cell>
          <cell r="G911" t="str">
            <v>LAN LG RACK</v>
          </cell>
          <cell r="H911">
            <v>93.72</v>
          </cell>
          <cell r="I911">
            <v>0.42</v>
          </cell>
          <cell r="J911">
            <v>54.357599999999998</v>
          </cell>
          <cell r="K911">
            <v>0.15</v>
          </cell>
          <cell r="L911">
            <v>46.203959999999995</v>
          </cell>
        </row>
        <row r="912">
          <cell r="A912" t="str">
            <v>LG-646422</v>
          </cell>
          <cell r="B912" t="str">
            <v>VDI</v>
          </cell>
          <cell r="C912" t="str">
            <v>legrand - passerella cavi armadio 47U</v>
          </cell>
          <cell r="D912" t="str">
            <v>3414970968265</v>
          </cell>
          <cell r="E912" t="str">
            <v>PZ</v>
          </cell>
          <cell r="F912">
            <v>1</v>
          </cell>
          <cell r="G912" t="str">
            <v>LAN LG RACK</v>
          </cell>
          <cell r="H912">
            <v>107.11</v>
          </cell>
          <cell r="I912">
            <v>0.42</v>
          </cell>
          <cell r="J912">
            <v>62.123800000000003</v>
          </cell>
          <cell r="K912">
            <v>0.15</v>
          </cell>
          <cell r="L912">
            <v>52.805230000000002</v>
          </cell>
        </row>
        <row r="913">
          <cell r="A913" t="str">
            <v>LG-646425</v>
          </cell>
          <cell r="B913" t="str">
            <v>VDI</v>
          </cell>
          <cell r="C913" t="str">
            <v>legrand - set di 6 anelli armadio</v>
          </cell>
          <cell r="D913" t="str">
            <v>3245066464251</v>
          </cell>
          <cell r="E913" t="str">
            <v>PZ</v>
          </cell>
          <cell r="F913">
            <v>1</v>
          </cell>
          <cell r="G913" t="str">
            <v>LAN LG RACK</v>
          </cell>
          <cell r="H913">
            <v>44.3</v>
          </cell>
          <cell r="I913">
            <v>0.42</v>
          </cell>
          <cell r="J913">
            <v>25.693999999999999</v>
          </cell>
          <cell r="K913">
            <v>0.15</v>
          </cell>
          <cell r="L913">
            <v>21.8399</v>
          </cell>
        </row>
        <row r="914">
          <cell r="A914" t="str">
            <v>LG-646426</v>
          </cell>
          <cell r="B914" t="str">
            <v>VDI</v>
          </cell>
          <cell r="C914" t="str">
            <v>legrand - set di 2 passacavi laterali42 800</v>
          </cell>
          <cell r="D914" t="str">
            <v>3414970968272</v>
          </cell>
          <cell r="E914" t="str">
            <v>PZ</v>
          </cell>
          <cell r="F914">
            <v>1</v>
          </cell>
          <cell r="G914" t="str">
            <v>LAN LG RACK</v>
          </cell>
          <cell r="H914">
            <v>272.44</v>
          </cell>
          <cell r="I914">
            <v>0.42</v>
          </cell>
          <cell r="J914">
            <v>158.01519999999999</v>
          </cell>
          <cell r="K914">
            <v>0.15</v>
          </cell>
          <cell r="L914">
            <v>134.31291999999999</v>
          </cell>
        </row>
        <row r="915">
          <cell r="A915" t="str">
            <v>LG-646427</v>
          </cell>
          <cell r="B915" t="str">
            <v>VDI</v>
          </cell>
          <cell r="C915" t="str">
            <v>legrand - set di 2 passacavi laterali 47U</v>
          </cell>
          <cell r="D915" t="str">
            <v>3414970968289</v>
          </cell>
          <cell r="E915" t="str">
            <v>PZ</v>
          </cell>
          <cell r="F915">
            <v>1</v>
          </cell>
          <cell r="G915" t="str">
            <v>LAN LG RACK</v>
          </cell>
          <cell r="H915">
            <v>295.39999999999998</v>
          </cell>
          <cell r="I915">
            <v>0.42</v>
          </cell>
          <cell r="J915">
            <v>171.33199999999999</v>
          </cell>
          <cell r="K915">
            <v>0.15</v>
          </cell>
          <cell r="L915">
            <v>145.63219999999998</v>
          </cell>
        </row>
        <row r="916">
          <cell r="A916" t="str">
            <v>LG-646428</v>
          </cell>
          <cell r="B916" t="str">
            <v>VDI</v>
          </cell>
          <cell r="C916" t="str">
            <v>legrand - spazzole di ricambio</v>
          </cell>
          <cell r="D916" t="str">
            <v>3414970515568</v>
          </cell>
          <cell r="E916" t="str">
            <v>PZ</v>
          </cell>
          <cell r="F916">
            <v>1</v>
          </cell>
          <cell r="G916" t="str">
            <v>LAN LG RACK</v>
          </cell>
          <cell r="H916">
            <v>44.66</v>
          </cell>
          <cell r="I916">
            <v>0.42</v>
          </cell>
          <cell r="J916">
            <v>25.902799999999999</v>
          </cell>
          <cell r="K916">
            <v>0.15</v>
          </cell>
          <cell r="L916">
            <v>22.017379999999999</v>
          </cell>
        </row>
        <row r="917">
          <cell r="A917" t="str">
            <v>LG-646430</v>
          </cell>
          <cell r="B917" t="str">
            <v>VDI</v>
          </cell>
          <cell r="C917" t="str">
            <v>legrand - kit 2 ventole armadio</v>
          </cell>
          <cell r="D917" t="str">
            <v>3245066464305</v>
          </cell>
          <cell r="E917" t="str">
            <v>PZ</v>
          </cell>
          <cell r="F917">
            <v>1</v>
          </cell>
          <cell r="G917" t="str">
            <v>LAN LG RACK</v>
          </cell>
          <cell r="H917">
            <v>182.03</v>
          </cell>
          <cell r="I917">
            <v>0.42</v>
          </cell>
          <cell r="J917">
            <v>105.5774</v>
          </cell>
          <cell r="K917">
            <v>0.15</v>
          </cell>
          <cell r="L917">
            <v>89.740790000000004</v>
          </cell>
        </row>
        <row r="918">
          <cell r="A918" t="str">
            <v>LG-646431</v>
          </cell>
          <cell r="B918" t="str">
            <v>VDI</v>
          </cell>
          <cell r="C918" t="str">
            <v>legrand - kit 4 ventole armadio</v>
          </cell>
          <cell r="D918" t="str">
            <v>3245066464312</v>
          </cell>
          <cell r="E918" t="str">
            <v>PZ</v>
          </cell>
          <cell r="F918">
            <v>1</v>
          </cell>
          <cell r="G918" t="str">
            <v>LAN LG RACK</v>
          </cell>
          <cell r="H918">
            <v>224.16</v>
          </cell>
          <cell r="I918">
            <v>0.42</v>
          </cell>
          <cell r="J918">
            <v>130.0128</v>
          </cell>
          <cell r="K918">
            <v>0.15</v>
          </cell>
          <cell r="L918">
            <v>110.51088</v>
          </cell>
        </row>
        <row r="919">
          <cell r="A919" t="str">
            <v>LG-646750</v>
          </cell>
          <cell r="B919" t="str">
            <v>VDI</v>
          </cell>
          <cell r="C919" t="str">
            <v>legrand - armadio 24U 600X600</v>
          </cell>
          <cell r="D919" t="str">
            <v>3414971001503</v>
          </cell>
          <cell r="E919" t="str">
            <v>PZ</v>
          </cell>
          <cell r="F919">
            <v>1</v>
          </cell>
          <cell r="G919" t="str">
            <v>LAN LG RACK</v>
          </cell>
          <cell r="H919">
            <v>998.06</v>
          </cell>
          <cell r="I919">
            <v>0.42</v>
          </cell>
          <cell r="J919">
            <v>578.87480000000005</v>
          </cell>
          <cell r="K919">
            <v>0.15</v>
          </cell>
          <cell r="L919">
            <v>492.04358000000002</v>
          </cell>
        </row>
        <row r="920">
          <cell r="A920" t="str">
            <v>LG-646751</v>
          </cell>
          <cell r="B920" t="str">
            <v>VDI</v>
          </cell>
          <cell r="C920" t="str">
            <v>legrand - armadio 24U 800X800</v>
          </cell>
          <cell r="D920" t="str">
            <v>3414971001510</v>
          </cell>
          <cell r="E920" t="str">
            <v>PZ</v>
          </cell>
          <cell r="F920">
            <v>1</v>
          </cell>
          <cell r="G920" t="str">
            <v>LAN LG RACK</v>
          </cell>
          <cell r="H920">
            <v>1208.99</v>
          </cell>
          <cell r="I920">
            <v>0.42</v>
          </cell>
          <cell r="J920">
            <v>701.21420000000001</v>
          </cell>
          <cell r="K920">
            <v>0.15</v>
          </cell>
          <cell r="L920">
            <v>596.03206999999998</v>
          </cell>
        </row>
        <row r="921">
          <cell r="A921" t="str">
            <v>LG-646755</v>
          </cell>
          <cell r="B921" t="str">
            <v>VDI</v>
          </cell>
          <cell r="C921" t="str">
            <v>legrand - armadio 33U 600X600</v>
          </cell>
          <cell r="D921" t="str">
            <v>3414971001527</v>
          </cell>
          <cell r="E921" t="str">
            <v>PZ</v>
          </cell>
          <cell r="F921">
            <v>1</v>
          </cell>
          <cell r="G921" t="str">
            <v>LAN LG RACK</v>
          </cell>
          <cell r="H921">
            <v>1083.44</v>
          </cell>
          <cell r="I921">
            <v>0.42</v>
          </cell>
          <cell r="J921">
            <v>628.39520000000005</v>
          </cell>
          <cell r="K921">
            <v>0.15</v>
          </cell>
          <cell r="L921">
            <v>534.13592000000006</v>
          </cell>
        </row>
        <row r="922">
          <cell r="A922" t="str">
            <v>LG-646756</v>
          </cell>
          <cell r="B922" t="str">
            <v>VDI</v>
          </cell>
          <cell r="C922" t="str">
            <v>legrand - armadio 33U 800X800</v>
          </cell>
          <cell r="D922" t="str">
            <v>3414971001534</v>
          </cell>
          <cell r="E922" t="str">
            <v>PZ</v>
          </cell>
          <cell r="F922">
            <v>1</v>
          </cell>
          <cell r="G922" t="str">
            <v>LAN LG RACK</v>
          </cell>
          <cell r="H922">
            <v>1300.22</v>
          </cell>
          <cell r="I922">
            <v>0.42</v>
          </cell>
          <cell r="J922">
            <v>754.12760000000003</v>
          </cell>
          <cell r="K922">
            <v>0.15</v>
          </cell>
          <cell r="L922">
            <v>641.00846000000001</v>
          </cell>
        </row>
        <row r="923">
          <cell r="A923" t="str">
            <v>LG-646760</v>
          </cell>
          <cell r="B923" t="str">
            <v>VDI</v>
          </cell>
          <cell r="C923" t="str">
            <v>legrand - armadio 42U 600X600</v>
          </cell>
          <cell r="D923" t="str">
            <v>3414971001541</v>
          </cell>
          <cell r="E923" t="str">
            <v>PZ</v>
          </cell>
          <cell r="F923">
            <v>1</v>
          </cell>
          <cell r="G923" t="str">
            <v>LAN LG RACK</v>
          </cell>
          <cell r="H923">
            <v>1157.55</v>
          </cell>
          <cell r="I923">
            <v>0.42</v>
          </cell>
          <cell r="J923">
            <v>671.37900000000002</v>
          </cell>
          <cell r="K923">
            <v>0.15</v>
          </cell>
          <cell r="L923">
            <v>570.67214999999999</v>
          </cell>
        </row>
        <row r="924">
          <cell r="A924" t="str">
            <v>LG-646761</v>
          </cell>
          <cell r="B924" t="str">
            <v>VDI</v>
          </cell>
          <cell r="C924" t="str">
            <v>legrand - armadio 42U 600X800</v>
          </cell>
          <cell r="D924" t="str">
            <v>3414971001558</v>
          </cell>
          <cell r="E924" t="str">
            <v>PZ</v>
          </cell>
          <cell r="F924">
            <v>1</v>
          </cell>
          <cell r="G924" t="str">
            <v>LAN LG RACK</v>
          </cell>
          <cell r="H924">
            <v>1369.8</v>
          </cell>
          <cell r="I924">
            <v>0.42</v>
          </cell>
          <cell r="J924">
            <v>794.48400000000004</v>
          </cell>
          <cell r="K924">
            <v>0.15</v>
          </cell>
          <cell r="L924">
            <v>675.31140000000005</v>
          </cell>
        </row>
        <row r="925">
          <cell r="A925" t="str">
            <v>LG-646762</v>
          </cell>
          <cell r="B925" t="str">
            <v>VDI</v>
          </cell>
          <cell r="C925" t="str">
            <v>legrand - armadio 42U 600X1000</v>
          </cell>
          <cell r="D925" t="str">
            <v>3414971001565</v>
          </cell>
          <cell r="E925" t="str">
            <v>PZ</v>
          </cell>
          <cell r="F925">
            <v>1</v>
          </cell>
          <cell r="G925" t="str">
            <v>LAN LG RACK</v>
          </cell>
          <cell r="H925">
            <v>1571.49</v>
          </cell>
          <cell r="I925">
            <v>0.42</v>
          </cell>
          <cell r="J925">
            <v>911.46420000000001</v>
          </cell>
          <cell r="K925">
            <v>0.15</v>
          </cell>
          <cell r="L925">
            <v>774.74457000000007</v>
          </cell>
        </row>
        <row r="926">
          <cell r="A926" t="str">
            <v>LG-646763</v>
          </cell>
          <cell r="B926" t="str">
            <v>VDI</v>
          </cell>
          <cell r="C926" t="str">
            <v>legrand - armadio 42U 800X600</v>
          </cell>
          <cell r="D926" t="str">
            <v>3414971001572</v>
          </cell>
          <cell r="E926" t="str">
            <v>PZ</v>
          </cell>
          <cell r="F926">
            <v>1</v>
          </cell>
          <cell r="G926" t="str">
            <v>LAN LG RACK</v>
          </cell>
          <cell r="H926">
            <v>1378.79</v>
          </cell>
          <cell r="I926">
            <v>0.42</v>
          </cell>
          <cell r="J926">
            <v>799.69820000000004</v>
          </cell>
          <cell r="K926">
            <v>0.15</v>
          </cell>
          <cell r="L926">
            <v>679.74347</v>
          </cell>
        </row>
        <row r="927">
          <cell r="A927" t="str">
            <v>LG-646764</v>
          </cell>
          <cell r="B927" t="str">
            <v>VDI</v>
          </cell>
          <cell r="C927" t="str">
            <v>legrand - armadio 42U 800X800</v>
          </cell>
          <cell r="D927" t="str">
            <v>3414971001589</v>
          </cell>
          <cell r="E927" t="str">
            <v>PZ</v>
          </cell>
          <cell r="F927">
            <v>1</v>
          </cell>
          <cell r="G927" t="str">
            <v>LAN LG RACK</v>
          </cell>
          <cell r="H927">
            <v>1527.74</v>
          </cell>
          <cell r="I927">
            <v>0.42</v>
          </cell>
          <cell r="J927">
            <v>886.08920000000001</v>
          </cell>
          <cell r="K927">
            <v>0.15</v>
          </cell>
          <cell r="L927">
            <v>753.17582000000004</v>
          </cell>
        </row>
        <row r="928">
          <cell r="A928" t="str">
            <v>LG-646765</v>
          </cell>
          <cell r="B928" t="str">
            <v>VDI</v>
          </cell>
          <cell r="C928" t="str">
            <v>legrand - armadio 42U 800X1000</v>
          </cell>
          <cell r="D928" t="str">
            <v>3414971001596</v>
          </cell>
          <cell r="E928" t="str">
            <v>PZ</v>
          </cell>
          <cell r="F928">
            <v>1</v>
          </cell>
          <cell r="G928" t="str">
            <v>LAN LG RACK</v>
          </cell>
          <cell r="H928">
            <v>1627.13</v>
          </cell>
          <cell r="I928">
            <v>0.42</v>
          </cell>
          <cell r="J928">
            <v>943.73540000000014</v>
          </cell>
          <cell r="K928">
            <v>0.15</v>
          </cell>
          <cell r="L928">
            <v>802.17509000000018</v>
          </cell>
        </row>
        <row r="929">
          <cell r="A929" t="str">
            <v>LG-646773</v>
          </cell>
          <cell r="B929" t="str">
            <v>VDI</v>
          </cell>
          <cell r="C929" t="str">
            <v>legrand - armadio 47U 800X800</v>
          </cell>
          <cell r="D929" t="str">
            <v>3414971001640</v>
          </cell>
          <cell r="E929" t="str">
            <v>PZ</v>
          </cell>
          <cell r="F929">
            <v>1</v>
          </cell>
          <cell r="G929" t="str">
            <v>LAN LG RACK</v>
          </cell>
          <cell r="H929">
            <v>1626.05</v>
          </cell>
          <cell r="I929">
            <v>0.42</v>
          </cell>
          <cell r="J929">
            <v>943.10900000000004</v>
          </cell>
          <cell r="K929">
            <v>0.15</v>
          </cell>
          <cell r="L929">
            <v>801.64265</v>
          </cell>
        </row>
        <row r="930">
          <cell r="A930" t="str">
            <v>LG-646774</v>
          </cell>
          <cell r="B930" t="str">
            <v>VDI</v>
          </cell>
          <cell r="C930" t="str">
            <v>legrand - armadio 47U 800X1000</v>
          </cell>
          <cell r="D930" t="str">
            <v>3414971001657</v>
          </cell>
          <cell r="E930" t="str">
            <v>PZ</v>
          </cell>
          <cell r="F930">
            <v>1</v>
          </cell>
          <cell r="G930" t="str">
            <v>LAN LG RACK</v>
          </cell>
          <cell r="H930">
            <v>2053.04</v>
          </cell>
          <cell r="I930">
            <v>0.42</v>
          </cell>
          <cell r="J930">
            <v>1190.7631999999999</v>
          </cell>
          <cell r="K930">
            <v>0.15</v>
          </cell>
          <cell r="L930">
            <v>1012.1487199999999</v>
          </cell>
        </row>
        <row r="931">
          <cell r="A931" t="str">
            <v>LG-646806</v>
          </cell>
          <cell r="B931" t="str">
            <v>VDI</v>
          </cell>
          <cell r="C931" t="str">
            <v>legrand-PDU 19</v>
          </cell>
          <cell r="D931" t="str">
            <v>3414970765222</v>
          </cell>
          <cell r="E931" t="str">
            <v>PZ</v>
          </cell>
          <cell r="F931">
            <v>1</v>
          </cell>
          <cell r="G931" t="str">
            <v>LAN LG PDU</v>
          </cell>
          <cell r="H931">
            <v>74.78</v>
          </cell>
          <cell r="I931">
            <v>0.42</v>
          </cell>
          <cell r="J931">
            <v>43.372399999999999</v>
          </cell>
          <cell r="K931">
            <v>0.15</v>
          </cell>
          <cell r="L931">
            <v>36.866540000000001</v>
          </cell>
        </row>
        <row r="932">
          <cell r="A932" t="str">
            <v>LG-646807</v>
          </cell>
          <cell r="B932" t="str">
            <v>VDI</v>
          </cell>
          <cell r="C932" t="str">
            <v>legrand-PDU 19'' 6 prese C19</v>
          </cell>
          <cell r="D932" t="str">
            <v>3414970765246</v>
          </cell>
          <cell r="E932" t="str">
            <v>PZ</v>
          </cell>
          <cell r="F932">
            <v>1</v>
          </cell>
          <cell r="G932" t="str">
            <v>LAN LG PDU</v>
          </cell>
          <cell r="H932">
            <v>75.650000000000006</v>
          </cell>
          <cell r="I932">
            <v>0.42</v>
          </cell>
          <cell r="J932">
            <v>43.87700000000001</v>
          </cell>
          <cell r="K932">
            <v>0.15</v>
          </cell>
          <cell r="L932">
            <v>37.29545000000001</v>
          </cell>
        </row>
        <row r="933">
          <cell r="A933" t="str">
            <v>LG-646812</v>
          </cell>
          <cell r="B933" t="str">
            <v>VDI</v>
          </cell>
          <cell r="C933" t="str">
            <v>legrand-PDU 19" 9 prese</v>
          </cell>
          <cell r="D933" t="str">
            <v>3414970765321</v>
          </cell>
          <cell r="E933" t="str">
            <v>PZ</v>
          </cell>
          <cell r="F933">
            <v>1</v>
          </cell>
          <cell r="G933" t="str">
            <v>LAN LG PDU</v>
          </cell>
          <cell r="H933">
            <v>75.650000000000006</v>
          </cell>
          <cell r="I933">
            <v>0.42</v>
          </cell>
          <cell r="J933">
            <v>43.87700000000001</v>
          </cell>
          <cell r="K933">
            <v>0.15</v>
          </cell>
          <cell r="L933">
            <v>37.29545000000001</v>
          </cell>
        </row>
        <row r="934">
          <cell r="A934" t="str">
            <v>LG-646814</v>
          </cell>
          <cell r="B934" t="str">
            <v>VDI</v>
          </cell>
          <cell r="C934" t="str">
            <v>legrand-PDU 19'' 10 prese C13</v>
          </cell>
          <cell r="D934" t="str">
            <v>3414970765369</v>
          </cell>
          <cell r="E934" t="str">
            <v>PZ</v>
          </cell>
          <cell r="F934">
            <v>1</v>
          </cell>
          <cell r="G934" t="str">
            <v>LAN LG PDU</v>
          </cell>
          <cell r="H934">
            <v>73.27</v>
          </cell>
          <cell r="I934">
            <v>0.42</v>
          </cell>
          <cell r="J934">
            <v>42.496600000000001</v>
          </cell>
          <cell r="K934">
            <v>0.15</v>
          </cell>
          <cell r="L934">
            <v>36.122109999999999</v>
          </cell>
        </row>
        <row r="935">
          <cell r="A935" t="str">
            <v>LG-646823</v>
          </cell>
          <cell r="B935" t="str">
            <v>VDI</v>
          </cell>
          <cell r="C935" t="str">
            <v>legrand-PDU 19" 8 prese con interruttore lu</v>
          </cell>
          <cell r="D935" t="str">
            <v>3414970765468</v>
          </cell>
          <cell r="E935" t="str">
            <v>PZ</v>
          </cell>
          <cell r="F935">
            <v>1</v>
          </cell>
          <cell r="G935" t="str">
            <v>LAN LG PDU</v>
          </cell>
          <cell r="H935">
            <v>79.44</v>
          </cell>
          <cell r="I935">
            <v>0.42</v>
          </cell>
          <cell r="J935">
            <v>46.075200000000002</v>
          </cell>
          <cell r="K935">
            <v>0.15</v>
          </cell>
          <cell r="L935">
            <v>39.163920000000005</v>
          </cell>
        </row>
        <row r="936">
          <cell r="A936" t="str">
            <v>LG-646831</v>
          </cell>
          <cell r="B936" t="str">
            <v>VDI</v>
          </cell>
          <cell r="C936" t="str">
            <v>legrand-PDU 19" 6 prese con magnetotermico</v>
          </cell>
          <cell r="D936" t="str">
            <v>3414970765529</v>
          </cell>
          <cell r="E936" t="str">
            <v>PZ</v>
          </cell>
          <cell r="F936">
            <v>1</v>
          </cell>
          <cell r="G936" t="str">
            <v>LAN LG PDU</v>
          </cell>
          <cell r="H936">
            <v>83.95</v>
          </cell>
          <cell r="I936">
            <v>0.42</v>
          </cell>
          <cell r="J936">
            <v>48.691000000000003</v>
          </cell>
          <cell r="K936">
            <v>0.15</v>
          </cell>
          <cell r="L936">
            <v>41.387350000000005</v>
          </cell>
        </row>
        <row r="937">
          <cell r="A937" t="str">
            <v>LG-646836</v>
          </cell>
          <cell r="B937" t="str">
            <v>VDI</v>
          </cell>
          <cell r="C937" t="str">
            <v>legrand-PDU 19" 6 prese con interruttore e</v>
          </cell>
          <cell r="D937" t="str">
            <v>3414970765581</v>
          </cell>
          <cell r="E937" t="str">
            <v>PZ</v>
          </cell>
          <cell r="F937">
            <v>1</v>
          </cell>
          <cell r="G937" t="str">
            <v>LAN LG PDU</v>
          </cell>
          <cell r="H937">
            <v>79.44</v>
          </cell>
          <cell r="I937">
            <v>0.42</v>
          </cell>
          <cell r="J937">
            <v>46.075200000000002</v>
          </cell>
          <cell r="K937">
            <v>0.15</v>
          </cell>
          <cell r="L937">
            <v>39.163920000000005</v>
          </cell>
        </row>
        <row r="938">
          <cell r="A938" t="str">
            <v>LG-646890</v>
          </cell>
          <cell r="B938" t="str">
            <v>VDI</v>
          </cell>
          <cell r="C938" t="str">
            <v>legrand-Set 6 protezioni per prese</v>
          </cell>
          <cell r="D938" t="str">
            <v>3414970765826</v>
          </cell>
          <cell r="E938" t="str">
            <v>PZ</v>
          </cell>
          <cell r="F938">
            <v>5</v>
          </cell>
          <cell r="G938" t="str">
            <v>LAN LG PDU</v>
          </cell>
          <cell r="H938">
            <v>12.74</v>
          </cell>
          <cell r="I938">
            <v>0.42</v>
          </cell>
          <cell r="J938">
            <v>7.3892000000000007</v>
          </cell>
          <cell r="K938">
            <v>0.15</v>
          </cell>
          <cell r="L938">
            <v>6.2808200000000003</v>
          </cell>
        </row>
        <row r="939">
          <cell r="A939" t="str">
            <v>LG-646897</v>
          </cell>
          <cell r="B939" t="str">
            <v>VDI</v>
          </cell>
          <cell r="C939" t="str">
            <v>legrand-modulo ricambio per pdu</v>
          </cell>
          <cell r="D939" t="str">
            <v>3414970765970</v>
          </cell>
          <cell r="E939" t="str">
            <v>PZ</v>
          </cell>
          <cell r="F939">
            <v>1</v>
          </cell>
          <cell r="G939" t="str">
            <v>LAN LG PDU</v>
          </cell>
          <cell r="H939">
            <v>52.01</v>
          </cell>
          <cell r="I939">
            <v>0.42</v>
          </cell>
          <cell r="J939">
            <v>30.165800000000001</v>
          </cell>
          <cell r="K939">
            <v>0.15</v>
          </cell>
          <cell r="L939">
            <v>25.640930000000001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ENDA"/>
      <sheetName val="2N-15-4"/>
      <sheetName val="CO-15-4"/>
      <sheetName val="RL-15-4"/>
      <sheetName val="SN-15-4"/>
      <sheetName val="VB-15-4"/>
      <sheetName val="BT-15-4"/>
      <sheetName val="GN-15-4"/>
      <sheetName val="VE-15-4"/>
      <sheetName val="GP-15-4"/>
      <sheetName val="3C-15-4"/>
      <sheetName val="CB-15-4"/>
      <sheetName val="AT-15-4"/>
    </sheetNames>
    <sheetDataSet>
      <sheetData sheetId="0" refreshError="1"/>
      <sheetData sheetId="1" refreshError="1"/>
      <sheetData sheetId="2" refreshError="1"/>
      <sheetData sheetId="3" refreshError="1"/>
      <sheetData sheetId="4" refreshError="1"/>
      <sheetData sheetId="5" refreshError="1"/>
      <sheetData sheetId="6" refreshError="1">
        <row r="1">
          <cell r="B1" t="str">
            <v>Articolo</v>
          </cell>
          <cell r="C1" t="str">
            <v>Cod-logistica</v>
          </cell>
          <cell r="D1" t="str">
            <v>Categoria Prodotto</v>
          </cell>
          <cell r="E1" t="str">
            <v>Descrizione</v>
          </cell>
          <cell r="F1" t="str">
            <v>Rag Soc For</v>
          </cell>
          <cell r="G1" t="str">
            <v>PesoNetto</v>
          </cell>
          <cell r="H1" t="str">
            <v>PesoNetto Intra</v>
          </cell>
          <cell r="I1" t="str">
            <v>Taric</v>
          </cell>
          <cell r="J1" t="str">
            <v>Codice ISO</v>
          </cell>
          <cell r="K1" t="str">
            <v>Provincia di Origine</v>
          </cell>
          <cell r="L1" t="str">
            <v>Natura</v>
          </cell>
          <cell r="M1" t="str">
            <v>Inserito il:</v>
          </cell>
          <cell r="N1" t="str">
            <v>Disabilitato = 1 Abilitato = 0</v>
          </cell>
          <cell r="O1" t="str">
            <v>In Compilazione</v>
          </cell>
          <cell r="P1" t="str">
            <v>Scorta Min.</v>
          </cell>
          <cell r="Q1" t="str">
            <v>Reparto</v>
          </cell>
          <cell r="R1" t="str">
            <v>Ultimo Scarico</v>
          </cell>
          <cell r="S1" t="str">
            <v>Ultimo Carico</v>
          </cell>
          <cell r="T1" t="str">
            <v>For</v>
          </cell>
          <cell r="U1" t="str">
            <v>Cod. Vendor</v>
          </cell>
        </row>
        <row r="2">
          <cell r="B2" t="str">
            <v>BT-20OFK23599-5</v>
          </cell>
          <cell r="C2" t="str">
            <v>00000000000077216</v>
          </cell>
          <cell r="D2" t="str">
            <v>M</v>
          </cell>
          <cell r="E2" t="str">
            <v>BTICINO - 3 isole col. nero FSC Minkels 7200mm, con doppie porte scorr fronte e retro, tetto Dropaway, pann. 600x1200, ill LED</v>
          </cell>
          <cell r="F2" t="str">
            <v>BTICINO S.P.A.</v>
          </cell>
          <cell r="G2">
            <v>0</v>
          </cell>
          <cell r="H2">
            <v>0</v>
          </cell>
          <cell r="K2" t="str">
            <v>TO</v>
          </cell>
          <cell r="L2" t="str">
            <v>Acquisto</v>
          </cell>
          <cell r="M2" t="str">
            <v>28/07/2022 17:20</v>
          </cell>
          <cell r="N2" t="str">
            <v>No</v>
          </cell>
          <cell r="O2" t="str">
            <v>No</v>
          </cell>
          <cell r="P2">
            <v>0</v>
          </cell>
          <cell r="Q2" t="str">
            <v>X</v>
          </cell>
          <cell r="R2" t="str">
            <v>04/10/2022</v>
          </cell>
          <cell r="S2" t="str">
            <v>04/10/2022</v>
          </cell>
          <cell r="T2" t="str">
            <v>00959</v>
          </cell>
          <cell r="U2" t="str">
            <v>20OFK23599-5</v>
          </cell>
        </row>
        <row r="3">
          <cell r="B3" t="str">
            <v>BT-21AN0498-2</v>
          </cell>
          <cell r="C3" t="str">
            <v>00000000000073328</v>
          </cell>
          <cell r="D3" t="str">
            <v>M</v>
          </cell>
          <cell r="E3" t="str">
            <v>BTICINO - Corridoio Modulan Sospeso, comprensiva di spazzole ed accessori di tamponamento+ sidepanel for aisle door</v>
          </cell>
          <cell r="F3" t="str">
            <v>BTICINO S.P.A.</v>
          </cell>
          <cell r="G3">
            <v>0</v>
          </cell>
          <cell r="H3">
            <v>0</v>
          </cell>
          <cell r="K3" t="str">
            <v>TO</v>
          </cell>
          <cell r="L3" t="str">
            <v>Acquisto</v>
          </cell>
          <cell r="M3" t="str">
            <v>20/10/2021 16:22</v>
          </cell>
          <cell r="N3" t="str">
            <v>No</v>
          </cell>
          <cell r="O3" t="str">
            <v>No</v>
          </cell>
          <cell r="P3">
            <v>0</v>
          </cell>
          <cell r="Q3" t="str">
            <v>X</v>
          </cell>
          <cell r="R3" t="str">
            <v>04/01/2022</v>
          </cell>
          <cell r="S3" t="str">
            <v>04/01/2022</v>
          </cell>
          <cell r="T3" t="str">
            <v>00959</v>
          </cell>
          <cell r="U3" t="str">
            <v>21AN0498-2</v>
          </cell>
        </row>
        <row r="4">
          <cell r="B4" t="str">
            <v>BT-21AN0605-2</v>
          </cell>
          <cell r="C4" t="str">
            <v>00000000000073325</v>
          </cell>
          <cell r="D4" t="str">
            <v>M</v>
          </cell>
          <cell r="E4" t="str">
            <v>BTICINO - Corridoio Modulan Sospeso, comprensivo di spazzole ed accessori di tamponamento+ sidepanel for aisle door</v>
          </cell>
          <cell r="F4" t="str">
            <v>BTICINO S.P.A.</v>
          </cell>
          <cell r="G4">
            <v>0</v>
          </cell>
          <cell r="H4">
            <v>0</v>
          </cell>
          <cell r="K4" t="str">
            <v>TO</v>
          </cell>
          <cell r="L4" t="str">
            <v>Acquisto</v>
          </cell>
          <cell r="M4" t="str">
            <v>20/10/2021 14:58</v>
          </cell>
          <cell r="N4" t="str">
            <v>No</v>
          </cell>
          <cell r="O4" t="str">
            <v>No</v>
          </cell>
          <cell r="P4">
            <v>0</v>
          </cell>
          <cell r="Q4" t="str">
            <v>X</v>
          </cell>
          <cell r="R4" t="str">
            <v>15/02/2022</v>
          </cell>
          <cell r="S4" t="str">
            <v>15/02/2022</v>
          </cell>
          <cell r="T4" t="str">
            <v>00959</v>
          </cell>
          <cell r="U4" t="str">
            <v>21AN0605-2</v>
          </cell>
        </row>
        <row r="5">
          <cell r="B5" t="str">
            <v>BT-21AN0642-1</v>
          </cell>
          <cell r="C5" t="str">
            <v>00000000000072687</v>
          </cell>
          <cell r="D5" t="str">
            <v>M</v>
          </cell>
          <cell r="E5" t="str">
            <v>BTICINO - Compartimentazione Modulan, isola 2400mm, doppie porte scorrevoli da un lato e parete con fondo, come da Disegno</v>
          </cell>
          <cell r="F5" t="str">
            <v>BTICINO S.P.A.</v>
          </cell>
          <cell r="G5">
            <v>0</v>
          </cell>
          <cell r="H5">
            <v>0</v>
          </cell>
          <cell r="K5" t="str">
            <v>TO</v>
          </cell>
          <cell r="L5" t="str">
            <v>Acquisto</v>
          </cell>
          <cell r="M5" t="str">
            <v>05/08/2021 12:01</v>
          </cell>
          <cell r="N5" t="str">
            <v>Si</v>
          </cell>
          <cell r="O5" t="str">
            <v>No</v>
          </cell>
          <cell r="P5">
            <v>0</v>
          </cell>
          <cell r="Q5" t="str">
            <v>X</v>
          </cell>
          <cell r="R5" t="str">
            <v>15/10/2021</v>
          </cell>
          <cell r="S5" t="str">
            <v>15/10/2021</v>
          </cell>
          <cell r="T5" t="str">
            <v>00959</v>
          </cell>
          <cell r="U5" t="str">
            <v>21AN0642-1</v>
          </cell>
        </row>
        <row r="6">
          <cell r="B6" t="str">
            <v>BT-21AN0869-1</v>
          </cell>
          <cell r="C6" t="str">
            <v>00000000000073329</v>
          </cell>
          <cell r="D6" t="str">
            <v>M</v>
          </cell>
          <cell r="E6" t="str">
            <v>BTICINO - Portale - double sliding door set - 1200 aisle width - 2200mm heigh +scan 3D</v>
          </cell>
          <cell r="F6" t="str">
            <v>BTICINO S.P.A.</v>
          </cell>
          <cell r="G6">
            <v>0</v>
          </cell>
          <cell r="H6">
            <v>0</v>
          </cell>
          <cell r="K6" t="str">
            <v>TO</v>
          </cell>
          <cell r="L6" t="str">
            <v>Acquisto</v>
          </cell>
          <cell r="M6" t="str">
            <v>20/10/2021 16:28</v>
          </cell>
          <cell r="N6" t="str">
            <v>No</v>
          </cell>
          <cell r="O6" t="str">
            <v>No</v>
          </cell>
          <cell r="P6">
            <v>0</v>
          </cell>
          <cell r="Q6" t="str">
            <v>X</v>
          </cell>
          <cell r="R6" t="str">
            <v>28/03/2022</v>
          </cell>
          <cell r="S6" t="str">
            <v>28/03/2022</v>
          </cell>
          <cell r="T6" t="str">
            <v>00959</v>
          </cell>
          <cell r="U6" t="str">
            <v>21AN0869-1</v>
          </cell>
        </row>
        <row r="7">
          <cell r="B7" t="str">
            <v>BT-21AN0916-1</v>
          </cell>
          <cell r="C7" t="str">
            <v>00000000000073330</v>
          </cell>
          <cell r="D7" t="str">
            <v>M</v>
          </cell>
          <cell r="E7" t="str">
            <v>BTICINO - Panel for containment, 710 width, gasket, surcharge for self- standing panels</v>
          </cell>
          <cell r="F7" t="str">
            <v>BTICINO S.P.A.</v>
          </cell>
          <cell r="G7">
            <v>0</v>
          </cell>
          <cell r="H7">
            <v>0</v>
          </cell>
          <cell r="K7" t="str">
            <v>TO</v>
          </cell>
          <cell r="L7" t="str">
            <v>Acquisto</v>
          </cell>
          <cell r="M7" t="str">
            <v>20/10/2021 16:30</v>
          </cell>
          <cell r="N7" t="str">
            <v>No</v>
          </cell>
          <cell r="O7" t="str">
            <v>No</v>
          </cell>
          <cell r="P7">
            <v>0</v>
          </cell>
          <cell r="Q7" t="str">
            <v>X</v>
          </cell>
          <cell r="R7" t="str">
            <v>23/02/2022</v>
          </cell>
          <cell r="S7" t="str">
            <v>23/02/2022</v>
          </cell>
          <cell r="T7" t="str">
            <v>00959</v>
          </cell>
          <cell r="U7" t="str">
            <v>21AN0916-1</v>
          </cell>
        </row>
        <row r="8">
          <cell r="B8" t="str">
            <v>BT-21AN0918-1</v>
          </cell>
          <cell r="C8" t="str">
            <v>00000000000073327</v>
          </cell>
          <cell r="D8" t="str">
            <v>M</v>
          </cell>
          <cell r="E8" t="str">
            <v>BTICINO - Panel for containment, 710 width, gasket, surcharge for self- standing panels</v>
          </cell>
          <cell r="F8" t="str">
            <v>BTICINO S.P.A.</v>
          </cell>
          <cell r="G8">
            <v>0</v>
          </cell>
          <cell r="H8">
            <v>0</v>
          </cell>
          <cell r="K8" t="str">
            <v>TO</v>
          </cell>
          <cell r="L8" t="str">
            <v>Acquisto</v>
          </cell>
          <cell r="M8" t="str">
            <v>20/10/2021 15:04</v>
          </cell>
          <cell r="N8" t="str">
            <v>No</v>
          </cell>
          <cell r="O8" t="str">
            <v>No</v>
          </cell>
          <cell r="P8">
            <v>0</v>
          </cell>
          <cell r="Q8" t="str">
            <v>X</v>
          </cell>
          <cell r="R8" t="str">
            <v>23/03/2022</v>
          </cell>
          <cell r="S8" t="str">
            <v>23/03/2022</v>
          </cell>
          <cell r="T8" t="str">
            <v>00959</v>
          </cell>
          <cell r="U8" t="str">
            <v>21AN0918-1</v>
          </cell>
        </row>
        <row r="9">
          <cell r="B9" t="str">
            <v>BT-21AN0920-1</v>
          </cell>
          <cell r="C9" t="str">
            <v>00000000000073326</v>
          </cell>
          <cell r="D9" t="str">
            <v>M</v>
          </cell>
          <cell r="E9" t="str">
            <v>BTICINO - Portale - double sliding door set - 1200 aisle width - 2200mm heigh +scan 3D+sidepanel for aisle door</v>
          </cell>
          <cell r="F9" t="str">
            <v>BTICINO S.P.A.</v>
          </cell>
          <cell r="G9">
            <v>0</v>
          </cell>
          <cell r="H9">
            <v>0</v>
          </cell>
          <cell r="K9" t="str">
            <v>TO</v>
          </cell>
          <cell r="L9" t="str">
            <v>Acquisto</v>
          </cell>
          <cell r="M9" t="str">
            <v>20/10/2021 15:01</v>
          </cell>
          <cell r="N9" t="str">
            <v>No</v>
          </cell>
          <cell r="O9" t="str">
            <v>No</v>
          </cell>
          <cell r="P9">
            <v>0</v>
          </cell>
          <cell r="Q9" t="str">
            <v>X</v>
          </cell>
          <cell r="R9" t="str">
            <v>07/03/2022</v>
          </cell>
          <cell r="S9" t="str">
            <v>07/03/2022</v>
          </cell>
          <cell r="T9" t="str">
            <v>00959</v>
          </cell>
          <cell r="U9" t="str">
            <v>21AN0920-1</v>
          </cell>
        </row>
        <row r="10">
          <cell r="B10" t="str">
            <v>BT-22AN0123-3</v>
          </cell>
          <cell r="C10" t="str">
            <v>00000000000076006</v>
          </cell>
          <cell r="D10" t="str">
            <v>M</v>
          </cell>
          <cell r="E10" t="str">
            <v>BTICINO - Forn e mont. di compartim. "ALTA" per 14 isole lunghe 6600mm, con doppia porta scorr., 12 pann self standing 600mm</v>
          </cell>
          <cell r="F10" t="str">
            <v>BTICINO S.P.A.</v>
          </cell>
          <cell r="G10">
            <v>0</v>
          </cell>
          <cell r="H10">
            <v>0</v>
          </cell>
          <cell r="K10" t="str">
            <v>TO</v>
          </cell>
          <cell r="L10" t="str">
            <v>Acquisto</v>
          </cell>
          <cell r="M10" t="str">
            <v>15/04/2022 16:42</v>
          </cell>
          <cell r="N10" t="str">
            <v>No</v>
          </cell>
          <cell r="O10" t="str">
            <v>No</v>
          </cell>
          <cell r="P10">
            <v>0</v>
          </cell>
          <cell r="Q10" t="str">
            <v>X</v>
          </cell>
          <cell r="R10" t="str">
            <v>31/08/2022</v>
          </cell>
          <cell r="S10" t="str">
            <v>31/08/2022</v>
          </cell>
          <cell r="T10" t="str">
            <v>00959</v>
          </cell>
          <cell r="U10" t="str">
            <v>22AN0123-3</v>
          </cell>
        </row>
        <row r="11">
          <cell r="B11" t="str">
            <v>BT-22AN0124-1</v>
          </cell>
          <cell r="C11" t="str">
            <v>00000000000077450</v>
          </cell>
          <cell r="D11" t="str">
            <v>M</v>
          </cell>
          <cell r="E11" t="str">
            <v>BTICINO - Profilo custom per chiusura nuove aree in corridoio Noovle</v>
          </cell>
          <cell r="F11" t="str">
            <v>BTICINO S.P.A.</v>
          </cell>
          <cell r="G11">
            <v>0</v>
          </cell>
          <cell r="H11">
            <v>0</v>
          </cell>
          <cell r="K11" t="str">
            <v>TO</v>
          </cell>
          <cell r="L11" t="str">
            <v>Acquisto</v>
          </cell>
          <cell r="M11" t="str">
            <v>06/09/2022 14:51</v>
          </cell>
          <cell r="N11" t="str">
            <v>No</v>
          </cell>
          <cell r="O11" t="str">
            <v>No</v>
          </cell>
          <cell r="P11">
            <v>0</v>
          </cell>
          <cell r="Q11" t="str">
            <v>X</v>
          </cell>
          <cell r="R11" t="str">
            <v>18/10/2022</v>
          </cell>
          <cell r="S11" t="str">
            <v>18/10/2022</v>
          </cell>
          <cell r="T11" t="str">
            <v>00959</v>
          </cell>
          <cell r="U11" t="str">
            <v>22AN0124-1</v>
          </cell>
        </row>
        <row r="12">
          <cell r="B12" t="str">
            <v>BT-22AN0445-3</v>
          </cell>
          <cell r="C12" t="str">
            <v>00000000000076360</v>
          </cell>
          <cell r="D12" t="str">
            <v>M</v>
          </cell>
          <cell r="E12" t="str">
            <v>BTICINO - Fornitura pannelli Self Standing 600mm + 80mm guarnizione in gomma entrambi i lati completi di 4 piedini sospensione</v>
          </cell>
          <cell r="F12" t="str">
            <v>BTICINO S.P.A.</v>
          </cell>
          <cell r="G12">
            <v>0</v>
          </cell>
          <cell r="H12">
            <v>0</v>
          </cell>
          <cell r="K12" t="str">
            <v>TO</v>
          </cell>
          <cell r="L12" t="str">
            <v>Acquisto</v>
          </cell>
          <cell r="M12" t="str">
            <v>07/06/2022 18:11</v>
          </cell>
          <cell r="N12" t="str">
            <v>No</v>
          </cell>
          <cell r="O12" t="str">
            <v>No</v>
          </cell>
          <cell r="P12">
            <v>0</v>
          </cell>
          <cell r="Q12" t="str">
            <v>X</v>
          </cell>
          <cell r="T12" t="str">
            <v>00959</v>
          </cell>
          <cell r="U12" t="str">
            <v>22AN0445-3</v>
          </cell>
        </row>
        <row r="13">
          <cell r="B13" t="str">
            <v>BT-22AN0445-4</v>
          </cell>
          <cell r="C13" t="str">
            <v>00000000000076547</v>
          </cell>
          <cell r="D13" t="str">
            <v>M</v>
          </cell>
          <cell r="E13" t="str">
            <v>BTICINO - Pannelli Self Standing 600mm più doppia guarnizione 80mm</v>
          </cell>
          <cell r="F13" t="str">
            <v>BTICINO S.P.A.</v>
          </cell>
          <cell r="G13">
            <v>0</v>
          </cell>
          <cell r="H13">
            <v>0</v>
          </cell>
          <cell r="K13" t="str">
            <v>TO</v>
          </cell>
          <cell r="L13" t="str">
            <v>Acquisto</v>
          </cell>
          <cell r="M13" t="str">
            <v>15/06/2022 11:34</v>
          </cell>
          <cell r="N13" t="str">
            <v>No</v>
          </cell>
          <cell r="O13" t="str">
            <v>No</v>
          </cell>
          <cell r="P13">
            <v>0</v>
          </cell>
          <cell r="Q13" t="str">
            <v>X</v>
          </cell>
          <cell r="R13" t="str">
            <v>18/10/2022</v>
          </cell>
          <cell r="S13" t="str">
            <v>18/10/2022</v>
          </cell>
          <cell r="T13" t="str">
            <v>00959</v>
          </cell>
          <cell r="U13" t="str">
            <v>22AN0445-4</v>
          </cell>
        </row>
        <row r="14">
          <cell r="B14" t="str">
            <v>BT-22AN0672-1</v>
          </cell>
          <cell r="C14" t="str">
            <v>00000000000077174</v>
          </cell>
          <cell r="D14" t="str">
            <v>M</v>
          </cell>
          <cell r="E14" t="str">
            <v>BTICINO - 30 Pannelli Modulan Self Standing 600x2200 mm più guarnizioni amboi lati</v>
          </cell>
          <cell r="F14" t="str">
            <v>BTICINO S.P.A.</v>
          </cell>
          <cell r="G14">
            <v>0</v>
          </cell>
          <cell r="H14">
            <v>0</v>
          </cell>
          <cell r="K14" t="str">
            <v>TO</v>
          </cell>
          <cell r="L14" t="str">
            <v>Acquisto</v>
          </cell>
          <cell r="M14" t="str">
            <v>19/07/2022 15:03</v>
          </cell>
          <cell r="N14" t="str">
            <v>No</v>
          </cell>
          <cell r="O14" t="str">
            <v>No</v>
          </cell>
          <cell r="P14">
            <v>0</v>
          </cell>
          <cell r="Q14" t="str">
            <v>X</v>
          </cell>
          <cell r="R14" t="str">
            <v>27/10/2022</v>
          </cell>
          <cell r="S14" t="str">
            <v>27/10/2022</v>
          </cell>
          <cell r="T14" t="str">
            <v>00959</v>
          </cell>
          <cell r="U14" t="str">
            <v>22AN0672-1</v>
          </cell>
        </row>
        <row r="15">
          <cell r="B15" t="str">
            <v>BT-22AN0687-2</v>
          </cell>
          <cell r="C15" t="str">
            <v>00000000000077199</v>
          </cell>
          <cell r="D15" t="str">
            <v>M</v>
          </cell>
          <cell r="E15" t="str">
            <v>BTICINO - 55 Pannelli Modulan Self Standing 600x2200 mm più guarnizioni ambo i lati da 80mm</v>
          </cell>
          <cell r="F15" t="str">
            <v>BTICINO S.P.A.</v>
          </cell>
          <cell r="G15">
            <v>0</v>
          </cell>
          <cell r="H15">
            <v>0</v>
          </cell>
          <cell r="K15" t="str">
            <v>TO</v>
          </cell>
          <cell r="L15" t="str">
            <v>Acquisto</v>
          </cell>
          <cell r="M15" t="str">
            <v>25/07/2022 10:57</v>
          </cell>
          <cell r="N15" t="str">
            <v>No</v>
          </cell>
          <cell r="O15" t="str">
            <v>No</v>
          </cell>
          <cell r="P15">
            <v>0</v>
          </cell>
          <cell r="Q15" t="str">
            <v>X</v>
          </cell>
          <cell r="R15" t="str">
            <v>30/09/2022</v>
          </cell>
          <cell r="S15" t="str">
            <v>30/09/2022</v>
          </cell>
          <cell r="T15" t="str">
            <v>00959</v>
          </cell>
          <cell r="U15" t="str">
            <v>22AN0687-2</v>
          </cell>
        </row>
        <row r="16">
          <cell r="B16" t="str">
            <v>BT-22AN0692-1</v>
          </cell>
          <cell r="C16" t="str">
            <v>00000000000077198</v>
          </cell>
          <cell r="D16" t="str">
            <v>M</v>
          </cell>
          <cell r="E16" t="str">
            <v>BTICINO - 45 Pannelli Modulan Self Standing 600x2200 mm più guarnizioni ambo i lati da 80mm</v>
          </cell>
          <cell r="F16" t="str">
            <v>BTICINO S.P.A.</v>
          </cell>
          <cell r="G16">
            <v>0</v>
          </cell>
          <cell r="H16">
            <v>0</v>
          </cell>
          <cell r="K16" t="str">
            <v>TO</v>
          </cell>
          <cell r="L16" t="str">
            <v>Acquisto</v>
          </cell>
          <cell r="M16" t="str">
            <v>25/07/2022 10:55</v>
          </cell>
          <cell r="N16" t="str">
            <v>No</v>
          </cell>
          <cell r="O16" t="str">
            <v>No</v>
          </cell>
          <cell r="P16">
            <v>0</v>
          </cell>
          <cell r="Q16" t="str">
            <v>X</v>
          </cell>
          <cell r="R16" t="str">
            <v>18/10/2022</v>
          </cell>
          <cell r="S16" t="str">
            <v>18/10/2022</v>
          </cell>
          <cell r="T16" t="str">
            <v>00959</v>
          </cell>
          <cell r="U16" t="str">
            <v>22AN0692-1</v>
          </cell>
        </row>
        <row r="17">
          <cell r="B17" t="str">
            <v>BT-22AN0730-1</v>
          </cell>
          <cell r="C17" t="str">
            <v>00000000000077381</v>
          </cell>
          <cell r="D17" t="str">
            <v>M</v>
          </cell>
          <cell r="E17" t="str">
            <v>BTICINO - Fornitura e montaggio corridoi Modulan lungh 7800mm, largh presunta 3400mm pannelli laterali pendenti soffitto</v>
          </cell>
          <cell r="F17" t="str">
            <v>BTICINO S.P.A.</v>
          </cell>
          <cell r="G17">
            <v>0</v>
          </cell>
          <cell r="H17">
            <v>0</v>
          </cell>
          <cell r="K17" t="str">
            <v>TO</v>
          </cell>
          <cell r="L17" t="str">
            <v>Acquisto</v>
          </cell>
          <cell r="M17" t="str">
            <v>09/08/2022 09:43</v>
          </cell>
          <cell r="N17" t="str">
            <v>No</v>
          </cell>
          <cell r="O17" t="str">
            <v>No</v>
          </cell>
          <cell r="P17">
            <v>0</v>
          </cell>
          <cell r="Q17" t="str">
            <v>X</v>
          </cell>
          <cell r="R17" t="str">
            <v>20/10/2022</v>
          </cell>
          <cell r="S17" t="str">
            <v>20/10/2022</v>
          </cell>
          <cell r="T17" t="str">
            <v>00959</v>
          </cell>
          <cell r="U17" t="str">
            <v>22AN0730-1 V/Modulan</v>
          </cell>
        </row>
        <row r="18">
          <cell r="B18" t="str">
            <v>BT-22AN0876-X</v>
          </cell>
          <cell r="C18" t="str">
            <v>00000000000077571</v>
          </cell>
          <cell r="D18" t="str">
            <v>M</v>
          </cell>
          <cell r="E18" t="str">
            <v>BTICINO - Fornitura e mont. 2 corr. Modulan x S.S.Tic. L= 7800mm, largh 1200mm, pann lat pendenti, porta ingresso sing, chius pos</v>
          </cell>
          <cell r="F18" t="str">
            <v>BTICINO S.P.A.</v>
          </cell>
          <cell r="G18">
            <v>0</v>
          </cell>
          <cell r="H18">
            <v>0</v>
          </cell>
          <cell r="K18" t="str">
            <v>TO</v>
          </cell>
          <cell r="L18" t="str">
            <v>Acquisto</v>
          </cell>
          <cell r="M18" t="str">
            <v>03/10/2022 09:41</v>
          </cell>
          <cell r="N18" t="str">
            <v>No</v>
          </cell>
          <cell r="O18" t="str">
            <v>No</v>
          </cell>
          <cell r="P18">
            <v>0</v>
          </cell>
          <cell r="Q18" t="str">
            <v>X</v>
          </cell>
          <cell r="R18" t="str">
            <v>04/11/2022</v>
          </cell>
          <cell r="S18" t="str">
            <v>04/11/2022</v>
          </cell>
          <cell r="T18" t="str">
            <v>00959</v>
          </cell>
          <cell r="U18" t="str">
            <v>22AN0876-X</v>
          </cell>
        </row>
        <row r="19">
          <cell r="B19" t="str">
            <v>BT-23AN0611-1</v>
          </cell>
          <cell r="C19" t="str">
            <v>00000000000082926</v>
          </cell>
          <cell r="D19" t="str">
            <v>M</v>
          </cell>
          <cell r="E19" t="str">
            <v>BTICINO - BT-23AN0611-1 Compartimentazione MODULAN per due isole (5+5 e 5+4 racks) da 3metriciascuna</v>
          </cell>
          <cell r="F19" t="str">
            <v>BTICINO S.P.A.</v>
          </cell>
          <cell r="G19">
            <v>0</v>
          </cell>
          <cell r="L19" t="str">
            <v>Acquisto</v>
          </cell>
          <cell r="M19" t="str">
            <v>11/01/2024 11:47</v>
          </cell>
          <cell r="N19" t="str">
            <v>No</v>
          </cell>
          <cell r="O19" t="str">
            <v>No</v>
          </cell>
          <cell r="P19">
            <v>0</v>
          </cell>
          <cell r="Q19" t="str">
            <v>X</v>
          </cell>
          <cell r="T19" t="str">
            <v>00959</v>
          </cell>
          <cell r="U19" t="str">
            <v>23AN0611-1</v>
          </cell>
        </row>
        <row r="20">
          <cell r="B20" t="str">
            <v>BT-23AN0611-2</v>
          </cell>
          <cell r="C20" t="str">
            <v>00000000000082945</v>
          </cell>
          <cell r="D20" t="str">
            <v>M</v>
          </cell>
          <cell r="E20" t="str">
            <v>BTICINO - BT-23AN0611-2 Compartimentazione MODULAN per due isole (5+5 e 5+4 racks) da 3mt.ciascuna</v>
          </cell>
          <cell r="F20" t="str">
            <v>BTICINO S.P.A.</v>
          </cell>
          <cell r="G20">
            <v>0</v>
          </cell>
          <cell r="L20" t="str">
            <v>Acquisto</v>
          </cell>
          <cell r="M20" t="str">
            <v>15/01/2024 12:03</v>
          </cell>
          <cell r="N20" t="str">
            <v>No</v>
          </cell>
          <cell r="O20" t="str">
            <v>No</v>
          </cell>
          <cell r="P20">
            <v>0</v>
          </cell>
          <cell r="Q20" t="str">
            <v>X</v>
          </cell>
          <cell r="R20" t="str">
            <v>05/03/2024</v>
          </cell>
          <cell r="S20" t="str">
            <v>05/03/2024</v>
          </cell>
          <cell r="T20" t="str">
            <v>00959</v>
          </cell>
          <cell r="U20" t="str">
            <v>23AN0611-2</v>
          </cell>
        </row>
        <row r="21">
          <cell r="B21" t="str">
            <v>BT-23AN0968-3</v>
          </cell>
          <cell r="C21" t="str">
            <v>00000000000082437</v>
          </cell>
          <cell r="D21" t="str">
            <v>M</v>
          </cell>
          <cell r="E21" t="str">
            <v>BTICINO - Pannello free standing (progetto Moose Expansion)</v>
          </cell>
          <cell r="F21" t="str">
            <v>BTICINO S.P.A.</v>
          </cell>
          <cell r="G21">
            <v>0</v>
          </cell>
          <cell r="L21" t="str">
            <v>Acquisto</v>
          </cell>
          <cell r="M21" t="str">
            <v>26/10/2023 15:47</v>
          </cell>
          <cell r="N21" t="str">
            <v>No</v>
          </cell>
          <cell r="O21" t="str">
            <v>No</v>
          </cell>
          <cell r="P21">
            <v>0</v>
          </cell>
          <cell r="Q21" t="str">
            <v>X</v>
          </cell>
          <cell r="R21" t="str">
            <v>13/12/2023</v>
          </cell>
          <cell r="S21" t="str">
            <v>31/12/2023</v>
          </cell>
          <cell r="T21" t="str">
            <v>00959</v>
          </cell>
          <cell r="U21" t="str">
            <v>23AN0968-3</v>
          </cell>
        </row>
        <row r="22">
          <cell r="B22" t="str">
            <v>BT-2400004100</v>
          </cell>
          <cell r="C22" t="str">
            <v>00000000000080677</v>
          </cell>
          <cell r="D22" t="str">
            <v>M</v>
          </cell>
          <cell r="E22" t="str">
            <v>BTICINO - Batteria 12V 5 Ah</v>
          </cell>
          <cell r="F22" t="str">
            <v>BTICINO S.P.A.</v>
          </cell>
          <cell r="G22">
            <v>0</v>
          </cell>
          <cell r="L22" t="str">
            <v>Acquisto</v>
          </cell>
          <cell r="M22" t="str">
            <v>11/05/2023 09:49</v>
          </cell>
          <cell r="N22" t="str">
            <v>No</v>
          </cell>
          <cell r="O22" t="str">
            <v>No</v>
          </cell>
          <cell r="P22">
            <v>0</v>
          </cell>
          <cell r="Q22" t="str">
            <v>X</v>
          </cell>
          <cell r="R22" t="str">
            <v>24/05/2023</v>
          </cell>
          <cell r="S22" t="str">
            <v>23/05/2023</v>
          </cell>
          <cell r="T22" t="str">
            <v>00959</v>
          </cell>
          <cell r="U22" t="str">
            <v>2400004100</v>
          </cell>
        </row>
        <row r="23">
          <cell r="B23" t="str">
            <v>BT-24AN0037-2</v>
          </cell>
          <cell r="C23" t="str">
            <v>00000000000083682</v>
          </cell>
          <cell r="D23" t="str">
            <v>M</v>
          </cell>
          <cell r="E23" t="str">
            <v>BTICINO - BT-24AN0037-2 - V/Contaiment</v>
          </cell>
          <cell r="F23" t="str">
            <v>BTICINO S.P.A.</v>
          </cell>
          <cell r="G23">
            <v>0</v>
          </cell>
          <cell r="L23" t="str">
            <v>Acquisto</v>
          </cell>
          <cell r="M23" t="str">
            <v>03/04/2024 17:32</v>
          </cell>
          <cell r="N23" t="str">
            <v>No</v>
          </cell>
          <cell r="O23" t="str">
            <v>No</v>
          </cell>
          <cell r="P23">
            <v>0</v>
          </cell>
          <cell r="Q23" t="str">
            <v>X</v>
          </cell>
          <cell r="R23" t="str">
            <v>05/03/2024</v>
          </cell>
          <cell r="S23" t="str">
            <v>05/03/2024</v>
          </cell>
          <cell r="T23" t="str">
            <v>00959</v>
          </cell>
          <cell r="U23" t="str">
            <v>BT-24AN0037-2</v>
          </cell>
        </row>
        <row r="24">
          <cell r="B24" t="str">
            <v>BT-24AN0037-2-1</v>
          </cell>
          <cell r="C24" t="str">
            <v>00000000000083160</v>
          </cell>
          <cell r="D24" t="str">
            <v>M</v>
          </cell>
          <cell r="E24" t="str">
            <v>BTICINO - BT-24AN0037-2 - Corridoi Modulan sospesi x S. StefanoTicino, largh 1200mm, tetto policarbonato chiusura sopra i rack..</v>
          </cell>
          <cell r="F24" t="str">
            <v>BTICINO S.P.A.</v>
          </cell>
          <cell r="G24">
            <v>0</v>
          </cell>
          <cell r="L24" t="str">
            <v>Acquisto</v>
          </cell>
          <cell r="M24" t="str">
            <v>23/01/2024 14:53</v>
          </cell>
          <cell r="N24" t="str">
            <v>No</v>
          </cell>
          <cell r="O24" t="str">
            <v>No</v>
          </cell>
          <cell r="P24">
            <v>0</v>
          </cell>
          <cell r="Q24" t="str">
            <v>X</v>
          </cell>
          <cell r="T24" t="str">
            <v>00959</v>
          </cell>
          <cell r="U24" t="str">
            <v>24AN0037-2-1</v>
          </cell>
        </row>
        <row r="25">
          <cell r="B25" t="str">
            <v>BT-24AN0037-2-2</v>
          </cell>
          <cell r="C25" t="str">
            <v>00000000000083162</v>
          </cell>
          <cell r="D25" t="str">
            <v>M</v>
          </cell>
          <cell r="E25" t="str">
            <v>BTICINO - BT-24AN0037-2 - 24mt spazzole 300mm per vecchia isola PSN e sostituzione diquelle esistenti</v>
          </cell>
          <cell r="F25" t="str">
            <v>BTICINO S.P.A.</v>
          </cell>
          <cell r="G25">
            <v>0</v>
          </cell>
          <cell r="L25" t="str">
            <v>Acquisto</v>
          </cell>
          <cell r="M25" t="str">
            <v>23/01/2024 15:00</v>
          </cell>
          <cell r="N25" t="str">
            <v>No</v>
          </cell>
          <cell r="O25" t="str">
            <v>No</v>
          </cell>
          <cell r="P25">
            <v>0</v>
          </cell>
          <cell r="Q25" t="str">
            <v>X</v>
          </cell>
          <cell r="T25" t="str">
            <v>00959</v>
          </cell>
          <cell r="U25" t="str">
            <v>24AN0037-2-2</v>
          </cell>
        </row>
        <row r="26">
          <cell r="B26" t="str">
            <v>BT-24AN0037-2-3</v>
          </cell>
          <cell r="C26" t="str">
            <v>00000000000083163</v>
          </cell>
          <cell r="D26" t="str">
            <v>M</v>
          </cell>
          <cell r="E26" t="str">
            <v>BTICINO - BT-24AN0037-2 - 1 Single Portal - Cold Corridor - Portal - double sliding door set - 1200aisle width - 2200mm</v>
          </cell>
          <cell r="F26" t="str">
            <v>BTICINO S.P.A.</v>
          </cell>
          <cell r="G26">
            <v>0</v>
          </cell>
          <cell r="L26" t="str">
            <v>Acquisto</v>
          </cell>
          <cell r="M26" t="str">
            <v>23/01/2024 15:15</v>
          </cell>
          <cell r="N26" t="str">
            <v>No</v>
          </cell>
          <cell r="O26" t="str">
            <v>No</v>
          </cell>
          <cell r="P26">
            <v>0</v>
          </cell>
          <cell r="Q26" t="str">
            <v>X</v>
          </cell>
          <cell r="T26" t="str">
            <v>00959</v>
          </cell>
          <cell r="U26" t="str">
            <v>24AN0037-2-3</v>
          </cell>
        </row>
        <row r="27">
          <cell r="B27" t="str">
            <v>BT-24AN0037-2-4</v>
          </cell>
          <cell r="C27" t="str">
            <v>00000000000083164</v>
          </cell>
          <cell r="D27" t="str">
            <v>M</v>
          </cell>
          <cell r="E27" t="str">
            <v>BTICINO - BT-24AN0037-2 - EH-FSS/500 sidepanel for aisle door - pannilli di tamponamento postrack</v>
          </cell>
          <cell r="F27" t="str">
            <v>BTICINO S.P.A.</v>
          </cell>
          <cell r="G27">
            <v>0</v>
          </cell>
          <cell r="L27" t="str">
            <v>Acquisto</v>
          </cell>
          <cell r="M27" t="str">
            <v>23/01/2024 15:18</v>
          </cell>
          <cell r="N27" t="str">
            <v>No</v>
          </cell>
          <cell r="O27" t="str">
            <v>No</v>
          </cell>
          <cell r="P27">
            <v>0</v>
          </cell>
          <cell r="Q27" t="str">
            <v>X</v>
          </cell>
          <cell r="T27" t="str">
            <v>00959</v>
          </cell>
          <cell r="U27" t="str">
            <v>24AN0037-2-4</v>
          </cell>
        </row>
        <row r="28">
          <cell r="B28" t="str">
            <v>BT-2AN0730-1</v>
          </cell>
          <cell r="C28" t="str">
            <v>00000000000077380</v>
          </cell>
          <cell r="D28" t="str">
            <v>M</v>
          </cell>
          <cell r="E28" t="str">
            <v>BTICINO - Fornitura e montaggio corridoi Modulan lungh 7800mm, largh presunta 3400mm pannelli laterali pendenti soffitto</v>
          </cell>
          <cell r="F28" t="str">
            <v>BTICINO S.P.A.</v>
          </cell>
          <cell r="G28">
            <v>0</v>
          </cell>
          <cell r="H28">
            <v>0</v>
          </cell>
          <cell r="K28" t="str">
            <v>TO</v>
          </cell>
          <cell r="L28" t="str">
            <v>Acquisto</v>
          </cell>
          <cell r="M28" t="str">
            <v>09/08/2022 09:36</v>
          </cell>
          <cell r="N28" t="str">
            <v>Si</v>
          </cell>
          <cell r="O28" t="str">
            <v>No</v>
          </cell>
          <cell r="P28">
            <v>0</v>
          </cell>
          <cell r="Q28" t="str">
            <v>X</v>
          </cell>
          <cell r="T28" t="str">
            <v>00959</v>
          </cell>
          <cell r="U28" t="str">
            <v>22AN0730-1 V/Modulan</v>
          </cell>
        </row>
        <row r="29">
          <cell r="B29" t="str">
            <v>BT-69561</v>
          </cell>
          <cell r="C29" t="str">
            <v>00000000000076078</v>
          </cell>
          <cell r="D29" t="str">
            <v>M</v>
          </cell>
          <cell r="E29" t="str">
            <v>BTICINO - RJ 45 socket Plexo - category 6 FTP - IP55 - IK07 - grey/white</v>
          </cell>
          <cell r="F29" t="str">
            <v>BTICINO S.P.A.</v>
          </cell>
          <cell r="G29">
            <v>0</v>
          </cell>
          <cell r="H29">
            <v>0</v>
          </cell>
          <cell r="K29" t="str">
            <v>TO</v>
          </cell>
          <cell r="L29" t="str">
            <v>Acquisto</v>
          </cell>
          <cell r="M29" t="str">
            <v>28/04/2022 17:59</v>
          </cell>
          <cell r="N29" t="str">
            <v>No</v>
          </cell>
          <cell r="O29" t="str">
            <v>No</v>
          </cell>
          <cell r="P29">
            <v>0</v>
          </cell>
          <cell r="Q29" t="str">
            <v>X</v>
          </cell>
          <cell r="R29" t="str">
            <v>22/12/2023</v>
          </cell>
          <cell r="S29" t="str">
            <v>20/05/2022</v>
          </cell>
          <cell r="T29" t="str">
            <v>00959</v>
          </cell>
          <cell r="U29" t="str">
            <v>69561</v>
          </cell>
        </row>
        <row r="30">
          <cell r="B30" t="str">
            <v>BT-70741</v>
          </cell>
          <cell r="C30" t="str">
            <v>00000000000076080</v>
          </cell>
          <cell r="D30" t="str">
            <v>M</v>
          </cell>
          <cell r="E30" t="str">
            <v>BTICINO - Box with glands Plexo IP55 antibacterial-1 gang-modular-Artic white</v>
          </cell>
          <cell r="F30" t="str">
            <v>BTICINO S.P.A.</v>
          </cell>
          <cell r="G30">
            <v>0</v>
          </cell>
          <cell r="H30">
            <v>0</v>
          </cell>
          <cell r="K30" t="str">
            <v>TO</v>
          </cell>
          <cell r="L30" t="str">
            <v>Acquisto</v>
          </cell>
          <cell r="M30" t="str">
            <v>28/04/2022 18:02</v>
          </cell>
          <cell r="N30" t="str">
            <v>No</v>
          </cell>
          <cell r="O30" t="str">
            <v>No</v>
          </cell>
          <cell r="P30">
            <v>0</v>
          </cell>
          <cell r="Q30" t="str">
            <v>X</v>
          </cell>
          <cell r="R30" t="str">
            <v>22/12/2023</v>
          </cell>
          <cell r="S30" t="str">
            <v>26/07/2022</v>
          </cell>
          <cell r="T30" t="str">
            <v>00959</v>
          </cell>
          <cell r="U30" t="str">
            <v>70741</v>
          </cell>
        </row>
        <row r="31">
          <cell r="B31" t="str">
            <v>BT-A0006-000003-000-1</v>
          </cell>
          <cell r="C31" t="str">
            <v>00000000000077582</v>
          </cell>
          <cell r="D31" t="str">
            <v>M</v>
          </cell>
          <cell r="E31" t="str">
            <v>BTICINO - Cilindro europeo</v>
          </cell>
          <cell r="F31" t="str">
            <v>BTICINO S.P.A.</v>
          </cell>
          <cell r="G31">
            <v>0</v>
          </cell>
          <cell r="H31">
            <v>0</v>
          </cell>
          <cell r="K31" t="str">
            <v>TO</v>
          </cell>
          <cell r="L31" t="str">
            <v>Acquisto</v>
          </cell>
          <cell r="M31" t="str">
            <v>03/10/2022 19:27</v>
          </cell>
          <cell r="N31" t="str">
            <v>No</v>
          </cell>
          <cell r="O31" t="str">
            <v>No</v>
          </cell>
          <cell r="P31">
            <v>0</v>
          </cell>
          <cell r="Q31" t="str">
            <v>X</v>
          </cell>
          <cell r="R31" t="str">
            <v>24/11/2022</v>
          </cell>
          <cell r="S31" t="str">
            <v>24/11/2022</v>
          </cell>
          <cell r="T31" t="str">
            <v>00959</v>
          </cell>
          <cell r="U31" t="str">
            <v>A0006-000003-000-1</v>
          </cell>
        </row>
        <row r="32">
          <cell r="B32" t="str">
            <v>BT-A0007-000002-000</v>
          </cell>
          <cell r="C32" t="str">
            <v>00000000000078075</v>
          </cell>
          <cell r="D32" t="str">
            <v>M</v>
          </cell>
          <cell r="E32" t="str">
            <v>BTICINO - Cabinet Roof Components - Roof Brush, D200</v>
          </cell>
          <cell r="F32" t="str">
            <v>BTICINO S.P.A.</v>
          </cell>
          <cell r="G32">
            <v>0</v>
          </cell>
          <cell r="H32">
            <v>0</v>
          </cell>
          <cell r="K32" t="str">
            <v>TO</v>
          </cell>
          <cell r="L32" t="str">
            <v>Acquisto</v>
          </cell>
          <cell r="M32" t="str">
            <v>07/11/2022 11:01</v>
          </cell>
          <cell r="N32" t="str">
            <v>No</v>
          </cell>
          <cell r="O32" t="str">
            <v>No</v>
          </cell>
          <cell r="P32">
            <v>0</v>
          </cell>
          <cell r="Q32" t="str">
            <v>X</v>
          </cell>
          <cell r="R32" t="str">
            <v>13/01/2023</v>
          </cell>
          <cell r="S32" t="str">
            <v>13/01/2023</v>
          </cell>
          <cell r="T32" t="str">
            <v>00959</v>
          </cell>
          <cell r="U32" t="str">
            <v>A0007-000002-000</v>
          </cell>
        </row>
        <row r="33">
          <cell r="B33" t="str">
            <v>BT-A000B-000001-900</v>
          </cell>
          <cell r="C33" t="str">
            <v>00000000000077581</v>
          </cell>
          <cell r="D33" t="str">
            <v>M</v>
          </cell>
          <cell r="E33" t="str">
            <v>BTICINO - 4 ruote</v>
          </cell>
          <cell r="F33" t="str">
            <v>BTICINO S.P.A.</v>
          </cell>
          <cell r="G33">
            <v>0</v>
          </cell>
          <cell r="H33">
            <v>0</v>
          </cell>
          <cell r="K33" t="str">
            <v>TO</v>
          </cell>
          <cell r="L33" t="str">
            <v>Acquisto</v>
          </cell>
          <cell r="M33" t="str">
            <v>03/10/2022 19:25</v>
          </cell>
          <cell r="N33" t="str">
            <v>No</v>
          </cell>
          <cell r="O33" t="str">
            <v>No</v>
          </cell>
          <cell r="P33">
            <v>0</v>
          </cell>
          <cell r="Q33" t="str">
            <v>X</v>
          </cell>
          <cell r="R33" t="str">
            <v>24/11/2022</v>
          </cell>
          <cell r="S33" t="str">
            <v>24/11/2022</v>
          </cell>
          <cell r="T33" t="str">
            <v>00959</v>
          </cell>
          <cell r="U33" t="str">
            <v>A000B-000001-900</v>
          </cell>
        </row>
        <row r="34">
          <cell r="B34" t="str">
            <v>BT-A000W-000001-000-1</v>
          </cell>
          <cell r="C34" t="str">
            <v>00000000000070409</v>
          </cell>
          <cell r="D34" t="str">
            <v>M</v>
          </cell>
          <cell r="E34" t="str">
            <v>BTICINO - V/MINKELS - Front Panel plastic 1U (25 pieces)</v>
          </cell>
          <cell r="F34" t="str">
            <v>BTICINO S.P.A.</v>
          </cell>
          <cell r="G34">
            <v>0</v>
          </cell>
          <cell r="H34">
            <v>0</v>
          </cell>
          <cell r="K34" t="str">
            <v>TO</v>
          </cell>
          <cell r="L34" t="str">
            <v>Acquisto</v>
          </cell>
          <cell r="M34" t="str">
            <v>10/12/2020 11:28</v>
          </cell>
          <cell r="N34" t="str">
            <v>No</v>
          </cell>
          <cell r="O34" t="str">
            <v>No</v>
          </cell>
          <cell r="P34">
            <v>0</v>
          </cell>
          <cell r="Q34" t="str">
            <v>X</v>
          </cell>
          <cell r="R34" t="str">
            <v>23/11/2023</v>
          </cell>
          <cell r="S34" t="str">
            <v>23/11/2023</v>
          </cell>
          <cell r="T34" t="str">
            <v>00959</v>
          </cell>
          <cell r="U34" t="str">
            <v>A000W-000001-000-1</v>
          </cell>
        </row>
        <row r="35">
          <cell r="B35" t="str">
            <v>BT-A0011-030000-400</v>
          </cell>
          <cell r="C35" t="str">
            <v>00000000000080909</v>
          </cell>
          <cell r="D35" t="str">
            <v>M</v>
          </cell>
          <cell r="E35" t="str">
            <v>BTICINO - Roof Divider Panels, W300, White</v>
          </cell>
          <cell r="F35" t="str">
            <v>BTICINO S.P.A.</v>
          </cell>
          <cell r="G35">
            <v>0</v>
          </cell>
          <cell r="L35" t="str">
            <v>Acquisto</v>
          </cell>
          <cell r="M35" t="str">
            <v>09/05/2023 16:36</v>
          </cell>
          <cell r="N35" t="str">
            <v>No</v>
          </cell>
          <cell r="O35" t="str">
            <v>No</v>
          </cell>
          <cell r="P35">
            <v>0</v>
          </cell>
          <cell r="Q35" t="str">
            <v>X</v>
          </cell>
          <cell r="R35" t="str">
            <v>14/07/2023</v>
          </cell>
          <cell r="S35" t="str">
            <v>14/07/2023</v>
          </cell>
          <cell r="T35" t="str">
            <v>00959</v>
          </cell>
          <cell r="U35" t="str">
            <v>A0011-030000-400</v>
          </cell>
        </row>
        <row r="36">
          <cell r="B36" t="str">
            <v>BT-A0011-060000-400</v>
          </cell>
          <cell r="C36" t="str">
            <v>00000000000080908</v>
          </cell>
          <cell r="D36" t="str">
            <v>M</v>
          </cell>
          <cell r="E36" t="str">
            <v>BTICINO - Roof Divider Panels, W600, White</v>
          </cell>
          <cell r="F36" t="str">
            <v>BTICINO S.P.A.</v>
          </cell>
          <cell r="G36">
            <v>0</v>
          </cell>
          <cell r="L36" t="str">
            <v>Acquisto</v>
          </cell>
          <cell r="M36" t="str">
            <v>09/05/2023 16:34</v>
          </cell>
          <cell r="N36" t="str">
            <v>No</v>
          </cell>
          <cell r="O36" t="str">
            <v>No</v>
          </cell>
          <cell r="P36">
            <v>0</v>
          </cell>
          <cell r="Q36" t="str">
            <v>X</v>
          </cell>
          <cell r="R36" t="str">
            <v>14/07/2023</v>
          </cell>
          <cell r="S36" t="str">
            <v>14/07/2023</v>
          </cell>
          <cell r="T36" t="str">
            <v>00959</v>
          </cell>
          <cell r="U36" t="str">
            <v>A0011-060000-400</v>
          </cell>
        </row>
        <row r="37">
          <cell r="B37" t="str">
            <v>BT-A0011-080000-400</v>
          </cell>
          <cell r="C37" t="str">
            <v>00000000000080907</v>
          </cell>
          <cell r="D37" t="str">
            <v>M</v>
          </cell>
          <cell r="E37" t="str">
            <v>BTICINO - Roof Divider Panels, W800, White</v>
          </cell>
          <cell r="F37" t="str">
            <v>BTICINO S.P.A.</v>
          </cell>
          <cell r="G37">
            <v>0</v>
          </cell>
          <cell r="L37" t="str">
            <v>Acquisto</v>
          </cell>
          <cell r="M37" t="str">
            <v>09/05/2023 16:32</v>
          </cell>
          <cell r="N37" t="str">
            <v>No</v>
          </cell>
          <cell r="O37" t="str">
            <v>No</v>
          </cell>
          <cell r="P37">
            <v>0</v>
          </cell>
          <cell r="Q37" t="str">
            <v>X</v>
          </cell>
          <cell r="R37" t="str">
            <v>14/07/2023</v>
          </cell>
          <cell r="S37" t="str">
            <v>14/07/2023</v>
          </cell>
          <cell r="T37" t="str">
            <v>00959</v>
          </cell>
          <cell r="U37" t="str">
            <v>A0011-080000-400</v>
          </cell>
        </row>
        <row r="38">
          <cell r="B38" t="str">
            <v>BT-A0017-000038-400</v>
          </cell>
          <cell r="C38" t="str">
            <v>00000000000081332</v>
          </cell>
          <cell r="D38" t="str">
            <v>M</v>
          </cell>
          <cell r="E38" t="str">
            <v>BTICINO - V/MINKELS - Cable Tray, W300-H38(U), White</v>
          </cell>
          <cell r="F38" t="str">
            <v>BTICINO S.P.A.</v>
          </cell>
          <cell r="G38">
            <v>0</v>
          </cell>
          <cell r="L38" t="str">
            <v>Acquisto</v>
          </cell>
          <cell r="M38" t="str">
            <v>06/06/2023 09:09</v>
          </cell>
          <cell r="N38" t="str">
            <v>No</v>
          </cell>
          <cell r="O38" t="str">
            <v>No</v>
          </cell>
          <cell r="P38">
            <v>0</v>
          </cell>
          <cell r="Q38" t="str">
            <v>X</v>
          </cell>
          <cell r="R38" t="str">
            <v>27/07/2023</v>
          </cell>
          <cell r="S38" t="str">
            <v>27/07/2023</v>
          </cell>
          <cell r="T38" t="str">
            <v>00959</v>
          </cell>
          <cell r="U38" t="str">
            <v>A0017-000038-400</v>
          </cell>
        </row>
        <row r="39">
          <cell r="B39" t="str">
            <v>BT-A0017-000042-400</v>
          </cell>
          <cell r="C39" t="str">
            <v>00000000000081912</v>
          </cell>
          <cell r="D39" t="str">
            <v>M</v>
          </cell>
          <cell r="E39" t="str">
            <v>BTICINO - V/MINKELS - Cable Tray, W300-H42(U), White</v>
          </cell>
          <cell r="F39" t="str">
            <v>BTICINO S.P.A.</v>
          </cell>
          <cell r="G39">
            <v>0</v>
          </cell>
          <cell r="L39" t="str">
            <v>Acquisto</v>
          </cell>
          <cell r="M39" t="str">
            <v>26/07/2023 16:09</v>
          </cell>
          <cell r="N39" t="str">
            <v>No</v>
          </cell>
          <cell r="O39" t="str">
            <v>No</v>
          </cell>
          <cell r="P39">
            <v>0</v>
          </cell>
          <cell r="Q39" t="str">
            <v>X</v>
          </cell>
          <cell r="R39" t="str">
            <v>21/09/2023</v>
          </cell>
          <cell r="S39" t="str">
            <v>21/09/2023</v>
          </cell>
          <cell r="T39" t="str">
            <v>00959</v>
          </cell>
          <cell r="U39" t="str">
            <v>A0017-000042-400</v>
          </cell>
        </row>
        <row r="40">
          <cell r="B40" t="str">
            <v>BT-A001H-001242-900</v>
          </cell>
          <cell r="C40" t="str">
            <v>00000000000077580</v>
          </cell>
          <cell r="D40" t="str">
            <v>M</v>
          </cell>
          <cell r="E40" t="str">
            <v>BTICINO - KIT 2  slide in side panels</v>
          </cell>
          <cell r="F40" t="str">
            <v>BTICINO S.P.A.</v>
          </cell>
          <cell r="G40">
            <v>0</v>
          </cell>
          <cell r="H40">
            <v>0</v>
          </cell>
          <cell r="K40" t="str">
            <v>TO</v>
          </cell>
          <cell r="L40" t="str">
            <v>Acquisto</v>
          </cell>
          <cell r="M40" t="str">
            <v>03/10/2022 19:23</v>
          </cell>
          <cell r="N40" t="str">
            <v>No</v>
          </cell>
          <cell r="O40" t="str">
            <v>No</v>
          </cell>
          <cell r="P40">
            <v>0</v>
          </cell>
          <cell r="Q40" t="str">
            <v>X</v>
          </cell>
          <cell r="T40" t="str">
            <v>00959</v>
          </cell>
          <cell r="U40" t="str">
            <v>A001H-001242-900</v>
          </cell>
        </row>
        <row r="41">
          <cell r="B41" t="str">
            <v>BT-A001H-001247-900</v>
          </cell>
          <cell r="C41" t="str">
            <v>00000000000077979</v>
          </cell>
          <cell r="D41" t="str">
            <v>M</v>
          </cell>
          <cell r="E41" t="str">
            <v>BTICINO - KIT 2  slide in side panels</v>
          </cell>
          <cell r="F41" t="str">
            <v>BTICINO S.P.A.</v>
          </cell>
          <cell r="G41">
            <v>0</v>
          </cell>
          <cell r="H41">
            <v>0</v>
          </cell>
          <cell r="K41" t="str">
            <v>TO</v>
          </cell>
          <cell r="L41" t="str">
            <v>Acquisto</v>
          </cell>
          <cell r="M41" t="str">
            <v>25/10/2022 12:09</v>
          </cell>
          <cell r="N41" t="str">
            <v>No</v>
          </cell>
          <cell r="O41" t="str">
            <v>No</v>
          </cell>
          <cell r="P41">
            <v>0</v>
          </cell>
          <cell r="Q41" t="str">
            <v>X</v>
          </cell>
          <cell r="T41" t="str">
            <v>00959</v>
          </cell>
          <cell r="U41" t="str">
            <v>A001H-001247-900</v>
          </cell>
        </row>
        <row r="42">
          <cell r="B42" t="str">
            <v>BT-A0020-000002-400</v>
          </cell>
          <cell r="C42" t="str">
            <v>00000000000080910</v>
          </cell>
          <cell r="D42" t="str">
            <v>M</v>
          </cell>
          <cell r="E42" t="str">
            <v>BTICINO - Roof Divider Panels End cover, D200, White</v>
          </cell>
          <cell r="F42" t="str">
            <v>BTICINO S.P.A.</v>
          </cell>
          <cell r="G42">
            <v>0</v>
          </cell>
          <cell r="L42" t="str">
            <v>Acquisto</v>
          </cell>
          <cell r="M42" t="str">
            <v>09/05/2023 16:39</v>
          </cell>
          <cell r="N42" t="str">
            <v>No</v>
          </cell>
          <cell r="O42" t="str">
            <v>No</v>
          </cell>
          <cell r="P42">
            <v>0</v>
          </cell>
          <cell r="Q42" t="str">
            <v>X</v>
          </cell>
          <cell r="R42" t="str">
            <v>14/07/2023</v>
          </cell>
          <cell r="S42" t="str">
            <v>14/07/2023</v>
          </cell>
          <cell r="T42" t="str">
            <v>00959</v>
          </cell>
          <cell r="U42" t="str">
            <v>A0020-000002-400</v>
          </cell>
        </row>
        <row r="43">
          <cell r="B43" t="str">
            <v>BT-A0020-000004-900-1</v>
          </cell>
          <cell r="C43" t="str">
            <v>00000000000076199</v>
          </cell>
          <cell r="D43" t="str">
            <v>M</v>
          </cell>
          <cell r="E43" t="str">
            <v>BTICINO - Roof divider panels end cover, D400, Black</v>
          </cell>
          <cell r="F43" t="str">
            <v>BTICINO S.P.A.</v>
          </cell>
          <cell r="G43">
            <v>0</v>
          </cell>
          <cell r="H43">
            <v>0</v>
          </cell>
          <cell r="K43" t="str">
            <v>TO</v>
          </cell>
          <cell r="L43" t="str">
            <v>Acquisto</v>
          </cell>
          <cell r="M43" t="str">
            <v>11/05/2022 11:36</v>
          </cell>
          <cell r="N43" t="str">
            <v>No</v>
          </cell>
          <cell r="O43" t="str">
            <v>No</v>
          </cell>
          <cell r="P43">
            <v>0</v>
          </cell>
          <cell r="Q43" t="str">
            <v>X</v>
          </cell>
          <cell r="R43" t="str">
            <v>17/10/2023</v>
          </cell>
          <cell r="S43" t="str">
            <v>17/10/2023</v>
          </cell>
          <cell r="T43" t="str">
            <v>00959</v>
          </cell>
          <cell r="U43" t="str">
            <v>A0020-000004-900-1</v>
          </cell>
        </row>
        <row r="44">
          <cell r="B44" t="str">
            <v>BT-A0026-000001-000-1</v>
          </cell>
          <cell r="C44" t="str">
            <v>00000000000076200</v>
          </cell>
          <cell r="D44" t="str">
            <v>M</v>
          </cell>
          <cell r="E44" t="str">
            <v>BTICINO - Set of 2 Frame PDU-bracket (1), 1-FOLD</v>
          </cell>
          <cell r="F44" t="str">
            <v>BTICINO S.P.A.</v>
          </cell>
          <cell r="G44">
            <v>0</v>
          </cell>
          <cell r="H44">
            <v>0</v>
          </cell>
          <cell r="K44" t="str">
            <v>TO</v>
          </cell>
          <cell r="L44" t="str">
            <v>Acquisto</v>
          </cell>
          <cell r="M44" t="str">
            <v>11/05/2022 11:38</v>
          </cell>
          <cell r="N44" t="str">
            <v>No</v>
          </cell>
          <cell r="O44" t="str">
            <v>No</v>
          </cell>
          <cell r="P44">
            <v>0</v>
          </cell>
          <cell r="Q44" t="str">
            <v>X</v>
          </cell>
          <cell r="R44" t="str">
            <v>17/10/2023</v>
          </cell>
          <cell r="S44" t="str">
            <v>17/10/2023</v>
          </cell>
          <cell r="T44" t="str">
            <v>00959</v>
          </cell>
          <cell r="U44" t="str">
            <v>A0026-000001-000-1</v>
          </cell>
        </row>
        <row r="45">
          <cell r="B45" t="str">
            <v>BT-A002H-080000-900-1</v>
          </cell>
          <cell r="C45" t="str">
            <v>00000000000076198</v>
          </cell>
          <cell r="D45" t="str">
            <v>M</v>
          </cell>
          <cell r="E45" t="str">
            <v>BTICINO - Roof Divider Panels, W800-2PCS, Black</v>
          </cell>
          <cell r="F45" t="str">
            <v>BTICINO S.P.A.</v>
          </cell>
          <cell r="G45">
            <v>0</v>
          </cell>
          <cell r="H45">
            <v>0</v>
          </cell>
          <cell r="K45" t="str">
            <v>TO</v>
          </cell>
          <cell r="L45" t="str">
            <v>Acquisto</v>
          </cell>
          <cell r="M45" t="str">
            <v>11/05/2022 11:35</v>
          </cell>
          <cell r="N45" t="str">
            <v>No</v>
          </cell>
          <cell r="O45" t="str">
            <v>No</v>
          </cell>
          <cell r="P45">
            <v>0</v>
          </cell>
          <cell r="Q45" t="str">
            <v>X</v>
          </cell>
          <cell r="R45" t="str">
            <v>17/10/2023</v>
          </cell>
          <cell r="S45" t="str">
            <v>17/10/2023</v>
          </cell>
          <cell r="T45" t="str">
            <v>00959</v>
          </cell>
          <cell r="U45" t="str">
            <v>A002H-080000-900-1</v>
          </cell>
        </row>
        <row r="46">
          <cell r="B46" t="str">
            <v>BT-A002K-000001-000-1</v>
          </cell>
          <cell r="C46" t="str">
            <v>00000000000078077</v>
          </cell>
          <cell r="D46" t="str">
            <v>M</v>
          </cell>
          <cell r="E46" t="str">
            <v>BTICINO - Cable Management - In-Rack Cable Guiding Accessoires - Cable Ring, 10PCS</v>
          </cell>
          <cell r="F46" t="str">
            <v>BTICINO S.P.A.</v>
          </cell>
          <cell r="G46">
            <v>0</v>
          </cell>
          <cell r="H46">
            <v>0</v>
          </cell>
          <cell r="K46" t="str">
            <v>TO</v>
          </cell>
          <cell r="L46" t="str">
            <v>Acquisto</v>
          </cell>
          <cell r="M46" t="str">
            <v>07/11/2022 11:04</v>
          </cell>
          <cell r="N46" t="str">
            <v>No</v>
          </cell>
          <cell r="O46" t="str">
            <v>No</v>
          </cell>
          <cell r="P46">
            <v>0</v>
          </cell>
          <cell r="Q46" t="str">
            <v>X</v>
          </cell>
          <cell r="R46" t="str">
            <v>23/11/2023</v>
          </cell>
          <cell r="S46" t="str">
            <v>23/11/2023</v>
          </cell>
          <cell r="T46" t="str">
            <v>00959</v>
          </cell>
          <cell r="U46" t="str">
            <v>A002K-000001-000-1</v>
          </cell>
        </row>
        <row r="47">
          <cell r="B47" t="str">
            <v>BT-A002Y-080000-000</v>
          </cell>
          <cell r="C47" t="str">
            <v>00000000000078069</v>
          </cell>
          <cell r="D47" t="str">
            <v>M</v>
          </cell>
          <cell r="E47" t="str">
            <v>BTICINO - Nexpand Cabinets, Airtight Side - Skirts &amp; Accessoires - Sideskirt brush, D200</v>
          </cell>
          <cell r="F47" t="str">
            <v>BTICINO S.P.A.</v>
          </cell>
          <cell r="G47">
            <v>0</v>
          </cell>
          <cell r="H47">
            <v>0</v>
          </cell>
          <cell r="K47" t="str">
            <v>TO</v>
          </cell>
          <cell r="L47" t="str">
            <v>Acquisto</v>
          </cell>
          <cell r="M47" t="str">
            <v>07/11/2022 10:53</v>
          </cell>
          <cell r="N47" t="str">
            <v>No</v>
          </cell>
          <cell r="O47" t="str">
            <v>No</v>
          </cell>
          <cell r="P47">
            <v>0</v>
          </cell>
          <cell r="Q47" t="str">
            <v>X</v>
          </cell>
          <cell r="R47" t="str">
            <v>14/07/2023</v>
          </cell>
          <cell r="S47" t="str">
            <v>14/07/2023</v>
          </cell>
          <cell r="T47" t="str">
            <v>00959</v>
          </cell>
          <cell r="U47" t="str">
            <v>A002Y-080000-000</v>
          </cell>
        </row>
        <row r="48">
          <cell r="B48" t="str">
            <v>BT-A003B-000001-400</v>
          </cell>
          <cell r="C48" t="str">
            <v>00000000000080905</v>
          </cell>
          <cell r="D48" t="str">
            <v>M</v>
          </cell>
          <cell r="E48" t="str">
            <v>BTICINO - Plinth in combination with Levelling Feet, W600 - H 0-25 mm, White</v>
          </cell>
          <cell r="F48" t="str">
            <v>BTICINO S.P.A.</v>
          </cell>
          <cell r="G48">
            <v>0</v>
          </cell>
          <cell r="L48" t="str">
            <v>Acquisto</v>
          </cell>
          <cell r="M48" t="str">
            <v>09/05/2023 16:23</v>
          </cell>
          <cell r="N48" t="str">
            <v>No</v>
          </cell>
          <cell r="O48" t="str">
            <v>No</v>
          </cell>
          <cell r="P48">
            <v>0</v>
          </cell>
          <cell r="Q48" t="str">
            <v>X</v>
          </cell>
          <cell r="R48" t="str">
            <v>14/07/2023</v>
          </cell>
          <cell r="S48" t="str">
            <v>14/07/2023</v>
          </cell>
          <cell r="T48" t="str">
            <v>00959</v>
          </cell>
          <cell r="U48" t="str">
            <v>A003B-000001-400</v>
          </cell>
        </row>
        <row r="49">
          <cell r="B49" t="str">
            <v>BT-A003B-000002-400</v>
          </cell>
          <cell r="C49" t="str">
            <v>00000000000080906</v>
          </cell>
          <cell r="D49" t="str">
            <v>M</v>
          </cell>
          <cell r="E49" t="str">
            <v>BTICINO - Plinth in combination with Levelling Feet, W800 - H 0-25 mm, White</v>
          </cell>
          <cell r="F49" t="str">
            <v>BTICINO S.P.A.</v>
          </cell>
          <cell r="G49">
            <v>0</v>
          </cell>
          <cell r="L49" t="str">
            <v>Acquisto</v>
          </cell>
          <cell r="M49" t="str">
            <v>09/05/2023 16:29</v>
          </cell>
          <cell r="N49" t="str">
            <v>No</v>
          </cell>
          <cell r="O49" t="str">
            <v>No</v>
          </cell>
          <cell r="P49">
            <v>0</v>
          </cell>
          <cell r="Q49" t="str">
            <v>X</v>
          </cell>
          <cell r="R49" t="str">
            <v>14/07/2023</v>
          </cell>
          <cell r="S49" t="str">
            <v>14/07/2023</v>
          </cell>
          <cell r="T49" t="str">
            <v>00959</v>
          </cell>
          <cell r="U49" t="str">
            <v>A003B-000002-400</v>
          </cell>
        </row>
        <row r="50">
          <cell r="B50" t="str">
            <v>BT-A003W-000002-000</v>
          </cell>
          <cell r="C50" t="str">
            <v>00000000000083513</v>
          </cell>
          <cell r="D50" t="str">
            <v>M</v>
          </cell>
          <cell r="E50" t="str">
            <v>BTICINO - Minkels Free Standing Corridor - Side skirt seal kit - foam - UL94, 48-52U, No coating</v>
          </cell>
          <cell r="F50" t="str">
            <v>BTICINO S.P.A.</v>
          </cell>
          <cell r="G50">
            <v>0</v>
          </cell>
          <cell r="L50" t="str">
            <v>Acquisto</v>
          </cell>
          <cell r="M50" t="str">
            <v>11/03/2024 10:37</v>
          </cell>
          <cell r="N50" t="str">
            <v>No</v>
          </cell>
          <cell r="O50" t="str">
            <v>No</v>
          </cell>
          <cell r="P50">
            <v>0</v>
          </cell>
          <cell r="Q50" t="str">
            <v>X</v>
          </cell>
          <cell r="T50" t="str">
            <v>00959</v>
          </cell>
          <cell r="U50" t="str">
            <v>A003W-000002-000</v>
          </cell>
        </row>
        <row r="51">
          <cell r="B51" t="str">
            <v>BT-A0051-000001-000</v>
          </cell>
          <cell r="C51" t="str">
            <v>00000000000080904</v>
          </cell>
          <cell r="D51" t="str">
            <v>M</v>
          </cell>
          <cell r="E51" t="str">
            <v>BTICINO - Hinge left (2 pieces), &lt;=47 - L 2 PCS, No coating</v>
          </cell>
          <cell r="F51" t="str">
            <v>BTICINO S.P.A.</v>
          </cell>
          <cell r="G51">
            <v>0</v>
          </cell>
          <cell r="L51" t="str">
            <v>Acquisto</v>
          </cell>
          <cell r="M51" t="str">
            <v>09/05/2023 16:20</v>
          </cell>
          <cell r="N51" t="str">
            <v>No</v>
          </cell>
          <cell r="O51" t="str">
            <v>No</v>
          </cell>
          <cell r="P51">
            <v>0</v>
          </cell>
          <cell r="Q51" t="str">
            <v>X</v>
          </cell>
          <cell r="R51" t="str">
            <v>14/07/2023</v>
          </cell>
          <cell r="S51" t="str">
            <v>14/07/2023</v>
          </cell>
          <cell r="T51" t="str">
            <v>00959</v>
          </cell>
          <cell r="U51" t="str">
            <v>A0051-000001-000</v>
          </cell>
        </row>
        <row r="52">
          <cell r="B52" t="str">
            <v>BT-A006K-000001-400</v>
          </cell>
          <cell r="C52" t="str">
            <v>00000000000080911</v>
          </cell>
          <cell r="D52" t="str">
            <v>M</v>
          </cell>
          <cell r="E52" t="str">
            <v>BTICINO - Roof divider panels coupler set, 10PCS, White</v>
          </cell>
          <cell r="F52" t="str">
            <v>BTICINO S.P.A.</v>
          </cell>
          <cell r="G52">
            <v>0</v>
          </cell>
          <cell r="L52" t="str">
            <v>Acquisto</v>
          </cell>
          <cell r="M52" t="str">
            <v>09/05/2023 16:41</v>
          </cell>
          <cell r="N52" t="str">
            <v>No</v>
          </cell>
          <cell r="O52" t="str">
            <v>No</v>
          </cell>
          <cell r="P52">
            <v>0</v>
          </cell>
          <cell r="Q52" t="str">
            <v>X</v>
          </cell>
          <cell r="R52" t="str">
            <v>14/07/2023</v>
          </cell>
          <cell r="S52" t="str">
            <v>14/07/2023</v>
          </cell>
          <cell r="T52" t="str">
            <v>00959</v>
          </cell>
          <cell r="U52" t="str">
            <v>A006K-000001-400</v>
          </cell>
        </row>
        <row r="53">
          <cell r="B53" t="str">
            <v>BT-A0091-000002-900</v>
          </cell>
          <cell r="C53" t="str">
            <v>00000000000083514</v>
          </cell>
          <cell r="D53" t="str">
            <v>M</v>
          </cell>
          <cell r="E53" t="str">
            <v>BTICINO - Minkels Free Standing Corridor - Flexwall steel - 300-400 mm width, 2520 mm high, RAL 9005</v>
          </cell>
          <cell r="F53" t="str">
            <v>BTICINO S.P.A.</v>
          </cell>
          <cell r="G53">
            <v>0</v>
          </cell>
          <cell r="L53" t="str">
            <v>Acquisto</v>
          </cell>
          <cell r="M53" t="str">
            <v>11/03/2024 10:40</v>
          </cell>
          <cell r="N53" t="str">
            <v>No</v>
          </cell>
          <cell r="O53" t="str">
            <v>No</v>
          </cell>
          <cell r="P53">
            <v>0</v>
          </cell>
          <cell r="Q53" t="str">
            <v>X</v>
          </cell>
          <cell r="T53" t="str">
            <v>00959</v>
          </cell>
          <cell r="U53" t="str">
            <v>A0091-000002-900</v>
          </cell>
        </row>
        <row r="54">
          <cell r="B54" t="str">
            <v>BT-A0091-000004-900</v>
          </cell>
          <cell r="C54" t="str">
            <v>00000000000083515</v>
          </cell>
          <cell r="D54" t="str">
            <v>M</v>
          </cell>
          <cell r="E54" t="str">
            <v>BTICINO - Minkels Free Standing Corridor - Flexwall steel - 250-350 mm width, 2520 mm high, RAL 9005</v>
          </cell>
          <cell r="F54" t="str">
            <v>BTICINO S.P.A.</v>
          </cell>
          <cell r="G54">
            <v>0</v>
          </cell>
          <cell r="L54" t="str">
            <v>Acquisto</v>
          </cell>
          <cell r="M54" t="str">
            <v>11/03/2024 10:42</v>
          </cell>
          <cell r="N54" t="str">
            <v>No</v>
          </cell>
          <cell r="O54" t="str">
            <v>No</v>
          </cell>
          <cell r="P54">
            <v>0</v>
          </cell>
          <cell r="Q54" t="str">
            <v>X</v>
          </cell>
          <cell r="T54" t="str">
            <v>00959</v>
          </cell>
          <cell r="U54" t="str">
            <v>A0091-000004-900</v>
          </cell>
        </row>
        <row r="55">
          <cell r="B55" t="str">
            <v>BT-A0091-000006-900</v>
          </cell>
          <cell r="C55" t="str">
            <v>00000000000083516</v>
          </cell>
          <cell r="D55" t="str">
            <v>M</v>
          </cell>
          <cell r="E55" t="str">
            <v>BTICINO - Minkels Free Standing Corridor - Flexwall steel - 300-400 mm width, 2520 mm high, RAL 9005</v>
          </cell>
          <cell r="F55" t="str">
            <v>BTICINO S.P.A.</v>
          </cell>
          <cell r="G55">
            <v>0</v>
          </cell>
          <cell r="L55" t="str">
            <v>Acquisto</v>
          </cell>
          <cell r="M55" t="str">
            <v>11/03/2024 10:45</v>
          </cell>
          <cell r="N55" t="str">
            <v>No</v>
          </cell>
          <cell r="O55" t="str">
            <v>No</v>
          </cell>
          <cell r="P55">
            <v>0</v>
          </cell>
          <cell r="Q55" t="str">
            <v>X</v>
          </cell>
          <cell r="T55" t="str">
            <v>00959</v>
          </cell>
          <cell r="U55" t="str">
            <v>A0091-000006-900</v>
          </cell>
        </row>
        <row r="56">
          <cell r="B56" t="str">
            <v>BT-A0091-000008-900</v>
          </cell>
          <cell r="C56" t="str">
            <v>00000000000083518</v>
          </cell>
          <cell r="D56" t="str">
            <v>M</v>
          </cell>
          <cell r="E56" t="str">
            <v>BTICINO - Minkels Free Standing Corridor - Flexwall steel - 100-175 mm width, 2520 mm high, RAL 9005</v>
          </cell>
          <cell r="F56" t="str">
            <v>BTICINO S.P.A.</v>
          </cell>
          <cell r="G56">
            <v>0</v>
          </cell>
          <cell r="L56" t="str">
            <v>Acquisto</v>
          </cell>
          <cell r="M56" t="str">
            <v>11/03/2024 11:04</v>
          </cell>
          <cell r="N56" t="str">
            <v>No</v>
          </cell>
          <cell r="O56" t="str">
            <v>No</v>
          </cell>
          <cell r="P56">
            <v>0</v>
          </cell>
          <cell r="Q56" t="str">
            <v>X</v>
          </cell>
          <cell r="T56" t="str">
            <v>00959</v>
          </cell>
          <cell r="U56" t="str">
            <v>A0091-000008-900</v>
          </cell>
        </row>
        <row r="57">
          <cell r="B57" t="str">
            <v>BT-A00A0-000003-900</v>
          </cell>
          <cell r="C57" t="str">
            <v>00000000000076197</v>
          </cell>
          <cell r="D57" t="str">
            <v>M</v>
          </cell>
          <cell r="E57" t="str">
            <v>BTICINO - Telescopic cable bridge (150 mm width), D2210-3860, Black</v>
          </cell>
          <cell r="F57" t="str">
            <v>BTICINO S.P.A.</v>
          </cell>
          <cell r="G57">
            <v>0</v>
          </cell>
          <cell r="H57">
            <v>0</v>
          </cell>
          <cell r="K57" t="str">
            <v>TO</v>
          </cell>
          <cell r="L57" t="str">
            <v>Acquisto</v>
          </cell>
          <cell r="M57" t="str">
            <v>11/05/2022 11:32</v>
          </cell>
          <cell r="N57" t="str">
            <v>No</v>
          </cell>
          <cell r="O57" t="str">
            <v>No</v>
          </cell>
          <cell r="P57">
            <v>0</v>
          </cell>
          <cell r="Q57" t="str">
            <v>X</v>
          </cell>
          <cell r="R57" t="str">
            <v>17/10/2023</v>
          </cell>
          <cell r="S57" t="str">
            <v>17/10/2023</v>
          </cell>
          <cell r="T57" t="str">
            <v>00959</v>
          </cell>
          <cell r="U57" t="str">
            <v>A00A0-000003-900</v>
          </cell>
        </row>
        <row r="58">
          <cell r="B58" t="str">
            <v>BT-A00AH-000001-900-1</v>
          </cell>
          <cell r="C58" t="str">
            <v>00000000000083519</v>
          </cell>
          <cell r="D58" t="str">
            <v>M</v>
          </cell>
          <cell r="E58" t="str">
            <v>BTICINO - Minkels Free Standing Corridor - Free- Standing, Top filler HPL package, Size S, 900x320 (w x h), black</v>
          </cell>
          <cell r="F58" t="str">
            <v>BTICINO S.P.A.</v>
          </cell>
          <cell r="G58">
            <v>0</v>
          </cell>
          <cell r="L58" t="str">
            <v>Acquisto</v>
          </cell>
          <cell r="M58" t="str">
            <v>11/03/2024 11:46</v>
          </cell>
          <cell r="N58" t="str">
            <v>No</v>
          </cell>
          <cell r="O58" t="str">
            <v>No</v>
          </cell>
          <cell r="P58">
            <v>0</v>
          </cell>
          <cell r="Q58" t="str">
            <v>X</v>
          </cell>
          <cell r="T58" t="str">
            <v>00959</v>
          </cell>
          <cell r="U58" t="str">
            <v>A00AH-000001-900-1</v>
          </cell>
        </row>
        <row r="59">
          <cell r="B59" t="str">
            <v>BT-A00AH-000002-900-1</v>
          </cell>
          <cell r="C59" t="str">
            <v>00000000000083521</v>
          </cell>
          <cell r="D59" t="str">
            <v>M</v>
          </cell>
          <cell r="E59" t="str">
            <v>BTICINO - Minkels Free Standing Corridor - Free- Standing, Top filler HPL package, Size M, 900x320 (w x h), black</v>
          </cell>
          <cell r="F59" t="str">
            <v>BTICINO S.P.A.</v>
          </cell>
          <cell r="G59">
            <v>0</v>
          </cell>
          <cell r="L59" t="str">
            <v>Acquisto</v>
          </cell>
          <cell r="M59" t="str">
            <v>11/03/2024 11:49</v>
          </cell>
          <cell r="N59" t="str">
            <v>No</v>
          </cell>
          <cell r="O59" t="str">
            <v>No</v>
          </cell>
          <cell r="P59">
            <v>0</v>
          </cell>
          <cell r="Q59" t="str">
            <v>X</v>
          </cell>
          <cell r="T59" t="str">
            <v>00959</v>
          </cell>
          <cell r="U59" t="str">
            <v>A00AH-000002-900-1</v>
          </cell>
        </row>
        <row r="60">
          <cell r="B60" t="str">
            <v>BT-A1BR.2HE-SET</v>
          </cell>
          <cell r="C60" t="str">
            <v>00000000000076076</v>
          </cell>
          <cell r="D60" t="str">
            <v>M</v>
          </cell>
          <cell r="E60" t="str">
            <v>BTICINO - 2U bracket that reduces the width of the profiles from 21” to 19”</v>
          </cell>
          <cell r="F60" t="str">
            <v>BTICINO S.P.A.</v>
          </cell>
          <cell r="G60">
            <v>0</v>
          </cell>
          <cell r="H60">
            <v>0</v>
          </cell>
          <cell r="K60" t="str">
            <v>TO</v>
          </cell>
          <cell r="L60" t="str">
            <v>Acquisto</v>
          </cell>
          <cell r="M60" t="str">
            <v>28/04/2022 17:45</v>
          </cell>
          <cell r="N60" t="str">
            <v>No</v>
          </cell>
          <cell r="O60" t="str">
            <v>No</v>
          </cell>
          <cell r="P60">
            <v>0</v>
          </cell>
          <cell r="Q60" t="str">
            <v>X</v>
          </cell>
          <cell r="R60" t="str">
            <v>30/06/2022</v>
          </cell>
          <cell r="S60" t="str">
            <v>30/06/2022</v>
          </cell>
          <cell r="T60" t="str">
            <v>00959</v>
          </cell>
          <cell r="U60" t="str">
            <v>A1BR.2HE-SET</v>
          </cell>
        </row>
        <row r="61">
          <cell r="B61" t="str">
            <v>BT-A5RT.2200-600</v>
          </cell>
          <cell r="C61" t="str">
            <v>00000000000070407</v>
          </cell>
          <cell r="D61" t="str">
            <v>M</v>
          </cell>
          <cell r="E61" t="str">
            <v>BTICINO - V/MINKELS - Pannelli scorrevoli ciechi FSC 600 x 2200(w x h) - RAL7047, montaggio incluso se ordinati con Freestanding</v>
          </cell>
          <cell r="F61" t="str">
            <v>BTICINO S.P.A.</v>
          </cell>
          <cell r="G61">
            <v>0</v>
          </cell>
          <cell r="H61">
            <v>0</v>
          </cell>
          <cell r="K61" t="str">
            <v>TO</v>
          </cell>
          <cell r="L61" t="str">
            <v>Acquisto</v>
          </cell>
          <cell r="M61" t="str">
            <v>10/12/2020 11:24</v>
          </cell>
          <cell r="N61" t="str">
            <v>Si</v>
          </cell>
          <cell r="O61" t="str">
            <v>No</v>
          </cell>
          <cell r="P61">
            <v>0</v>
          </cell>
          <cell r="Q61" t="str">
            <v>X</v>
          </cell>
          <cell r="R61" t="str">
            <v>15/03/2021</v>
          </cell>
          <cell r="S61" t="str">
            <v>16/03/2021</v>
          </cell>
          <cell r="T61" t="str">
            <v>00959</v>
          </cell>
          <cell r="U61" t="str">
            <v>A5RT.2200-600</v>
          </cell>
        </row>
        <row r="62">
          <cell r="B62" t="str">
            <v>BT-A6D3.50_2200-V.SUP</v>
          </cell>
          <cell r="C62" t="str">
            <v>00000000000070269</v>
          </cell>
          <cell r="D62" t="str">
            <v>M</v>
          </cell>
          <cell r="E62" t="str">
            <v>BTICINO - V/MINKELS - Foam for Vertical Support - 50 mm width, 2200 mm high, RAL 9011</v>
          </cell>
          <cell r="F62" t="str">
            <v>BTICINO S.P.A.</v>
          </cell>
          <cell r="G62">
            <v>0</v>
          </cell>
          <cell r="H62">
            <v>0</v>
          </cell>
          <cell r="K62" t="str">
            <v>TO</v>
          </cell>
          <cell r="L62" t="str">
            <v>Acquisto</v>
          </cell>
          <cell r="M62" t="str">
            <v>20/11/2020 17:38</v>
          </cell>
          <cell r="N62" t="str">
            <v>Si</v>
          </cell>
          <cell r="O62" t="str">
            <v>No</v>
          </cell>
          <cell r="P62">
            <v>0</v>
          </cell>
          <cell r="Q62" t="str">
            <v>X</v>
          </cell>
          <cell r="R62" t="str">
            <v>29/01/2021</v>
          </cell>
          <cell r="S62" t="str">
            <v>20/01/2021</v>
          </cell>
          <cell r="T62" t="str">
            <v>00959</v>
          </cell>
          <cell r="U62" t="str">
            <v>A6D3.50_2200-V.SUP</v>
          </cell>
        </row>
        <row r="63">
          <cell r="B63" t="str">
            <v>BT-ACC-000301</v>
          </cell>
          <cell r="C63" t="str">
            <v>00000000000061212</v>
          </cell>
          <cell r="D63" t="str">
            <v>M</v>
          </cell>
          <cell r="E63" t="str">
            <v>BTICINO - Legrand, cab - cf54/500ez passerella a filo 3m</v>
          </cell>
          <cell r="F63" t="str">
            <v>BTICINO S.P.A.</v>
          </cell>
          <cell r="G63">
            <v>0</v>
          </cell>
          <cell r="H63">
            <v>0</v>
          </cell>
          <cell r="K63" t="str">
            <v>TO</v>
          </cell>
          <cell r="L63" t="str">
            <v>Acquisto</v>
          </cell>
          <cell r="M63" t="str">
            <v>06/05/2019 10:14</v>
          </cell>
          <cell r="N63" t="str">
            <v>Si</v>
          </cell>
          <cell r="O63" t="str">
            <v>No</v>
          </cell>
          <cell r="P63">
            <v>0</v>
          </cell>
          <cell r="Q63" t="str">
            <v>X</v>
          </cell>
          <cell r="R63" t="str">
            <v>31/05/2019</v>
          </cell>
          <cell r="S63" t="str">
            <v>22/05/2019</v>
          </cell>
          <cell r="T63" t="str">
            <v>00959</v>
          </cell>
          <cell r="U63" t="str">
            <v>000301</v>
          </cell>
        </row>
        <row r="64">
          <cell r="B64" t="str">
            <v>BT-ACC-000911</v>
          </cell>
          <cell r="C64" t="str">
            <v>00000000000070270</v>
          </cell>
          <cell r="D64" t="str">
            <v>M</v>
          </cell>
          <cell r="E64" t="str">
            <v>BTICINO - Cablofil - cab - cf105/200ez passerella a filo 3m</v>
          </cell>
          <cell r="F64" t="str">
            <v>BTICINO S.P.A.</v>
          </cell>
          <cell r="G64">
            <v>0</v>
          </cell>
          <cell r="H64">
            <v>0</v>
          </cell>
          <cell r="K64" t="str">
            <v>TO</v>
          </cell>
          <cell r="L64" t="str">
            <v>Acquisto</v>
          </cell>
          <cell r="M64" t="str">
            <v>20/11/2020 17:40</v>
          </cell>
          <cell r="N64" t="str">
            <v>Si</v>
          </cell>
          <cell r="O64" t="str">
            <v>No</v>
          </cell>
          <cell r="P64">
            <v>0</v>
          </cell>
          <cell r="Q64" t="str">
            <v>X</v>
          </cell>
          <cell r="R64" t="str">
            <v>29/01/2021</v>
          </cell>
          <cell r="S64" t="str">
            <v>15/01/2021</v>
          </cell>
          <cell r="T64" t="str">
            <v>00959</v>
          </cell>
          <cell r="U64" t="str">
            <v>000911</v>
          </cell>
        </row>
        <row r="65">
          <cell r="B65" t="str">
            <v>BT-ACC-032110</v>
          </cell>
          <cell r="C65" t="str">
            <v>00000000000082732</v>
          </cell>
          <cell r="D65" t="str">
            <v>M</v>
          </cell>
          <cell r="E65" t="str">
            <v>BTICINO - LEGRAND 032110 - Blocco bussole SC Monomodale  (SC DUPLEX FOR 6 SINGLEMODE FIBERS)</v>
          </cell>
          <cell r="F65" t="str">
            <v>BTICINO S.P.A.</v>
          </cell>
          <cell r="G65">
            <v>0</v>
          </cell>
          <cell r="L65" t="str">
            <v>Acquisto</v>
          </cell>
          <cell r="M65" t="str">
            <v>01/12/2023 12:37</v>
          </cell>
          <cell r="N65" t="str">
            <v>No</v>
          </cell>
          <cell r="O65" t="str">
            <v>No</v>
          </cell>
          <cell r="P65">
            <v>0</v>
          </cell>
          <cell r="Q65" t="str">
            <v>X</v>
          </cell>
          <cell r="R65" t="str">
            <v>19/12/2023</v>
          </cell>
          <cell r="S65" t="str">
            <v>13/12/2023</v>
          </cell>
          <cell r="T65" t="str">
            <v>00959</v>
          </cell>
          <cell r="U65" t="str">
            <v>LG-032110</v>
          </cell>
        </row>
        <row r="66">
          <cell r="B66" t="str">
            <v>BT-ACC-032137</v>
          </cell>
          <cell r="C66" t="str">
            <v>00000000000082731</v>
          </cell>
          <cell r="D66" t="str">
            <v>M</v>
          </cell>
          <cell r="E66" t="str">
            <v>BTICINO - LEGRAND 032137 - Blocco bussole LC Multimodale  (LC duplex block for 12 multimode fibres)</v>
          </cell>
          <cell r="F66" t="str">
            <v>BTICINO S.P.A.</v>
          </cell>
          <cell r="G66">
            <v>0</v>
          </cell>
          <cell r="L66" t="str">
            <v>Acquisto</v>
          </cell>
          <cell r="M66" t="str">
            <v>01/12/2023 12:33</v>
          </cell>
          <cell r="N66" t="str">
            <v>No</v>
          </cell>
          <cell r="O66" t="str">
            <v>No</v>
          </cell>
          <cell r="P66">
            <v>0</v>
          </cell>
          <cell r="Q66" t="str">
            <v>X</v>
          </cell>
          <cell r="R66" t="str">
            <v>21/12/2023</v>
          </cell>
          <cell r="S66" t="str">
            <v>19/12/2023</v>
          </cell>
          <cell r="T66" t="str">
            <v>00959</v>
          </cell>
          <cell r="U66" t="str">
            <v>LG-ACC-032137</v>
          </cell>
        </row>
        <row r="67">
          <cell r="B67" t="str">
            <v>BT-ACC-051772</v>
          </cell>
          <cell r="C67" t="str">
            <v>00000000000080072</v>
          </cell>
          <cell r="D67" t="str">
            <v>M</v>
          </cell>
          <cell r="E67" t="str">
            <v>BTICINO - VDI-Cordone RJ45 cat 6  UTP 100 Ohm 1m</v>
          </cell>
          <cell r="F67" t="str">
            <v>BTICINO S.P.A.</v>
          </cell>
          <cell r="G67">
            <v>0</v>
          </cell>
          <cell r="L67" t="str">
            <v>Acquisto</v>
          </cell>
          <cell r="M67" t="str">
            <v>16/03/2023 15:43</v>
          </cell>
          <cell r="N67" t="str">
            <v>No</v>
          </cell>
          <cell r="O67" t="str">
            <v>No</v>
          </cell>
          <cell r="P67">
            <v>0</v>
          </cell>
          <cell r="Q67" t="str">
            <v>X</v>
          </cell>
          <cell r="R67" t="str">
            <v>09/11/2023</v>
          </cell>
          <cell r="S67" t="str">
            <v>03/10/2023</v>
          </cell>
          <cell r="T67" t="str">
            <v>00959</v>
          </cell>
          <cell r="U67" t="str">
            <v>LG-051772</v>
          </cell>
        </row>
        <row r="68">
          <cell r="B68" t="str">
            <v>BT-ACC-051773</v>
          </cell>
          <cell r="C68" t="str">
            <v>00000000000080073</v>
          </cell>
          <cell r="D68" t="str">
            <v>M</v>
          </cell>
          <cell r="E68" t="str">
            <v>BTICINO - VDI-Cordone RJ45 cat 6  UTP 100 Ohm 2m</v>
          </cell>
          <cell r="F68" t="str">
            <v>BTICINO S.P.A.</v>
          </cell>
          <cell r="G68">
            <v>0</v>
          </cell>
          <cell r="L68" t="str">
            <v>Acquisto</v>
          </cell>
          <cell r="M68" t="str">
            <v>16/03/2023 15:45</v>
          </cell>
          <cell r="N68" t="str">
            <v>No</v>
          </cell>
          <cell r="O68" t="str">
            <v>No</v>
          </cell>
          <cell r="P68">
            <v>0</v>
          </cell>
          <cell r="Q68" t="str">
            <v>X</v>
          </cell>
          <cell r="R68" t="str">
            <v>02/10/2023</v>
          </cell>
          <cell r="S68" t="str">
            <v>02/10/2023</v>
          </cell>
          <cell r="T68" t="str">
            <v>00959</v>
          </cell>
          <cell r="U68" t="str">
            <v>LG-051773</v>
          </cell>
        </row>
        <row r="69">
          <cell r="B69" t="str">
            <v>BT-ACC-051774</v>
          </cell>
          <cell r="C69" t="str">
            <v>00000000000080074</v>
          </cell>
          <cell r="D69" t="str">
            <v>M</v>
          </cell>
          <cell r="E69" t="str">
            <v>BTICINO - VDI-Cordone RJ45 cat 6  UTP 100 Ohm 3m</v>
          </cell>
          <cell r="F69" t="str">
            <v>BTICINO S.P.A.</v>
          </cell>
          <cell r="G69">
            <v>0</v>
          </cell>
          <cell r="L69" t="str">
            <v>Acquisto</v>
          </cell>
          <cell r="M69" t="str">
            <v>16/03/2023 15:47</v>
          </cell>
          <cell r="N69" t="str">
            <v>No</v>
          </cell>
          <cell r="O69" t="str">
            <v>No</v>
          </cell>
          <cell r="P69">
            <v>0</v>
          </cell>
          <cell r="Q69" t="str">
            <v>X</v>
          </cell>
          <cell r="R69" t="str">
            <v>02/10/2023</v>
          </cell>
          <cell r="S69" t="str">
            <v>02/10/2023</v>
          </cell>
          <cell r="T69" t="str">
            <v>00959</v>
          </cell>
          <cell r="U69" t="str">
            <v>LG-051774</v>
          </cell>
        </row>
        <row r="70">
          <cell r="B70" t="str">
            <v>BT-ACC-10701554</v>
          </cell>
          <cell r="C70" t="str">
            <v>00000000000055224</v>
          </cell>
          <cell r="D70" t="str">
            <v>M</v>
          </cell>
          <cell r="E70" t="str">
            <v>BTICINO - Varicon M config RAL9011, 800x1200x2000mm, RAL 9011, 19'' - Kit  antimisc. griglia lat. MSP0406B - Pannello lat. 41U</v>
          </cell>
          <cell r="F70" t="str">
            <v>BTICINO S.P.A.</v>
          </cell>
          <cell r="G70">
            <v>0</v>
          </cell>
          <cell r="H70">
            <v>0</v>
          </cell>
          <cell r="K70" t="str">
            <v>TO</v>
          </cell>
          <cell r="L70" t="str">
            <v>Acquisto</v>
          </cell>
          <cell r="M70" t="str">
            <v>10/07/2018 17:33</v>
          </cell>
          <cell r="N70" t="str">
            <v>Si</v>
          </cell>
          <cell r="O70" t="str">
            <v>No</v>
          </cell>
          <cell r="P70">
            <v>0</v>
          </cell>
          <cell r="Q70" t="str">
            <v>X</v>
          </cell>
          <cell r="R70" t="str">
            <v>17/09/2018</v>
          </cell>
          <cell r="S70" t="str">
            <v>12/09/2018</v>
          </cell>
          <cell r="T70" t="str">
            <v>00959</v>
          </cell>
          <cell r="U70" t="str">
            <v>B111.208012.107.0155</v>
          </cell>
        </row>
        <row r="71">
          <cell r="B71" t="str">
            <v>BT-ACC-10901552</v>
          </cell>
          <cell r="C71" t="str">
            <v>00000000000055225</v>
          </cell>
          <cell r="D71" t="str">
            <v>M</v>
          </cell>
          <cell r="E71" t="str">
            <v>BTICINO - Varicon M config RAL9011, 800x1200x2000mm, RAL 9011, 19''- Kit  antimisc. MSP0406B Pannello laterale - 1200mm x 41U</v>
          </cell>
          <cell r="F71" t="str">
            <v>BTICINO S.P.A.</v>
          </cell>
          <cell r="G71">
            <v>0</v>
          </cell>
          <cell r="H71">
            <v>0</v>
          </cell>
          <cell r="K71" t="str">
            <v>TO</v>
          </cell>
          <cell r="L71" t="str">
            <v>Acquisto</v>
          </cell>
          <cell r="M71" t="str">
            <v>10/07/2018 17:33</v>
          </cell>
          <cell r="N71" t="str">
            <v>Si</v>
          </cell>
          <cell r="O71" t="str">
            <v>No</v>
          </cell>
          <cell r="P71">
            <v>0</v>
          </cell>
          <cell r="Q71" t="str">
            <v>X</v>
          </cell>
          <cell r="R71" t="str">
            <v>20/07/2018</v>
          </cell>
          <cell r="S71" t="str">
            <v>12/07/2018</v>
          </cell>
          <cell r="T71" t="str">
            <v>00959</v>
          </cell>
          <cell r="U71" t="str">
            <v>B111.208012.109.0155</v>
          </cell>
        </row>
        <row r="72">
          <cell r="B72" t="str">
            <v>BT-ACC-10901554</v>
          </cell>
          <cell r="C72" t="str">
            <v>00000000000055226</v>
          </cell>
          <cell r="D72" t="str">
            <v>M</v>
          </cell>
          <cell r="E72" t="str">
            <v>BTICINO - Varicon M config RAL9011, 800x1200x2000mm, RAL 9011, Side skirts, 19'' -  Kit antimisc. -  Griglia discesa cavi lat.</v>
          </cell>
          <cell r="F72" t="str">
            <v>BTICINO S.P.A.</v>
          </cell>
          <cell r="G72">
            <v>0</v>
          </cell>
          <cell r="H72">
            <v>0</v>
          </cell>
          <cell r="K72" t="str">
            <v>TO</v>
          </cell>
          <cell r="L72" t="str">
            <v>Acquisto</v>
          </cell>
          <cell r="M72" t="str">
            <v>10/07/2018 17:33</v>
          </cell>
          <cell r="N72" t="str">
            <v>Si</v>
          </cell>
          <cell r="O72" t="str">
            <v>No</v>
          </cell>
          <cell r="P72">
            <v>0</v>
          </cell>
          <cell r="Q72" t="str">
            <v>X</v>
          </cell>
          <cell r="R72" t="str">
            <v>31/08/2018</v>
          </cell>
          <cell r="S72" t="str">
            <v>01/08/2018</v>
          </cell>
          <cell r="T72" t="str">
            <v>00959</v>
          </cell>
          <cell r="U72" t="str">
            <v>B111.208012.109.0155</v>
          </cell>
        </row>
        <row r="73">
          <cell r="B73" t="str">
            <v>BT-ACC-11101552</v>
          </cell>
          <cell r="C73" t="str">
            <v>00000000000055227</v>
          </cell>
          <cell r="D73" t="str">
            <v>M</v>
          </cell>
          <cell r="E73" t="str">
            <v>BTICINO - Varicon M config RAL9011, 800x1200x2000mm, RAL 9011, Side skirts - Kit antimisc. MSP0406B - Pann. lat. - 1200mm x 41U</v>
          </cell>
          <cell r="F73" t="str">
            <v>BTICINO S.P.A.</v>
          </cell>
          <cell r="G73">
            <v>0</v>
          </cell>
          <cell r="H73">
            <v>0</v>
          </cell>
          <cell r="K73" t="str">
            <v>TO</v>
          </cell>
          <cell r="L73" t="str">
            <v>Acquisto</v>
          </cell>
          <cell r="M73" t="str">
            <v>10/07/2018 17:33</v>
          </cell>
          <cell r="N73" t="str">
            <v>Si</v>
          </cell>
          <cell r="O73" t="str">
            <v>No</v>
          </cell>
          <cell r="P73">
            <v>0</v>
          </cell>
          <cell r="Q73" t="str">
            <v>X</v>
          </cell>
          <cell r="R73" t="str">
            <v>20/07/2018</v>
          </cell>
          <cell r="S73" t="str">
            <v>12/07/2018</v>
          </cell>
          <cell r="T73" t="str">
            <v>00959</v>
          </cell>
          <cell r="U73" t="str">
            <v>B111.208012.111.0155</v>
          </cell>
        </row>
        <row r="74">
          <cell r="B74" t="str">
            <v>BT-ACC-11101554</v>
          </cell>
          <cell r="C74" t="str">
            <v>00000000000055228</v>
          </cell>
          <cell r="D74" t="str">
            <v>M</v>
          </cell>
          <cell r="E74" t="str">
            <v>BTICINO - Varicon M config RAL9011, 800x1200x2000mm, RAL 9011 19'' - Kit antimiscelazione MSP0406B  - Pannello lat. 41U</v>
          </cell>
          <cell r="F74" t="str">
            <v>BTICINO S.P.A.</v>
          </cell>
          <cell r="G74">
            <v>0</v>
          </cell>
          <cell r="H74">
            <v>0</v>
          </cell>
          <cell r="K74" t="str">
            <v>TO</v>
          </cell>
          <cell r="L74" t="str">
            <v>Acquisto</v>
          </cell>
          <cell r="M74" t="str">
            <v>10/07/2018 17:33</v>
          </cell>
          <cell r="N74" t="str">
            <v>Si</v>
          </cell>
          <cell r="O74" t="str">
            <v>No</v>
          </cell>
          <cell r="P74">
            <v>0</v>
          </cell>
          <cell r="Q74" t="str">
            <v>X</v>
          </cell>
          <cell r="R74" t="str">
            <v>17/09/2018</v>
          </cell>
          <cell r="S74" t="str">
            <v>12/09/2018</v>
          </cell>
          <cell r="T74" t="str">
            <v>00959</v>
          </cell>
          <cell r="U74" t="str">
            <v>B111.208012.111.0155</v>
          </cell>
        </row>
        <row r="75">
          <cell r="B75" t="str">
            <v>BT-ACC-11301552</v>
          </cell>
          <cell r="C75" t="str">
            <v>00000000000055229</v>
          </cell>
          <cell r="D75" t="str">
            <v>M</v>
          </cell>
          <cell r="E75" t="str">
            <v>BTICINO - Varicon M config RAL9011, 800x1200x2000mm, RAL 9011, Gole laterali,  Side skirts, 19-inch - Kit antimiscelazione</v>
          </cell>
          <cell r="F75" t="str">
            <v>BTICINO S.P.A.</v>
          </cell>
          <cell r="G75">
            <v>0</v>
          </cell>
          <cell r="H75">
            <v>0</v>
          </cell>
          <cell r="K75" t="str">
            <v>TO</v>
          </cell>
          <cell r="L75" t="str">
            <v>Acquisto</v>
          </cell>
          <cell r="M75" t="str">
            <v>10/07/2018 17:33</v>
          </cell>
          <cell r="N75" t="str">
            <v>Si</v>
          </cell>
          <cell r="O75" t="str">
            <v>No</v>
          </cell>
          <cell r="P75">
            <v>0</v>
          </cell>
          <cell r="Q75" t="str">
            <v>X</v>
          </cell>
          <cell r="R75" t="str">
            <v>20/07/2018</v>
          </cell>
          <cell r="S75" t="str">
            <v>12/07/2018</v>
          </cell>
          <cell r="T75" t="str">
            <v>00959</v>
          </cell>
          <cell r="U75" t="str">
            <v>B111.208012.113.0155</v>
          </cell>
        </row>
        <row r="76">
          <cell r="B76" t="str">
            <v>BT-ACC-11301554</v>
          </cell>
          <cell r="C76" t="str">
            <v>00000000000055230</v>
          </cell>
          <cell r="D76" t="str">
            <v>M</v>
          </cell>
          <cell r="E76" t="str">
            <v>BTICINO - Varicondition DX 22,3kW,  RAL9005 with air filter,  condensation pump and  Modbus SNMP / HTTP module</v>
          </cell>
          <cell r="F76" t="str">
            <v>BTICINO S.P.A.</v>
          </cell>
          <cell r="G76">
            <v>0</v>
          </cell>
          <cell r="H76">
            <v>0</v>
          </cell>
          <cell r="K76" t="str">
            <v>TO</v>
          </cell>
          <cell r="L76" t="str">
            <v>Acquisto</v>
          </cell>
          <cell r="M76" t="str">
            <v>10/07/2018 17:33</v>
          </cell>
          <cell r="N76" t="str">
            <v>Si</v>
          </cell>
          <cell r="O76" t="str">
            <v>No</v>
          </cell>
          <cell r="P76">
            <v>0</v>
          </cell>
          <cell r="Q76" t="str">
            <v>X</v>
          </cell>
          <cell r="R76" t="str">
            <v>31/08/2018</v>
          </cell>
          <cell r="S76" t="str">
            <v>01/08/2018</v>
          </cell>
          <cell r="T76" t="str">
            <v>00959</v>
          </cell>
          <cell r="U76" t="str">
            <v>C201.220-22.113.0155</v>
          </cell>
        </row>
        <row r="77">
          <cell r="B77" t="str">
            <v>BT-ACC-11501552</v>
          </cell>
          <cell r="C77" t="str">
            <v>00000000000055232</v>
          </cell>
          <cell r="D77" t="str">
            <v>M</v>
          </cell>
          <cell r="E77" t="str">
            <v>BTICINO - Varicondition DX 22,3kW,  RAL9005 with air filter,  condensation pump and  Modbus SNMP / HTTP module</v>
          </cell>
          <cell r="F77" t="str">
            <v>BTICINO S.P.A.</v>
          </cell>
          <cell r="G77">
            <v>0</v>
          </cell>
          <cell r="H77">
            <v>0</v>
          </cell>
          <cell r="K77" t="str">
            <v>TO</v>
          </cell>
          <cell r="L77" t="str">
            <v>Acquisto</v>
          </cell>
          <cell r="M77" t="str">
            <v>10/07/2018 17:33</v>
          </cell>
          <cell r="N77" t="str">
            <v>Si</v>
          </cell>
          <cell r="O77" t="str">
            <v>No</v>
          </cell>
          <cell r="P77">
            <v>0</v>
          </cell>
          <cell r="Q77" t="str">
            <v>X</v>
          </cell>
          <cell r="R77" t="str">
            <v>31/07/2018</v>
          </cell>
          <cell r="S77" t="str">
            <v>25/07/2018</v>
          </cell>
          <cell r="T77" t="str">
            <v>00959</v>
          </cell>
          <cell r="U77" t="str">
            <v>C201.220-22.115.0155</v>
          </cell>
        </row>
        <row r="78">
          <cell r="B78" t="str">
            <v>BT-ACC-1E5.01557</v>
          </cell>
          <cell r="C78" t="str">
            <v>00000000000055233</v>
          </cell>
          <cell r="D78" t="str">
            <v>M</v>
          </cell>
          <cell r="E78" t="str">
            <v>BTICINO - Varicon M config RAL9011, 800x1200x2000mm, RAL 9011, 19'' - Kit antimisc., Griglia discesa cavi laterale MSP0406B 41U</v>
          </cell>
          <cell r="F78" t="str">
            <v>BTICINO S.P.A.</v>
          </cell>
          <cell r="G78">
            <v>0</v>
          </cell>
          <cell r="H78">
            <v>0</v>
          </cell>
          <cell r="K78" t="str">
            <v>TO</v>
          </cell>
          <cell r="L78" t="str">
            <v>Acquisto</v>
          </cell>
          <cell r="M78" t="str">
            <v>10/07/2018 17:33</v>
          </cell>
          <cell r="N78" t="str">
            <v>Si</v>
          </cell>
          <cell r="O78" t="str">
            <v>No</v>
          </cell>
          <cell r="P78">
            <v>0</v>
          </cell>
          <cell r="Q78" t="str">
            <v>X</v>
          </cell>
          <cell r="R78" t="str">
            <v>17/09/2018</v>
          </cell>
          <cell r="S78" t="str">
            <v>12/09/2018</v>
          </cell>
          <cell r="T78" t="str">
            <v>00959</v>
          </cell>
          <cell r="U78" t="str">
            <v>B111.208012.1E5.0155</v>
          </cell>
        </row>
        <row r="79">
          <cell r="B79" t="str">
            <v>BT-ACC-1E6.01557</v>
          </cell>
          <cell r="C79" t="str">
            <v>00000000000055234</v>
          </cell>
          <cell r="D79" t="str">
            <v>M</v>
          </cell>
          <cell r="E79" t="str">
            <v>BTICINO - Varicon M config RAL9011, 800x1200x2000mm, RAL 9011,  19'' - Kit antimiscelazione, Griglia discesa cavi laterale</v>
          </cell>
          <cell r="F79" t="str">
            <v>BTICINO S.P.A.</v>
          </cell>
          <cell r="G79">
            <v>0</v>
          </cell>
          <cell r="H79">
            <v>0</v>
          </cell>
          <cell r="K79" t="str">
            <v>TO</v>
          </cell>
          <cell r="L79" t="str">
            <v>Acquisto</v>
          </cell>
          <cell r="M79" t="str">
            <v>10/07/2018 17:33</v>
          </cell>
          <cell r="N79" t="str">
            <v>Si</v>
          </cell>
          <cell r="O79" t="str">
            <v>No</v>
          </cell>
          <cell r="P79">
            <v>0</v>
          </cell>
          <cell r="Q79" t="str">
            <v>X</v>
          </cell>
          <cell r="R79" t="str">
            <v>17/09/2018</v>
          </cell>
          <cell r="S79" t="str">
            <v>12/09/2018</v>
          </cell>
          <cell r="T79" t="str">
            <v>00959</v>
          </cell>
          <cell r="U79" t="str">
            <v>B111.208012.1E6.0155</v>
          </cell>
        </row>
        <row r="80">
          <cell r="B80" t="str">
            <v>BT-ACC-1H3.01557</v>
          </cell>
          <cell r="C80" t="str">
            <v>00000000000055235</v>
          </cell>
          <cell r="D80" t="str">
            <v>M</v>
          </cell>
          <cell r="E80" t="str">
            <v>BTICINO - Varicondition DX 22,3kW,  RAL9005 with air filter,  condensation pump and  Modbus SNMP / HTTP module</v>
          </cell>
          <cell r="F80" t="str">
            <v>BTICINO S.P.A.</v>
          </cell>
          <cell r="G80">
            <v>0</v>
          </cell>
          <cell r="H80">
            <v>0</v>
          </cell>
          <cell r="K80" t="str">
            <v>TO</v>
          </cell>
          <cell r="L80" t="str">
            <v>Acquisto</v>
          </cell>
          <cell r="M80" t="str">
            <v>10/07/2018 17:33</v>
          </cell>
          <cell r="N80" t="str">
            <v>Si</v>
          </cell>
          <cell r="O80" t="str">
            <v>No</v>
          </cell>
          <cell r="P80">
            <v>0</v>
          </cell>
          <cell r="Q80" t="str">
            <v>X</v>
          </cell>
          <cell r="R80" t="str">
            <v>17/09/2018</v>
          </cell>
          <cell r="S80" t="str">
            <v>12/09/2018</v>
          </cell>
          <cell r="T80" t="str">
            <v>00959</v>
          </cell>
          <cell r="U80" t="str">
            <v>C201.220-22.1H3.0155</v>
          </cell>
        </row>
        <row r="81">
          <cell r="B81" t="str">
            <v>BT-ACC-1I8.01557</v>
          </cell>
          <cell r="C81" t="str">
            <v>00000000000055231</v>
          </cell>
          <cell r="D81" t="str">
            <v>M</v>
          </cell>
          <cell r="E81" t="str">
            <v>BTICINO - Varicon M config RAL9011, 600x1200x2000mm, RAL 9011, Gole laterali</v>
          </cell>
          <cell r="F81" t="str">
            <v>BTICINO S.P.A.</v>
          </cell>
          <cell r="G81">
            <v>0</v>
          </cell>
          <cell r="H81">
            <v>0</v>
          </cell>
          <cell r="K81" t="str">
            <v>TO</v>
          </cell>
          <cell r="L81" t="str">
            <v>Acquisto</v>
          </cell>
          <cell r="M81" t="str">
            <v>10/07/2018 17:33</v>
          </cell>
          <cell r="N81" t="str">
            <v>Si</v>
          </cell>
          <cell r="O81" t="str">
            <v>No</v>
          </cell>
          <cell r="P81">
            <v>0</v>
          </cell>
          <cell r="Q81" t="str">
            <v>X</v>
          </cell>
          <cell r="R81" t="str">
            <v>17/09/2018</v>
          </cell>
          <cell r="S81" t="str">
            <v>12/09/2018</v>
          </cell>
          <cell r="T81" t="str">
            <v>00959</v>
          </cell>
          <cell r="U81" t="str">
            <v>B111.206012.1I8.0155</v>
          </cell>
        </row>
        <row r="82">
          <cell r="B82" t="str">
            <v>BT-ACC-254-01-0032-00</v>
          </cell>
          <cell r="C82" t="str">
            <v>00000000000057108</v>
          </cell>
          <cell r="D82" t="str">
            <v>M</v>
          </cell>
          <cell r="E82" t="str">
            <v>Sensor Cable RJ-12(M) to RJ- 45(M) 3M (254-01-0032-00)</v>
          </cell>
          <cell r="F82" t="str">
            <v>BTICINO S.P.A.</v>
          </cell>
          <cell r="G82">
            <v>0</v>
          </cell>
          <cell r="H82">
            <v>0</v>
          </cell>
          <cell r="K82" t="str">
            <v>TO</v>
          </cell>
          <cell r="L82" t="str">
            <v>Acquisto</v>
          </cell>
          <cell r="M82" t="str">
            <v>19/10/2018 16:35</v>
          </cell>
          <cell r="N82" t="str">
            <v>Si</v>
          </cell>
          <cell r="O82" t="str">
            <v>No</v>
          </cell>
          <cell r="P82">
            <v>0</v>
          </cell>
          <cell r="Q82" t="str">
            <v>X</v>
          </cell>
          <cell r="R82" t="str">
            <v>30/11/2018</v>
          </cell>
          <cell r="S82" t="str">
            <v>27/11/2018</v>
          </cell>
          <cell r="T82" t="str">
            <v>00959</v>
          </cell>
          <cell r="U82" t="str">
            <v>254-01-0032-00</v>
          </cell>
        </row>
        <row r="83">
          <cell r="B83" t="str">
            <v>BT-ACC-341896</v>
          </cell>
          <cell r="C83" t="str">
            <v>00000000000061216</v>
          </cell>
          <cell r="D83" t="str">
            <v>M</v>
          </cell>
          <cell r="E83" t="str">
            <v>BTICINO - Legrand, S. SUPPORTO-Bullone T.A M10X30 dacromet</v>
          </cell>
          <cell r="F83" t="str">
            <v>BTICINO S.P.A.</v>
          </cell>
          <cell r="G83">
            <v>0</v>
          </cell>
          <cell r="H83">
            <v>0</v>
          </cell>
          <cell r="K83" t="str">
            <v>TO</v>
          </cell>
          <cell r="L83" t="str">
            <v>Acquisto</v>
          </cell>
          <cell r="M83" t="str">
            <v>06/05/2019 10:22</v>
          </cell>
          <cell r="N83" t="str">
            <v>Si</v>
          </cell>
          <cell r="O83" t="str">
            <v>No</v>
          </cell>
          <cell r="P83">
            <v>0</v>
          </cell>
          <cell r="Q83" t="str">
            <v>X</v>
          </cell>
          <cell r="R83" t="str">
            <v>15/05/2019</v>
          </cell>
          <cell r="S83" t="str">
            <v>22/05/2019</v>
          </cell>
          <cell r="T83" t="str">
            <v>00959</v>
          </cell>
          <cell r="U83" t="str">
            <v>341896</v>
          </cell>
        </row>
        <row r="84">
          <cell r="B84" t="str">
            <v>BT-ACC-343730</v>
          </cell>
          <cell r="C84" t="str">
            <v>00000000000061215</v>
          </cell>
          <cell r="D84" t="str">
            <v>M</v>
          </cell>
          <cell r="E84" t="str">
            <v>BTICINO - Legrand, S. SUPPORTO-PROFILATO S.FF 41X41 S=2,5 3M Z</v>
          </cell>
          <cell r="F84" t="str">
            <v>BTICINO S.P.A.</v>
          </cell>
          <cell r="G84">
            <v>0</v>
          </cell>
          <cell r="H84">
            <v>0</v>
          </cell>
          <cell r="K84" t="str">
            <v>TO</v>
          </cell>
          <cell r="L84" t="str">
            <v>Acquisto</v>
          </cell>
          <cell r="M84" t="str">
            <v>06/05/2019 10:20</v>
          </cell>
          <cell r="N84" t="str">
            <v>Si</v>
          </cell>
          <cell r="O84" t="str">
            <v>No</v>
          </cell>
          <cell r="P84">
            <v>0</v>
          </cell>
          <cell r="Q84" t="str">
            <v>X</v>
          </cell>
          <cell r="R84" t="str">
            <v>15/05/2019</v>
          </cell>
          <cell r="S84" t="str">
            <v>22/05/2019</v>
          </cell>
          <cell r="T84" t="str">
            <v>00959</v>
          </cell>
          <cell r="U84" t="str">
            <v>343730</v>
          </cell>
        </row>
        <row r="85">
          <cell r="B85" t="str">
            <v>BT-ACC-343730 MT</v>
          </cell>
          <cell r="C85" t="str">
            <v>00000000000070271</v>
          </cell>
          <cell r="D85" t="str">
            <v>M</v>
          </cell>
          <cell r="E85" t="str">
            <v>BTICINO - Cablofil - S. SUPPORTO-PROFILATO S.FF 41X41 S=2,5 3M Z</v>
          </cell>
          <cell r="F85" t="str">
            <v>BTICINO S.P.A.</v>
          </cell>
          <cell r="G85">
            <v>0</v>
          </cell>
          <cell r="H85">
            <v>0</v>
          </cell>
          <cell r="K85" t="str">
            <v>TO</v>
          </cell>
          <cell r="L85" t="str">
            <v>Acquisto</v>
          </cell>
          <cell r="M85" t="str">
            <v>20/11/2020 17:46</v>
          </cell>
          <cell r="N85" t="str">
            <v>Si</v>
          </cell>
          <cell r="O85" t="str">
            <v>No</v>
          </cell>
          <cell r="P85">
            <v>0</v>
          </cell>
          <cell r="Q85" t="str">
            <v>X</v>
          </cell>
          <cell r="R85" t="str">
            <v>29/01/2021</v>
          </cell>
          <cell r="S85" t="str">
            <v>20/01/2021</v>
          </cell>
          <cell r="T85" t="str">
            <v>00959</v>
          </cell>
          <cell r="U85" t="str">
            <v>343730</v>
          </cell>
        </row>
        <row r="86">
          <cell r="B86" t="str">
            <v>BT-ACC-348511</v>
          </cell>
          <cell r="C86" t="str">
            <v>00000000000061218</v>
          </cell>
          <cell r="D86" t="str">
            <v>M</v>
          </cell>
          <cell r="E86" t="str">
            <v>BTICINO - Legrand, F31- Giunto mensola EZ</v>
          </cell>
          <cell r="F86" t="str">
            <v>BTICINO S.P.A.</v>
          </cell>
          <cell r="G86">
            <v>0</v>
          </cell>
          <cell r="H86">
            <v>0</v>
          </cell>
          <cell r="K86" t="str">
            <v>TO</v>
          </cell>
          <cell r="L86" t="str">
            <v>Acquisto</v>
          </cell>
          <cell r="M86" t="str">
            <v>06/05/2019 10:26</v>
          </cell>
          <cell r="N86" t="str">
            <v>Si</v>
          </cell>
          <cell r="O86" t="str">
            <v>No</v>
          </cell>
          <cell r="P86">
            <v>0</v>
          </cell>
          <cell r="Q86" t="str">
            <v>X</v>
          </cell>
          <cell r="R86" t="str">
            <v>15/05/2019</v>
          </cell>
          <cell r="S86" t="str">
            <v>22/05/2019</v>
          </cell>
          <cell r="T86" t="str">
            <v>00959</v>
          </cell>
          <cell r="U86" t="str">
            <v>348511</v>
          </cell>
        </row>
        <row r="87">
          <cell r="B87" t="str">
            <v>BT-ACC-349035</v>
          </cell>
          <cell r="C87" t="str">
            <v>00000000000061217</v>
          </cell>
          <cell r="D87" t="str">
            <v>M</v>
          </cell>
          <cell r="E87" t="str">
            <v>BTICINO - Legrand, S. SUPPORTO-Mensola G3 L= 500 Z</v>
          </cell>
          <cell r="F87" t="str">
            <v>BTICINO S.P.A.</v>
          </cell>
          <cell r="G87">
            <v>0</v>
          </cell>
          <cell r="H87">
            <v>0</v>
          </cell>
          <cell r="K87" t="str">
            <v>TO</v>
          </cell>
          <cell r="L87" t="str">
            <v>Acquisto</v>
          </cell>
          <cell r="M87" t="str">
            <v>06/05/2019 10:24</v>
          </cell>
          <cell r="N87" t="str">
            <v>Si</v>
          </cell>
          <cell r="O87" t="str">
            <v>No</v>
          </cell>
          <cell r="P87">
            <v>0</v>
          </cell>
          <cell r="Q87" t="str">
            <v>X</v>
          </cell>
          <cell r="R87" t="str">
            <v>15/05/2019</v>
          </cell>
          <cell r="S87" t="str">
            <v>22/05/2019</v>
          </cell>
          <cell r="T87" t="str">
            <v>00959</v>
          </cell>
          <cell r="U87" t="str">
            <v>349035</v>
          </cell>
        </row>
        <row r="88">
          <cell r="B88" t="str">
            <v>BT-ACC-558081</v>
          </cell>
          <cell r="C88" t="str">
            <v>00000000000061213</v>
          </cell>
          <cell r="D88" t="str">
            <v>M</v>
          </cell>
          <cell r="E88" t="str">
            <v>BTICINO - Legrand, cab - kitasstr ez kit giunzione</v>
          </cell>
          <cell r="F88" t="str">
            <v>BTICINO S.P.A.</v>
          </cell>
          <cell r="G88">
            <v>0</v>
          </cell>
          <cell r="H88">
            <v>0</v>
          </cell>
          <cell r="K88" t="str">
            <v>TO</v>
          </cell>
          <cell r="L88" t="str">
            <v>Acquisto</v>
          </cell>
          <cell r="M88" t="str">
            <v>06/05/2019 10:17</v>
          </cell>
          <cell r="N88" t="str">
            <v>Si</v>
          </cell>
          <cell r="O88" t="str">
            <v>No</v>
          </cell>
          <cell r="P88">
            <v>0</v>
          </cell>
          <cell r="Q88" t="str">
            <v>X</v>
          </cell>
          <cell r="R88" t="str">
            <v>29/01/2021</v>
          </cell>
          <cell r="S88" t="str">
            <v>20/01/2021</v>
          </cell>
          <cell r="T88" t="str">
            <v>00959</v>
          </cell>
          <cell r="U88" t="str">
            <v>558081</v>
          </cell>
        </row>
        <row r="89">
          <cell r="B89" t="str">
            <v>BT-ACC-595203</v>
          </cell>
          <cell r="C89" t="str">
            <v>00000000000061214</v>
          </cell>
          <cell r="D89" t="str">
            <v>M</v>
          </cell>
          <cell r="E89" t="str">
            <v>BTICINO - Legrand, cab - pf41sgc piastra x profilati</v>
          </cell>
          <cell r="F89" t="str">
            <v>BTICINO S.P.A.</v>
          </cell>
          <cell r="G89">
            <v>0</v>
          </cell>
          <cell r="H89">
            <v>0</v>
          </cell>
          <cell r="K89" t="str">
            <v>TO</v>
          </cell>
          <cell r="L89" t="str">
            <v>Acquisto</v>
          </cell>
          <cell r="M89" t="str">
            <v>06/05/2019 10:19</v>
          </cell>
          <cell r="N89" t="str">
            <v>Si</v>
          </cell>
          <cell r="O89" t="str">
            <v>No</v>
          </cell>
          <cell r="P89">
            <v>0</v>
          </cell>
          <cell r="Q89" t="str">
            <v>X</v>
          </cell>
          <cell r="R89" t="str">
            <v>31/05/2019</v>
          </cell>
          <cell r="S89" t="str">
            <v>22/05/2019</v>
          </cell>
          <cell r="T89" t="str">
            <v>00959</v>
          </cell>
          <cell r="U89" t="str">
            <v>595203</v>
          </cell>
        </row>
        <row r="90">
          <cell r="B90" t="str">
            <v>BT-ACC-599007</v>
          </cell>
          <cell r="C90" t="str">
            <v>00000000000070272</v>
          </cell>
          <cell r="D90" t="str">
            <v>M</v>
          </cell>
          <cell r="E90" t="str">
            <v>BTICINO - Cablofil - cab - fs41 dc fastrut</v>
          </cell>
          <cell r="F90" t="str">
            <v>BTICINO S.P.A.</v>
          </cell>
          <cell r="G90">
            <v>0</v>
          </cell>
          <cell r="H90">
            <v>0</v>
          </cell>
          <cell r="K90" t="str">
            <v>TO</v>
          </cell>
          <cell r="L90" t="str">
            <v>Acquisto</v>
          </cell>
          <cell r="M90" t="str">
            <v>20/11/2020 17:48</v>
          </cell>
          <cell r="N90" t="str">
            <v>Si</v>
          </cell>
          <cell r="O90" t="str">
            <v>No</v>
          </cell>
          <cell r="P90">
            <v>0</v>
          </cell>
          <cell r="Q90" t="str">
            <v>X</v>
          </cell>
          <cell r="R90" t="str">
            <v>29/01/2021</v>
          </cell>
          <cell r="S90" t="str">
            <v>20/01/2021</v>
          </cell>
          <cell r="T90" t="str">
            <v>00959</v>
          </cell>
          <cell r="U90" t="str">
            <v>599007</v>
          </cell>
        </row>
        <row r="91">
          <cell r="B91" t="str">
            <v>BT-ACC-646764-DOOR</v>
          </cell>
          <cell r="C91" t="str">
            <v>00000000000065882</v>
          </cell>
          <cell r="D91" t="str">
            <v>M</v>
          </cell>
          <cell r="E91" t="str">
            <v>Legrand  - porta frontale vetro per armadio 42U 800x800, RICAMBIO</v>
          </cell>
          <cell r="F91" t="str">
            <v>BTICINO S.P.A.</v>
          </cell>
          <cell r="G91">
            <v>0</v>
          </cell>
          <cell r="H91">
            <v>0</v>
          </cell>
          <cell r="K91" t="str">
            <v>TO</v>
          </cell>
          <cell r="L91" t="str">
            <v>Acquisto</v>
          </cell>
          <cell r="M91" t="str">
            <v>24/01/2020 10:57</v>
          </cell>
          <cell r="N91" t="str">
            <v>Si</v>
          </cell>
          <cell r="O91" t="str">
            <v>No</v>
          </cell>
          <cell r="P91">
            <v>0</v>
          </cell>
          <cell r="Q91" t="str">
            <v>X</v>
          </cell>
          <cell r="R91" t="str">
            <v>17/02/2020</v>
          </cell>
          <cell r="S91" t="str">
            <v>14/02/2020</v>
          </cell>
          <cell r="T91" t="str">
            <v>00959</v>
          </cell>
        </row>
        <row r="92">
          <cell r="B92" t="str">
            <v>BT-ACC-84010</v>
          </cell>
          <cell r="C92" t="str">
            <v>00000000000077982</v>
          </cell>
          <cell r="D92" t="str">
            <v>M</v>
          </cell>
          <cell r="E92" t="str">
            <v>BTICINO - VGA-HDMI converter w/1600x1200 video &amp; audio, EU power adapt</v>
          </cell>
          <cell r="F92" t="str">
            <v>BTICINO S.P.A.</v>
          </cell>
          <cell r="G92">
            <v>0</v>
          </cell>
          <cell r="H92">
            <v>0</v>
          </cell>
          <cell r="K92" t="str">
            <v>TO</v>
          </cell>
          <cell r="L92" t="str">
            <v>Acquisto</v>
          </cell>
          <cell r="M92" t="str">
            <v>25/10/2022 12:44</v>
          </cell>
          <cell r="N92" t="str">
            <v>No</v>
          </cell>
          <cell r="O92" t="str">
            <v>No</v>
          </cell>
          <cell r="P92">
            <v>0</v>
          </cell>
          <cell r="Q92" t="str">
            <v>X</v>
          </cell>
          <cell r="R92" t="str">
            <v>25/01/2023</v>
          </cell>
          <cell r="S92" t="str">
            <v>25/01/2023</v>
          </cell>
          <cell r="T92" t="str">
            <v>00959</v>
          </cell>
          <cell r="U92" t="str">
            <v>84010</v>
          </cell>
        </row>
        <row r="93">
          <cell r="B93" t="str">
            <v>BT-ACC-A27V.1200-81ME</v>
          </cell>
          <cell r="C93" t="str">
            <v>00000000000059439</v>
          </cell>
          <cell r="D93" t="str">
            <v>M</v>
          </cell>
          <cell r="E93" t="str">
            <v>MSP0406B - Pannello laterale - 1200mm x 41U (d x h) RAL 9011</v>
          </cell>
          <cell r="F93" t="str">
            <v>BTICINO S.P.A.</v>
          </cell>
          <cell r="G93">
            <v>0</v>
          </cell>
          <cell r="H93">
            <v>0</v>
          </cell>
          <cell r="K93" t="str">
            <v>TO</v>
          </cell>
          <cell r="L93" t="str">
            <v>Acquisto</v>
          </cell>
          <cell r="M93" t="str">
            <v>26/03/2019 15:30</v>
          </cell>
          <cell r="N93" t="str">
            <v>Si</v>
          </cell>
          <cell r="O93" t="str">
            <v>No</v>
          </cell>
          <cell r="P93">
            <v>0</v>
          </cell>
          <cell r="Q93" t="str">
            <v>X</v>
          </cell>
          <cell r="R93" t="str">
            <v>28/06/2019</v>
          </cell>
          <cell r="S93" t="str">
            <v>28/06/2019</v>
          </cell>
          <cell r="T93" t="str">
            <v>00959</v>
          </cell>
          <cell r="U93" t="str">
            <v>A27V.1200-81ME</v>
          </cell>
        </row>
        <row r="94">
          <cell r="B94" t="str">
            <v>BT-ACC-A5EP.200D-600B</v>
          </cell>
          <cell r="C94" t="str">
            <v>00000000000061299</v>
          </cell>
          <cell r="D94" t="str">
            <v>M</v>
          </cell>
          <cell r="E94" t="str">
            <v>Cable Duct rack da 600 ( 200mm posteriore)</v>
          </cell>
          <cell r="F94" t="str">
            <v>BTICINO S.P.A.</v>
          </cell>
          <cell r="G94">
            <v>0</v>
          </cell>
          <cell r="H94">
            <v>0</v>
          </cell>
          <cell r="K94" t="str">
            <v>TO</v>
          </cell>
          <cell r="L94" t="str">
            <v>Acquisto</v>
          </cell>
          <cell r="M94" t="str">
            <v>10/05/2019 09:22</v>
          </cell>
          <cell r="N94" t="str">
            <v>Si</v>
          </cell>
          <cell r="O94" t="str">
            <v>No</v>
          </cell>
          <cell r="P94">
            <v>0</v>
          </cell>
          <cell r="Q94" t="str">
            <v>X</v>
          </cell>
          <cell r="R94" t="str">
            <v>28/06/2019</v>
          </cell>
          <cell r="S94" t="str">
            <v>28/06/2019</v>
          </cell>
          <cell r="T94" t="str">
            <v>00959</v>
          </cell>
          <cell r="U94" t="str">
            <v>A5EP.200D-600B</v>
          </cell>
        </row>
        <row r="95">
          <cell r="B95" t="str">
            <v>BT-ACC-A5EP.200D-800B</v>
          </cell>
          <cell r="C95" t="str">
            <v>00000000000059440</v>
          </cell>
          <cell r="D95" t="str">
            <v>M</v>
          </cell>
          <cell r="E95" t="str">
            <v>MCM0301B - Narrow cable duct (200 mm) for 800 mm wide cabinet, RAL 9011</v>
          </cell>
          <cell r="F95" t="str">
            <v>BTICINO S.P.A.</v>
          </cell>
          <cell r="G95">
            <v>0</v>
          </cell>
          <cell r="H95">
            <v>0</v>
          </cell>
          <cell r="K95" t="str">
            <v>TO</v>
          </cell>
          <cell r="L95" t="str">
            <v>Acquisto</v>
          </cell>
          <cell r="M95" t="str">
            <v>26/03/2019 15:39</v>
          </cell>
          <cell r="N95" t="str">
            <v>Si</v>
          </cell>
          <cell r="O95" t="str">
            <v>No</v>
          </cell>
          <cell r="P95">
            <v>0</v>
          </cell>
          <cell r="Q95" t="str">
            <v>X</v>
          </cell>
          <cell r="R95" t="str">
            <v>30/04/2019</v>
          </cell>
          <cell r="S95" t="str">
            <v>19/04/2019</v>
          </cell>
          <cell r="T95" t="str">
            <v>00959</v>
          </cell>
          <cell r="U95" t="str">
            <v>A5EP.200D-800B</v>
          </cell>
        </row>
        <row r="96">
          <cell r="B96" t="str">
            <v>BT-ACC-A5EP.600D-800B</v>
          </cell>
          <cell r="C96" t="str">
            <v>00000000000057089</v>
          </cell>
          <cell r="D96" t="str">
            <v>M</v>
          </cell>
          <cell r="E96" t="str">
            <v>Cable Duct rack da 800mm ( 600 mm a metà divisibile in due sezioni)</v>
          </cell>
          <cell r="F96" t="str">
            <v>BTICINO S.P.A.</v>
          </cell>
          <cell r="G96">
            <v>0</v>
          </cell>
          <cell r="H96">
            <v>0</v>
          </cell>
          <cell r="K96" t="str">
            <v>TO</v>
          </cell>
          <cell r="L96" t="str">
            <v>Acquisto</v>
          </cell>
          <cell r="M96" t="str">
            <v>19/10/2018 15:54</v>
          </cell>
          <cell r="N96" t="str">
            <v>Si</v>
          </cell>
          <cell r="O96" t="str">
            <v>No</v>
          </cell>
          <cell r="P96">
            <v>0</v>
          </cell>
          <cell r="Q96" t="str">
            <v>X</v>
          </cell>
          <cell r="R96" t="str">
            <v>30/04/2019</v>
          </cell>
          <cell r="S96" t="str">
            <v>19/04/2019</v>
          </cell>
          <cell r="T96" t="str">
            <v>00959</v>
          </cell>
          <cell r="U96" t="str">
            <v>A5EP.600D-800B</v>
          </cell>
        </row>
        <row r="97">
          <cell r="B97" t="str">
            <v>BT-ACC-A5ER.200</v>
          </cell>
          <cell r="C97" t="str">
            <v>00000000000057096</v>
          </cell>
          <cell r="D97" t="str">
            <v>M</v>
          </cell>
          <cell r="E97" t="str">
            <v>End of plate cable duct ( 200mm)</v>
          </cell>
          <cell r="F97" t="str">
            <v>BTICINO S.P.A.</v>
          </cell>
          <cell r="G97">
            <v>0</v>
          </cell>
          <cell r="H97">
            <v>0</v>
          </cell>
          <cell r="K97" t="str">
            <v>TO</v>
          </cell>
          <cell r="L97" t="str">
            <v>Acquisto</v>
          </cell>
          <cell r="M97" t="str">
            <v>19/10/2018 16:11</v>
          </cell>
          <cell r="N97" t="str">
            <v>Si</v>
          </cell>
          <cell r="O97" t="str">
            <v>No</v>
          </cell>
          <cell r="P97">
            <v>0</v>
          </cell>
          <cell r="Q97" t="str">
            <v>X</v>
          </cell>
          <cell r="R97" t="str">
            <v>28/06/2019</v>
          </cell>
          <cell r="S97" t="str">
            <v>28/06/2019</v>
          </cell>
          <cell r="T97" t="str">
            <v>00959</v>
          </cell>
          <cell r="U97" t="str">
            <v>A5ER.200</v>
          </cell>
        </row>
        <row r="98">
          <cell r="B98" t="str">
            <v>BT-ACC-A5ER.600</v>
          </cell>
          <cell r="C98" t="str">
            <v>00000000000057097</v>
          </cell>
          <cell r="D98" t="str">
            <v>M</v>
          </cell>
          <cell r="E98" t="str">
            <v>End of plate cable duct ( 600mm)</v>
          </cell>
          <cell r="F98" t="str">
            <v>BTICINO S.P.A.</v>
          </cell>
          <cell r="G98">
            <v>0</v>
          </cell>
          <cell r="H98">
            <v>0</v>
          </cell>
          <cell r="K98" t="str">
            <v>TO</v>
          </cell>
          <cell r="L98" t="str">
            <v>Acquisto</v>
          </cell>
          <cell r="M98" t="str">
            <v>19/10/2018 16:12</v>
          </cell>
          <cell r="N98" t="str">
            <v>Si</v>
          </cell>
          <cell r="O98" t="str">
            <v>No</v>
          </cell>
          <cell r="P98">
            <v>0</v>
          </cell>
          <cell r="Q98" t="str">
            <v>X</v>
          </cell>
          <cell r="R98" t="str">
            <v>28/06/2019</v>
          </cell>
          <cell r="S98" t="str">
            <v>28/06/2019</v>
          </cell>
          <cell r="T98" t="str">
            <v>00959</v>
          </cell>
          <cell r="U98" t="str">
            <v>A5ER.600</v>
          </cell>
        </row>
        <row r="99">
          <cell r="B99" t="str">
            <v>BT-ACC-A5EX.200-300</v>
          </cell>
          <cell r="C99" t="str">
            <v>00000000000057094</v>
          </cell>
          <cell r="D99" t="str">
            <v>M</v>
          </cell>
          <cell r="E99" t="str">
            <v>COVER Cable Duct rack da 300mm (200mm posteriore)</v>
          </cell>
          <cell r="F99" t="str">
            <v>BTICINO S.P.A.</v>
          </cell>
          <cell r="G99">
            <v>0</v>
          </cell>
          <cell r="H99">
            <v>0</v>
          </cell>
          <cell r="K99" t="str">
            <v>TO</v>
          </cell>
          <cell r="L99" t="str">
            <v>Acquisto</v>
          </cell>
          <cell r="M99" t="str">
            <v>19/10/2018 16:06</v>
          </cell>
          <cell r="N99" t="str">
            <v>Si</v>
          </cell>
          <cell r="O99" t="str">
            <v>No</v>
          </cell>
          <cell r="P99">
            <v>0</v>
          </cell>
          <cell r="Q99" t="str">
            <v>X</v>
          </cell>
          <cell r="R99" t="str">
            <v>16/11/2018</v>
          </cell>
          <cell r="S99" t="str">
            <v>07/11/2018</v>
          </cell>
          <cell r="T99" t="str">
            <v>00959</v>
          </cell>
          <cell r="U99" t="str">
            <v>A5EX.200-300</v>
          </cell>
        </row>
        <row r="100">
          <cell r="B100" t="str">
            <v>BT-ACC-A5EX.200-800</v>
          </cell>
          <cell r="C100" t="str">
            <v>00000000000057092</v>
          </cell>
          <cell r="D100" t="str">
            <v>M</v>
          </cell>
          <cell r="E100" t="str">
            <v>COVER Cable Duct rack da 800mm (200mm posteriore)</v>
          </cell>
          <cell r="F100" t="str">
            <v>BTICINO S.P.A.</v>
          </cell>
          <cell r="G100">
            <v>0</v>
          </cell>
          <cell r="H100">
            <v>0</v>
          </cell>
          <cell r="K100" t="str">
            <v>TO</v>
          </cell>
          <cell r="L100" t="str">
            <v>Acquisto</v>
          </cell>
          <cell r="M100" t="str">
            <v>19/10/2018 16:00</v>
          </cell>
          <cell r="N100" t="str">
            <v>Si</v>
          </cell>
          <cell r="O100" t="str">
            <v>No</v>
          </cell>
          <cell r="P100">
            <v>0</v>
          </cell>
          <cell r="Q100" t="str">
            <v>X</v>
          </cell>
          <cell r="R100" t="str">
            <v>16/11/2018</v>
          </cell>
          <cell r="S100" t="str">
            <v>07/11/2018</v>
          </cell>
          <cell r="T100" t="str">
            <v>00959</v>
          </cell>
          <cell r="U100" t="str">
            <v>A5EX.200-800</v>
          </cell>
        </row>
        <row r="101">
          <cell r="B101" t="str">
            <v>BT-ACC-A5EX.600-300</v>
          </cell>
          <cell r="C101" t="str">
            <v>00000000000057095</v>
          </cell>
          <cell r="D101" t="str">
            <v>M</v>
          </cell>
          <cell r="E101" t="str">
            <v>COVER Cable Duct rack da 300mm ( 600 mm a metà divisibile in due sezioni)</v>
          </cell>
          <cell r="F101" t="str">
            <v>BTICINO S.P.A.</v>
          </cell>
          <cell r="G101">
            <v>0</v>
          </cell>
          <cell r="H101">
            <v>0</v>
          </cell>
          <cell r="K101" t="str">
            <v>TO</v>
          </cell>
          <cell r="L101" t="str">
            <v>Acquisto</v>
          </cell>
          <cell r="M101" t="str">
            <v>19/10/2018 16:10</v>
          </cell>
          <cell r="N101" t="str">
            <v>Si</v>
          </cell>
          <cell r="O101" t="str">
            <v>No</v>
          </cell>
          <cell r="P101">
            <v>0</v>
          </cell>
          <cell r="Q101" t="str">
            <v>X</v>
          </cell>
          <cell r="R101" t="str">
            <v>16/11/2018</v>
          </cell>
          <cell r="S101" t="str">
            <v>07/11/2018</v>
          </cell>
          <cell r="T101" t="str">
            <v>00959</v>
          </cell>
          <cell r="U101" t="str">
            <v>A5EX.600-300</v>
          </cell>
        </row>
        <row r="102">
          <cell r="B102" t="str">
            <v>BT-ACC-A5EX.600-800</v>
          </cell>
          <cell r="C102" t="str">
            <v>00000000000057093</v>
          </cell>
          <cell r="D102" t="str">
            <v>M</v>
          </cell>
          <cell r="E102" t="str">
            <v>COVER Cable Duct rack da 800mm (600 mm a metà divisibile in due sezioni)</v>
          </cell>
          <cell r="F102" t="str">
            <v>BTICINO S.P.A.</v>
          </cell>
          <cell r="G102">
            <v>0</v>
          </cell>
          <cell r="H102">
            <v>0</v>
          </cell>
          <cell r="K102" t="str">
            <v>TO</v>
          </cell>
          <cell r="L102" t="str">
            <v>Acquisto</v>
          </cell>
          <cell r="M102" t="str">
            <v>19/10/2018 16:01</v>
          </cell>
          <cell r="N102" t="str">
            <v>Si</v>
          </cell>
          <cell r="O102" t="str">
            <v>No</v>
          </cell>
          <cell r="P102">
            <v>0</v>
          </cell>
          <cell r="Q102" t="str">
            <v>X</v>
          </cell>
          <cell r="R102" t="str">
            <v>16/11/2018</v>
          </cell>
          <cell r="S102" t="str">
            <v>07/11/2018</v>
          </cell>
          <cell r="T102" t="str">
            <v>00959</v>
          </cell>
          <cell r="U102" t="str">
            <v>A5EX.600-800</v>
          </cell>
        </row>
        <row r="103">
          <cell r="B103" t="str">
            <v>BT-ACC-A5FQ.200D-300B</v>
          </cell>
          <cell r="C103" t="str">
            <v>00000000000057090</v>
          </cell>
          <cell r="D103" t="str">
            <v>M</v>
          </cell>
          <cell r="E103" t="str">
            <v>Cable Duct rack da 300mm ( 200mm posteriore)</v>
          </cell>
          <cell r="F103" t="str">
            <v>BTICINO S.P.A.</v>
          </cell>
          <cell r="G103">
            <v>0</v>
          </cell>
          <cell r="H103">
            <v>0</v>
          </cell>
          <cell r="K103" t="str">
            <v>TO</v>
          </cell>
          <cell r="L103" t="str">
            <v>Acquisto</v>
          </cell>
          <cell r="M103" t="str">
            <v>19/10/2018 15:56</v>
          </cell>
          <cell r="N103" t="str">
            <v>Si</v>
          </cell>
          <cell r="O103" t="str">
            <v>No</v>
          </cell>
          <cell r="P103">
            <v>0</v>
          </cell>
          <cell r="Q103" t="str">
            <v>X</v>
          </cell>
          <cell r="R103" t="str">
            <v>16/11/2018</v>
          </cell>
          <cell r="S103" t="str">
            <v>07/11/2018</v>
          </cell>
          <cell r="T103" t="str">
            <v>00959</v>
          </cell>
          <cell r="U103" t="str">
            <v>A5FQ.200D-300B</v>
          </cell>
        </row>
        <row r="104">
          <cell r="B104" t="str">
            <v>BT-ACC-A5FQ.600D-300B</v>
          </cell>
          <cell r="C104" t="str">
            <v>00000000000057091</v>
          </cell>
          <cell r="D104" t="str">
            <v>M</v>
          </cell>
          <cell r="E104" t="str">
            <v>Cable Duct rack da 300mm ( 600 mm a metà divisibile in due sezioni)</v>
          </cell>
          <cell r="F104" t="str">
            <v>BTICINO S.P.A.</v>
          </cell>
          <cell r="G104">
            <v>0</v>
          </cell>
          <cell r="H104">
            <v>0</v>
          </cell>
          <cell r="K104" t="str">
            <v>TO</v>
          </cell>
          <cell r="L104" t="str">
            <v>Acquisto</v>
          </cell>
          <cell r="M104" t="str">
            <v>19/10/2018 15:57</v>
          </cell>
          <cell r="N104" t="str">
            <v>Si</v>
          </cell>
          <cell r="O104" t="str">
            <v>No</v>
          </cell>
          <cell r="P104">
            <v>0</v>
          </cell>
          <cell r="Q104" t="str">
            <v>X</v>
          </cell>
          <cell r="R104" t="str">
            <v>16/11/2018</v>
          </cell>
          <cell r="S104" t="str">
            <v>07/11/2018</v>
          </cell>
          <cell r="T104" t="str">
            <v>00959</v>
          </cell>
          <cell r="U104" t="str">
            <v>A5FQ.600D-300B</v>
          </cell>
        </row>
        <row r="105">
          <cell r="B105" t="str">
            <v>BT-ACC-A5KTPDUTM1V-VL</v>
          </cell>
          <cell r="C105" t="str">
            <v>00000000000057087</v>
          </cell>
          <cell r="D105" t="str">
            <v>M</v>
          </cell>
          <cell r="E105" t="str">
            <v>kit staffe per montaggio PDU zeroU, su rack Varicon</v>
          </cell>
          <cell r="F105" t="str">
            <v>BTICINO S.P.A.</v>
          </cell>
          <cell r="G105">
            <v>0</v>
          </cell>
          <cell r="H105">
            <v>0</v>
          </cell>
          <cell r="K105" t="str">
            <v>TO</v>
          </cell>
          <cell r="L105" t="str">
            <v>Acquisto</v>
          </cell>
          <cell r="M105" t="str">
            <v>19/10/2018 15:50</v>
          </cell>
          <cell r="N105" t="str">
            <v>Si</v>
          </cell>
          <cell r="O105" t="str">
            <v>No</v>
          </cell>
          <cell r="P105">
            <v>0</v>
          </cell>
          <cell r="Q105" t="str">
            <v>X</v>
          </cell>
          <cell r="R105" t="str">
            <v>16/11/2018</v>
          </cell>
          <cell r="S105" t="str">
            <v>07/11/2018</v>
          </cell>
          <cell r="T105" t="str">
            <v>00959</v>
          </cell>
          <cell r="U105" t="str">
            <v>A5KT.PDU-TM-1V-VL</v>
          </cell>
        </row>
        <row r="106">
          <cell r="B106" t="str">
            <v>BT-ACC-A6C9.325-2400</v>
          </cell>
          <cell r="C106" t="str">
            <v>00000000000059438</v>
          </cell>
          <cell r="D106" t="str">
            <v>M</v>
          </cell>
          <cell r="E106" t="str">
            <v>Filler per chiusura spazi vuoti sopra rack, con guarnizioni antimiscelazione</v>
          </cell>
          <cell r="F106" t="str">
            <v>BTICINO S.P.A.</v>
          </cell>
          <cell r="G106">
            <v>0</v>
          </cell>
          <cell r="H106">
            <v>0</v>
          </cell>
          <cell r="K106" t="str">
            <v>TO</v>
          </cell>
          <cell r="L106" t="str">
            <v>Acquisto</v>
          </cell>
          <cell r="M106" t="str">
            <v>26/03/2019 15:28</v>
          </cell>
          <cell r="N106" t="str">
            <v>Si</v>
          </cell>
          <cell r="O106" t="str">
            <v>No</v>
          </cell>
          <cell r="P106">
            <v>0</v>
          </cell>
          <cell r="Q106" t="str">
            <v>X</v>
          </cell>
          <cell r="R106" t="str">
            <v>30/04/2019</v>
          </cell>
          <cell r="S106" t="str">
            <v>19/04/2019</v>
          </cell>
          <cell r="T106" t="str">
            <v>00959</v>
          </cell>
          <cell r="U106" t="str">
            <v>A6C9.325-2400</v>
          </cell>
        </row>
        <row r="107">
          <cell r="B107" t="str">
            <v>BT-ACC-A6M4.900-320</v>
          </cell>
          <cell r="C107" t="str">
            <v>00000000000070900</v>
          </cell>
          <cell r="D107" t="str">
            <v>M</v>
          </cell>
          <cell r="E107" t="str">
            <v>BTICINO - V/MINKELS - Filler sopra rack Google 900x320 HPL, Montaggio incluso se ordinati con freestanding</v>
          </cell>
          <cell r="F107" t="str">
            <v>BTICINO S.P.A.</v>
          </cell>
          <cell r="G107">
            <v>0</v>
          </cell>
          <cell r="H107">
            <v>0</v>
          </cell>
          <cell r="K107" t="str">
            <v>TO</v>
          </cell>
          <cell r="L107" t="str">
            <v>Acquisto</v>
          </cell>
          <cell r="M107" t="str">
            <v>27/01/2021 15:22</v>
          </cell>
          <cell r="N107" t="str">
            <v>Si</v>
          </cell>
          <cell r="O107" t="str">
            <v>No</v>
          </cell>
          <cell r="P107">
            <v>0</v>
          </cell>
          <cell r="Q107" t="str">
            <v>X</v>
          </cell>
          <cell r="R107" t="str">
            <v>15/03/2021</v>
          </cell>
          <cell r="S107" t="str">
            <v>16/03/2021</v>
          </cell>
          <cell r="T107" t="str">
            <v>00959</v>
          </cell>
          <cell r="U107" t="str">
            <v>A6M4.900-320</v>
          </cell>
        </row>
        <row r="108">
          <cell r="B108" t="str">
            <v>BT-ACC-C9103U42P8L</v>
          </cell>
          <cell r="C108" t="str">
            <v>00000000000062522</v>
          </cell>
          <cell r="D108" t="str">
            <v>M</v>
          </cell>
          <cell r="E108" t="str">
            <v>BTICINO - Coppia passacavo  laterale  Linkeo</v>
          </cell>
          <cell r="F108" t="str">
            <v>BTICINO S.P.A.</v>
          </cell>
          <cell r="G108">
            <v>0</v>
          </cell>
          <cell r="H108">
            <v>0</v>
          </cell>
          <cell r="K108" t="str">
            <v>TO</v>
          </cell>
          <cell r="L108" t="str">
            <v>Acquisto</v>
          </cell>
          <cell r="M108" t="str">
            <v>11/07/2019 16:25</v>
          </cell>
          <cell r="N108" t="str">
            <v>No</v>
          </cell>
          <cell r="O108" t="str">
            <v>No</v>
          </cell>
          <cell r="P108">
            <v>0</v>
          </cell>
          <cell r="Q108" t="str">
            <v>X</v>
          </cell>
          <cell r="T108" t="str">
            <v>00959</v>
          </cell>
          <cell r="U108" t="str">
            <v>C9103U42P8L</v>
          </cell>
        </row>
        <row r="109">
          <cell r="B109" t="str">
            <v>BT-ACC-CM-000202</v>
          </cell>
          <cell r="C109" t="str">
            <v>00000000000069519</v>
          </cell>
          <cell r="D109" t="str">
            <v>M</v>
          </cell>
          <cell r="E109" t="str">
            <v>BTICINO - CAB - CF54/400 EZ+ passerella a filo 3m</v>
          </cell>
          <cell r="F109" t="str">
            <v>BTICINO S.P.A.</v>
          </cell>
          <cell r="G109">
            <v>0</v>
          </cell>
          <cell r="H109">
            <v>0</v>
          </cell>
          <cell r="K109" t="str">
            <v>TO</v>
          </cell>
          <cell r="L109" t="str">
            <v>Acquisto</v>
          </cell>
          <cell r="M109" t="str">
            <v>18/09/2020 18:26</v>
          </cell>
          <cell r="N109" t="str">
            <v>Si</v>
          </cell>
          <cell r="O109" t="str">
            <v>No</v>
          </cell>
          <cell r="P109">
            <v>0</v>
          </cell>
          <cell r="Q109" t="str">
            <v>X</v>
          </cell>
          <cell r="R109" t="str">
            <v>15/10/2020</v>
          </cell>
          <cell r="S109" t="str">
            <v>09/10/2020</v>
          </cell>
          <cell r="T109" t="str">
            <v>00959</v>
          </cell>
          <cell r="U109" t="str">
            <v>CM-000202</v>
          </cell>
        </row>
        <row r="110">
          <cell r="B110" t="str">
            <v>BT-ACC-CM-000202/MT</v>
          </cell>
          <cell r="C110" t="str">
            <v>00000000000070310</v>
          </cell>
          <cell r="D110" t="str">
            <v>M</v>
          </cell>
          <cell r="E110" t="str">
            <v>BTICINO - CAB - CF54/400 EZ+ passerella a filo 3m</v>
          </cell>
          <cell r="F110" t="str">
            <v>BTICINO S.P.A.</v>
          </cell>
          <cell r="G110">
            <v>0</v>
          </cell>
          <cell r="H110">
            <v>0</v>
          </cell>
          <cell r="K110" t="str">
            <v>TO</v>
          </cell>
          <cell r="L110" t="str">
            <v>Acquisto</v>
          </cell>
          <cell r="M110" t="str">
            <v>27/11/2020 11:18</v>
          </cell>
          <cell r="N110" t="str">
            <v>Si</v>
          </cell>
          <cell r="O110" t="str">
            <v>No</v>
          </cell>
          <cell r="P110">
            <v>0</v>
          </cell>
          <cell r="Q110" t="str">
            <v>X</v>
          </cell>
          <cell r="R110" t="str">
            <v>31/12/2020</v>
          </cell>
          <cell r="S110" t="str">
            <v>21/12/2020</v>
          </cell>
          <cell r="T110" t="str">
            <v>00959</v>
          </cell>
          <cell r="U110" t="str">
            <v>CM-000202</v>
          </cell>
        </row>
        <row r="111">
          <cell r="B111" t="str">
            <v>BT-ACC-CM-558087</v>
          </cell>
          <cell r="C111" t="str">
            <v>00000000000069521</v>
          </cell>
          <cell r="D111" t="str">
            <v>M</v>
          </cell>
          <cell r="E111" t="str">
            <v>BTICINO - CAB - kitasstr dc kit giunzione</v>
          </cell>
          <cell r="F111" t="str">
            <v>BTICINO S.P.A.</v>
          </cell>
          <cell r="G111">
            <v>0</v>
          </cell>
          <cell r="H111">
            <v>0</v>
          </cell>
          <cell r="K111" t="str">
            <v>TO</v>
          </cell>
          <cell r="L111" t="str">
            <v>Acquisto</v>
          </cell>
          <cell r="M111" t="str">
            <v>18/09/2020 18:32</v>
          </cell>
          <cell r="N111" t="str">
            <v>Si</v>
          </cell>
          <cell r="O111" t="str">
            <v>No</v>
          </cell>
          <cell r="P111">
            <v>0</v>
          </cell>
          <cell r="Q111" t="str">
            <v>X</v>
          </cell>
          <cell r="R111" t="str">
            <v>15/10/2020</v>
          </cell>
          <cell r="S111" t="str">
            <v>09/10/2020</v>
          </cell>
          <cell r="T111" t="str">
            <v>00959</v>
          </cell>
          <cell r="U111" t="str">
            <v>CM-558087</v>
          </cell>
        </row>
        <row r="112">
          <cell r="B112" t="str">
            <v>BT-ACC-CM-558327</v>
          </cell>
          <cell r="C112" t="str">
            <v>00000000000069520</v>
          </cell>
          <cell r="D112" t="str">
            <v>M</v>
          </cell>
          <cell r="E112" t="str">
            <v>BTICINO - CAB - faslock XL DC giunto per curva</v>
          </cell>
          <cell r="F112" t="str">
            <v>BTICINO S.P.A.</v>
          </cell>
          <cell r="G112">
            <v>0</v>
          </cell>
          <cell r="H112">
            <v>0</v>
          </cell>
          <cell r="K112" t="str">
            <v>TO</v>
          </cell>
          <cell r="L112" t="str">
            <v>Acquisto</v>
          </cell>
          <cell r="M112" t="str">
            <v>18/09/2020 18:30</v>
          </cell>
          <cell r="N112" t="str">
            <v>Si</v>
          </cell>
          <cell r="O112" t="str">
            <v>No</v>
          </cell>
          <cell r="P112">
            <v>0</v>
          </cell>
          <cell r="Q112" t="str">
            <v>X</v>
          </cell>
          <cell r="R112" t="str">
            <v>15/10/2020</v>
          </cell>
          <cell r="S112" t="str">
            <v>09/10/2020</v>
          </cell>
          <cell r="T112" t="str">
            <v>00959</v>
          </cell>
          <cell r="U112" t="str">
            <v>CM-558327</v>
          </cell>
        </row>
        <row r="113">
          <cell r="B113" t="str">
            <v>BT-ACC-CVT-HDMI-VGA</v>
          </cell>
          <cell r="C113" t="str">
            <v>00000000000077602</v>
          </cell>
          <cell r="D113" t="str">
            <v>M</v>
          </cell>
          <cell r="E113" t="str">
            <v>BTICINO - HDMI to VGA converter</v>
          </cell>
          <cell r="F113" t="str">
            <v>BTICINO S.P.A.</v>
          </cell>
          <cell r="G113">
            <v>0</v>
          </cell>
          <cell r="H113">
            <v>0</v>
          </cell>
          <cell r="K113" t="str">
            <v>TO</v>
          </cell>
          <cell r="L113" t="str">
            <v>Acquisto</v>
          </cell>
          <cell r="M113" t="str">
            <v>07/10/2022 16:21</v>
          </cell>
          <cell r="N113" t="str">
            <v>No</v>
          </cell>
          <cell r="O113" t="str">
            <v>No</v>
          </cell>
          <cell r="P113">
            <v>0</v>
          </cell>
          <cell r="Q113" t="str">
            <v>X</v>
          </cell>
          <cell r="T113" t="str">
            <v>00959</v>
          </cell>
          <cell r="U113" t="str">
            <v>CVT-HDMI-VGA</v>
          </cell>
        </row>
        <row r="114">
          <cell r="B114" t="str">
            <v>BT-ACC-D2CIM-DVUSBHDM</v>
          </cell>
          <cell r="C114" t="str">
            <v>00000000000082380</v>
          </cell>
          <cell r="D114" t="str">
            <v>M</v>
          </cell>
          <cell r="E114" t="str">
            <v>BTICINO - Legrand - Raritan Dominion KX II Dual USB/HDMI CIM</v>
          </cell>
          <cell r="F114" t="str">
            <v>BTICINO S.P.A.</v>
          </cell>
          <cell r="G114">
            <v>0</v>
          </cell>
          <cell r="L114" t="str">
            <v>Acquisto</v>
          </cell>
          <cell r="M114" t="str">
            <v>18/10/2023 09:49</v>
          </cell>
          <cell r="N114" t="str">
            <v>No</v>
          </cell>
          <cell r="O114" t="str">
            <v>No</v>
          </cell>
          <cell r="P114">
            <v>0</v>
          </cell>
          <cell r="Q114" t="str">
            <v>X</v>
          </cell>
          <cell r="R114" t="str">
            <v>31/10/2023</v>
          </cell>
          <cell r="S114" t="str">
            <v>31/10/2023</v>
          </cell>
          <cell r="T114" t="str">
            <v>00959</v>
          </cell>
          <cell r="U114" t="str">
            <v>D2CIM-DVUSB-HDMI</v>
          </cell>
        </row>
        <row r="115">
          <cell r="B115" t="str">
            <v>BT-ACC-D2CIM-VUSB</v>
          </cell>
          <cell r="C115" t="str">
            <v>00000000000078253</v>
          </cell>
          <cell r="D115" t="str">
            <v>M</v>
          </cell>
          <cell r="E115" t="str">
            <v>BTICINO - Legrand - Basic USB CIM required for virtual media and absolute mouse synchronization</v>
          </cell>
          <cell r="F115" t="str">
            <v>BTICINO S.P.A.</v>
          </cell>
          <cell r="G115">
            <v>0</v>
          </cell>
          <cell r="H115">
            <v>0</v>
          </cell>
          <cell r="K115" t="str">
            <v>TO</v>
          </cell>
          <cell r="L115" t="str">
            <v>Acquisto</v>
          </cell>
          <cell r="M115" t="str">
            <v>22/11/2022 16:30</v>
          </cell>
          <cell r="N115" t="str">
            <v>No</v>
          </cell>
          <cell r="O115" t="str">
            <v>No</v>
          </cell>
          <cell r="P115">
            <v>0</v>
          </cell>
          <cell r="Q115" t="str">
            <v>X</v>
          </cell>
          <cell r="R115" t="str">
            <v>24/05/2023</v>
          </cell>
          <cell r="S115" t="str">
            <v>23/05/2023</v>
          </cell>
          <cell r="T115" t="str">
            <v>00959</v>
          </cell>
          <cell r="U115" t="str">
            <v>D2CIM-VUSB</v>
          </cell>
        </row>
        <row r="116">
          <cell r="B116" t="str">
            <v>BT-ACC-DCIM-USBG2</v>
          </cell>
          <cell r="C116" t="str">
            <v>00000000000062848</v>
          </cell>
          <cell r="D116" t="str">
            <v>M</v>
          </cell>
          <cell r="E116" t="str">
            <v>RARITAN - CIM for USB and Sun USB keyboard and mouse</v>
          </cell>
          <cell r="F116" t="str">
            <v>BTICINO S.P.A.</v>
          </cell>
          <cell r="G116">
            <v>0</v>
          </cell>
          <cell r="H116">
            <v>0</v>
          </cell>
          <cell r="K116" t="str">
            <v>TO</v>
          </cell>
          <cell r="L116" t="str">
            <v>Acquisto</v>
          </cell>
          <cell r="M116" t="str">
            <v>29/08/2019 10:20</v>
          </cell>
          <cell r="N116" t="str">
            <v>Si</v>
          </cell>
          <cell r="O116" t="str">
            <v>No</v>
          </cell>
          <cell r="P116">
            <v>0</v>
          </cell>
          <cell r="Q116" t="str">
            <v>X</v>
          </cell>
          <cell r="R116" t="str">
            <v>03/12/2019</v>
          </cell>
          <cell r="S116" t="str">
            <v>02/12/2019</v>
          </cell>
          <cell r="T116" t="str">
            <v>00959</v>
          </cell>
          <cell r="U116" t="str">
            <v>DCIM-USBG2</v>
          </cell>
        </row>
        <row r="117">
          <cell r="B117" t="str">
            <v>BT-ACC-DPX-T1H1</v>
          </cell>
          <cell r="C117" t="str">
            <v>00000000000057072</v>
          </cell>
          <cell r="D117" t="str">
            <v>M</v>
          </cell>
          <cell r="E117" t="str">
            <v>Sensori  combinati umidita' /temperatura</v>
          </cell>
          <cell r="F117" t="str">
            <v>BTICINO S.P.A.</v>
          </cell>
          <cell r="G117">
            <v>0</v>
          </cell>
          <cell r="H117">
            <v>0</v>
          </cell>
          <cell r="K117" t="str">
            <v>TO</v>
          </cell>
          <cell r="L117" t="str">
            <v>Acquisto</v>
          </cell>
          <cell r="M117" t="str">
            <v>19/10/2018 11:45</v>
          </cell>
          <cell r="N117" t="str">
            <v>Si</v>
          </cell>
          <cell r="O117" t="str">
            <v>No</v>
          </cell>
          <cell r="P117">
            <v>0</v>
          </cell>
          <cell r="Q117" t="str">
            <v>X</v>
          </cell>
          <cell r="R117" t="str">
            <v>31/12/2018</v>
          </cell>
          <cell r="S117" t="str">
            <v>14/12/2018</v>
          </cell>
          <cell r="T117" t="str">
            <v>00959</v>
          </cell>
          <cell r="U117" t="str">
            <v>DPX-T1H1</v>
          </cell>
        </row>
        <row r="118">
          <cell r="B118" t="str">
            <v>BT-ACC-DPX-WSC-35-KIT</v>
          </cell>
          <cell r="C118" t="str">
            <v>00000000000057110</v>
          </cell>
          <cell r="D118" t="str">
            <v>M</v>
          </cell>
          <cell r="E118" t="str">
            <v>Sensore presenza liquidi, con corda lunghezza 3,5mt, Ethernet, SNMP</v>
          </cell>
          <cell r="F118" t="str">
            <v>BTICINO S.P.A.</v>
          </cell>
          <cell r="G118">
            <v>0</v>
          </cell>
          <cell r="H118">
            <v>0</v>
          </cell>
          <cell r="K118" t="str">
            <v>TO</v>
          </cell>
          <cell r="L118" t="str">
            <v>Acquisto</v>
          </cell>
          <cell r="M118" t="str">
            <v>19/10/2018 16:39</v>
          </cell>
          <cell r="N118" t="str">
            <v>Si</v>
          </cell>
          <cell r="O118" t="str">
            <v>No</v>
          </cell>
          <cell r="P118">
            <v>0</v>
          </cell>
          <cell r="Q118" t="str">
            <v>X</v>
          </cell>
          <cell r="R118" t="str">
            <v>28/06/2019</v>
          </cell>
          <cell r="S118" t="str">
            <v>28/06/2019</v>
          </cell>
          <cell r="T118" t="str">
            <v>00959</v>
          </cell>
          <cell r="U118" t="str">
            <v>DPX-WSC-35-KIT</v>
          </cell>
        </row>
        <row r="119">
          <cell r="B119" t="str">
            <v>BT-ACC-DPX-WSF-KIT</v>
          </cell>
          <cell r="C119" t="str">
            <v>00000000000057111</v>
          </cell>
          <cell r="D119" t="str">
            <v>M</v>
          </cell>
          <cell r="E119" t="str">
            <v>Floor Water Sensor plus Contact Closure Sensor</v>
          </cell>
          <cell r="F119" t="str">
            <v>BTICINO S.P.A.</v>
          </cell>
          <cell r="G119">
            <v>0</v>
          </cell>
          <cell r="H119">
            <v>0</v>
          </cell>
          <cell r="K119" t="str">
            <v>TO</v>
          </cell>
          <cell r="L119" t="str">
            <v>Acquisto</v>
          </cell>
          <cell r="M119" t="str">
            <v>19/10/2018 16:41</v>
          </cell>
          <cell r="N119" t="str">
            <v>Si</v>
          </cell>
          <cell r="O119" t="str">
            <v>No</v>
          </cell>
          <cell r="P119">
            <v>0</v>
          </cell>
          <cell r="Q119" t="str">
            <v>X</v>
          </cell>
          <cell r="R119" t="str">
            <v>30/11/2018</v>
          </cell>
          <cell r="S119" t="str">
            <v>27/11/2018</v>
          </cell>
          <cell r="T119" t="str">
            <v>00959</v>
          </cell>
          <cell r="U119" t="str">
            <v>DPX-WSF-KIT</v>
          </cell>
        </row>
        <row r="120">
          <cell r="B120" t="str">
            <v>BT-ACC-DSX2-16M</v>
          </cell>
          <cell r="C120" t="str">
            <v>00000000000078936</v>
          </cell>
          <cell r="D120" t="str">
            <v>M</v>
          </cell>
          <cell r="E120" t="str">
            <v>BTICINO - 16-port serial console server with dual- powerAC, dual Gb LAN. Serial, USB+KVM local console ports. 19" rackmountkit.</v>
          </cell>
          <cell r="F120" t="str">
            <v>BTICINO S.P.A.</v>
          </cell>
          <cell r="G120">
            <v>0</v>
          </cell>
          <cell r="L120" t="str">
            <v>Acquisto</v>
          </cell>
          <cell r="M120" t="str">
            <v>16/01/2023 14:41</v>
          </cell>
          <cell r="N120" t="str">
            <v>No</v>
          </cell>
          <cell r="O120" t="str">
            <v>No</v>
          </cell>
          <cell r="P120">
            <v>0</v>
          </cell>
          <cell r="Q120" t="str">
            <v>X</v>
          </cell>
          <cell r="R120" t="str">
            <v>12/06/2023</v>
          </cell>
          <cell r="S120" t="str">
            <v>12/06/2023</v>
          </cell>
          <cell r="T120" t="str">
            <v>00959</v>
          </cell>
        </row>
        <row r="121">
          <cell r="B121" t="str">
            <v>BT-ACC-DX2-CC2</v>
          </cell>
          <cell r="C121" t="str">
            <v>00000000000061306</v>
          </cell>
          <cell r="D121" t="str">
            <v>M</v>
          </cell>
          <cell r="E121" t="str">
            <v>Dual Contact Closure Sensor - RJ-12 connection to PDU.</v>
          </cell>
          <cell r="F121" t="str">
            <v>BTICINO S.P.A.</v>
          </cell>
          <cell r="G121">
            <v>0</v>
          </cell>
          <cell r="H121">
            <v>0</v>
          </cell>
          <cell r="K121" t="str">
            <v>TO</v>
          </cell>
          <cell r="L121" t="str">
            <v>Acquisto</v>
          </cell>
          <cell r="M121" t="str">
            <v>10/05/2019 09:53</v>
          </cell>
          <cell r="N121" t="str">
            <v>No</v>
          </cell>
          <cell r="O121" t="str">
            <v>No</v>
          </cell>
          <cell r="P121">
            <v>0</v>
          </cell>
          <cell r="Q121" t="str">
            <v>X</v>
          </cell>
          <cell r="R121" t="str">
            <v>12/06/2023</v>
          </cell>
          <cell r="S121" t="str">
            <v>12/06/2023</v>
          </cell>
          <cell r="T121" t="str">
            <v>00959</v>
          </cell>
          <cell r="U121" t="str">
            <v>DX2-CC2</v>
          </cell>
        </row>
        <row r="122">
          <cell r="B122" t="str">
            <v>BT-ACC-DX2-T1</v>
          </cell>
          <cell r="C122" t="str">
            <v>00000000000065982</v>
          </cell>
          <cell r="D122" t="str">
            <v>M</v>
          </cell>
          <cell r="E122" t="str">
            <v>BTICINO - Single Temperature Sensor with Replaceable Sensor Head for Raritan PX3 Rack PDU</v>
          </cell>
          <cell r="F122" t="str">
            <v>BTICINO S.P.A.</v>
          </cell>
          <cell r="G122">
            <v>0</v>
          </cell>
          <cell r="H122">
            <v>0</v>
          </cell>
          <cell r="K122" t="str">
            <v>TO</v>
          </cell>
          <cell r="L122" t="str">
            <v>Acquisto</v>
          </cell>
          <cell r="M122" t="str">
            <v>05/02/2020 16:26</v>
          </cell>
          <cell r="N122" t="str">
            <v>Si</v>
          </cell>
          <cell r="O122" t="str">
            <v>No</v>
          </cell>
          <cell r="P122">
            <v>0</v>
          </cell>
          <cell r="Q122" t="str">
            <v>X</v>
          </cell>
          <cell r="R122" t="str">
            <v>04/05/2020</v>
          </cell>
          <cell r="S122" t="str">
            <v>30/04/2020</v>
          </cell>
          <cell r="T122" t="str">
            <v>00959</v>
          </cell>
          <cell r="U122" t="str">
            <v>DX2-T1</v>
          </cell>
        </row>
        <row r="123">
          <cell r="B123" t="str">
            <v>BT-ACC-DX2-T1H1</v>
          </cell>
          <cell r="C123" t="str">
            <v>00000000000061305</v>
          </cell>
          <cell r="D123" t="str">
            <v>M</v>
          </cell>
          <cell r="E123" t="str">
            <v>BTICINO - Sensori temperatura umidità</v>
          </cell>
          <cell r="F123" t="str">
            <v>BTICINO S.P.A.</v>
          </cell>
          <cell r="G123">
            <v>0</v>
          </cell>
          <cell r="H123">
            <v>0</v>
          </cell>
          <cell r="K123" t="str">
            <v>TO</v>
          </cell>
          <cell r="L123" t="str">
            <v>Acquisto</v>
          </cell>
          <cell r="M123" t="str">
            <v>10/05/2019 09:46</v>
          </cell>
          <cell r="N123" t="str">
            <v>No</v>
          </cell>
          <cell r="O123" t="str">
            <v>No</v>
          </cell>
          <cell r="P123">
            <v>0</v>
          </cell>
          <cell r="Q123" t="str">
            <v>X</v>
          </cell>
          <cell r="R123" t="str">
            <v>26/09/2023</v>
          </cell>
          <cell r="S123" t="str">
            <v>26/09/2023</v>
          </cell>
          <cell r="T123" t="str">
            <v>00959</v>
          </cell>
          <cell r="U123" t="str">
            <v>DX2-T1H1</v>
          </cell>
        </row>
        <row r="124">
          <cell r="B124" t="str">
            <v>BT-ACC-DX2-T2H1</v>
          </cell>
          <cell r="C124" t="str">
            <v>00000000000079645</v>
          </cell>
          <cell r="D124" t="str">
            <v>M</v>
          </cell>
          <cell r="E124" t="str">
            <v>BTICINO - Sensori temperatura umidità, Replaceable Sensor Head for PX3 PDU</v>
          </cell>
          <cell r="F124" t="str">
            <v>BTICINO S.P.A.</v>
          </cell>
          <cell r="G124">
            <v>0</v>
          </cell>
          <cell r="L124" t="str">
            <v>Acquisto</v>
          </cell>
          <cell r="M124" t="str">
            <v>08/02/2023 10:55</v>
          </cell>
          <cell r="N124" t="str">
            <v>No</v>
          </cell>
          <cell r="O124" t="str">
            <v>No</v>
          </cell>
          <cell r="P124">
            <v>0</v>
          </cell>
          <cell r="Q124" t="str">
            <v>X</v>
          </cell>
          <cell r="R124" t="str">
            <v>12/06/2023</v>
          </cell>
          <cell r="S124" t="str">
            <v>12/06/2023</v>
          </cell>
          <cell r="T124" t="str">
            <v>00959</v>
          </cell>
          <cell r="U124" t="str">
            <v>DX2-T2H1</v>
          </cell>
        </row>
        <row r="125">
          <cell r="B125" t="str">
            <v>BT-ACC-DX2-WSF-70-KIT</v>
          </cell>
          <cell r="C125" t="str">
            <v>00000000000079646</v>
          </cell>
          <cell r="D125" t="str">
            <v>M</v>
          </cell>
          <cell r="E125" t="str">
            <v>BTICINO - Sensore Floor water con cavo fisso 7.0m</v>
          </cell>
          <cell r="F125" t="str">
            <v>BTICINO S.P.A.</v>
          </cell>
          <cell r="G125">
            <v>0</v>
          </cell>
          <cell r="L125" t="str">
            <v>Acquisto</v>
          </cell>
          <cell r="M125" t="str">
            <v>08/02/2023 10:59</v>
          </cell>
          <cell r="N125" t="str">
            <v>No</v>
          </cell>
          <cell r="O125" t="str">
            <v>No</v>
          </cell>
          <cell r="P125">
            <v>0</v>
          </cell>
          <cell r="Q125" t="str">
            <v>X</v>
          </cell>
          <cell r="R125" t="str">
            <v>12/06/2023</v>
          </cell>
          <cell r="S125" t="str">
            <v>12/06/2023</v>
          </cell>
          <cell r="T125" t="str">
            <v>00959</v>
          </cell>
          <cell r="U125" t="str">
            <v>DX2-WSF-70-KIT</v>
          </cell>
        </row>
        <row r="126">
          <cell r="B126" t="str">
            <v>BT-ACC-EMTH-2-10</v>
          </cell>
          <cell r="C126" t="str">
            <v>00000000000071617</v>
          </cell>
          <cell r="D126" t="str">
            <v>M</v>
          </cell>
          <cell r="E126" t="str">
            <v>BTICINO - Sonda di temperatura e umidità per PDU Servertech</v>
          </cell>
          <cell r="F126" t="str">
            <v>BTICINO S.P.A.</v>
          </cell>
          <cell r="G126">
            <v>0</v>
          </cell>
          <cell r="H126">
            <v>0</v>
          </cell>
          <cell r="K126" t="str">
            <v>TO</v>
          </cell>
          <cell r="L126" t="str">
            <v>Acquisto</v>
          </cell>
          <cell r="M126" t="str">
            <v>28/04/2021 09:47</v>
          </cell>
          <cell r="N126" t="str">
            <v>Si</v>
          </cell>
          <cell r="O126" t="str">
            <v>No</v>
          </cell>
          <cell r="P126">
            <v>0</v>
          </cell>
          <cell r="Q126" t="str">
            <v>X</v>
          </cell>
          <cell r="R126" t="str">
            <v>10/09/2021</v>
          </cell>
          <cell r="S126" t="str">
            <v>09/09/2021</v>
          </cell>
          <cell r="T126" t="str">
            <v>00959</v>
          </cell>
          <cell r="U126" t="str">
            <v>EMTH-2-10</v>
          </cell>
        </row>
        <row r="127">
          <cell r="B127" t="str">
            <v>BT-ACC-EMTH-2-20</v>
          </cell>
          <cell r="C127" t="str">
            <v>00000000000076321</v>
          </cell>
          <cell r="D127" t="str">
            <v>M</v>
          </cell>
          <cell r="E127" t="str">
            <v>BTICINO - Sonda di temperatura e umidità per PDU Servertech, cavo 6 mt</v>
          </cell>
          <cell r="F127" t="str">
            <v>BTICINO S.P.A.</v>
          </cell>
          <cell r="G127">
            <v>0</v>
          </cell>
          <cell r="H127">
            <v>0</v>
          </cell>
          <cell r="K127" t="str">
            <v>TO</v>
          </cell>
          <cell r="L127" t="str">
            <v>Acquisto</v>
          </cell>
          <cell r="M127" t="str">
            <v>30/05/2022 13:56</v>
          </cell>
          <cell r="N127" t="str">
            <v>No</v>
          </cell>
          <cell r="O127" t="str">
            <v>No</v>
          </cell>
          <cell r="P127">
            <v>0</v>
          </cell>
          <cell r="Q127" t="str">
            <v>X</v>
          </cell>
          <cell r="R127" t="str">
            <v>15/07/2022</v>
          </cell>
          <cell r="S127" t="str">
            <v>14/07/2022</v>
          </cell>
          <cell r="T127" t="str">
            <v>00959</v>
          </cell>
          <cell r="U127" t="str">
            <v>EMTH-2-20</v>
          </cell>
        </row>
        <row r="128">
          <cell r="B128" t="str">
            <v>BT-ACC-FDC200VS</v>
          </cell>
          <cell r="C128" t="str">
            <v>00000000000055197</v>
          </cell>
          <cell r="E128" t="str">
            <v>Motocondensante da 22,4kW, dotata di compressore inverter</v>
          </cell>
          <cell r="F128" t="str">
            <v>BTICINO S.P.A.</v>
          </cell>
          <cell r="G128">
            <v>0</v>
          </cell>
          <cell r="H128">
            <v>0</v>
          </cell>
          <cell r="K128" t="str">
            <v>TO</v>
          </cell>
          <cell r="L128" t="str">
            <v>Acquisto</v>
          </cell>
          <cell r="M128" t="str">
            <v>09/07/2018 17:23</v>
          </cell>
          <cell r="N128" t="str">
            <v>Si</v>
          </cell>
          <cell r="O128" t="str">
            <v>No</v>
          </cell>
          <cell r="P128">
            <v>0</v>
          </cell>
          <cell r="Q128" t="str">
            <v>X</v>
          </cell>
          <cell r="R128" t="str">
            <v>17/09/2018</v>
          </cell>
          <cell r="S128" t="str">
            <v>12/09/2018</v>
          </cell>
          <cell r="T128" t="str">
            <v>00959</v>
          </cell>
          <cell r="U128" t="str">
            <v>FDC200VS</v>
          </cell>
        </row>
        <row r="129">
          <cell r="B129" t="str">
            <v>BT-ACC-FDC200VSA</v>
          </cell>
          <cell r="C129" t="str">
            <v>00000000000057078</v>
          </cell>
          <cell r="D129" t="str">
            <v>M</v>
          </cell>
          <cell r="E129" t="str">
            <v>Monocondensante da 22, 4kW, dotata di compressore inverter</v>
          </cell>
          <cell r="F129" t="str">
            <v>BTICINO S.P.A.</v>
          </cell>
          <cell r="G129">
            <v>0</v>
          </cell>
          <cell r="H129">
            <v>0</v>
          </cell>
          <cell r="K129" t="str">
            <v>TO</v>
          </cell>
          <cell r="L129" t="str">
            <v>Acquisto</v>
          </cell>
          <cell r="M129" t="str">
            <v>19/10/2018 11:57</v>
          </cell>
          <cell r="N129" t="str">
            <v>Si</v>
          </cell>
          <cell r="O129" t="str">
            <v>No</v>
          </cell>
          <cell r="P129">
            <v>0</v>
          </cell>
          <cell r="Q129" t="str">
            <v>X</v>
          </cell>
          <cell r="R129" t="str">
            <v>31/12/2018</v>
          </cell>
          <cell r="S129" t="str">
            <v>14/12/2018</v>
          </cell>
          <cell r="T129" t="str">
            <v>00959</v>
          </cell>
          <cell r="U129" t="str">
            <v>FDC 200 VSA</v>
          </cell>
        </row>
        <row r="130">
          <cell r="B130" t="str">
            <v>BT-ACC-FILLERMET6X22</v>
          </cell>
          <cell r="C130" t="str">
            <v>00000000000071982</v>
          </cell>
          <cell r="D130" t="str">
            <v>M</v>
          </cell>
          <cell r="E130" t="str">
            <v>BTICINO - Pannelli scorrevoli 600x2200 Ral 7024 Codice da ordinare: Fillermet.</v>
          </cell>
          <cell r="F130" t="str">
            <v>BTICINO S.P.A.</v>
          </cell>
          <cell r="G130">
            <v>0</v>
          </cell>
          <cell r="H130">
            <v>0</v>
          </cell>
          <cell r="K130" t="str">
            <v>TO</v>
          </cell>
          <cell r="L130" t="str">
            <v>Acquisto</v>
          </cell>
          <cell r="M130" t="str">
            <v>21/05/2021 10:15</v>
          </cell>
          <cell r="N130" t="str">
            <v>Si</v>
          </cell>
          <cell r="O130" t="str">
            <v>No</v>
          </cell>
          <cell r="P130">
            <v>0</v>
          </cell>
          <cell r="Q130" t="str">
            <v>X</v>
          </cell>
          <cell r="R130" t="str">
            <v>03/06/2021</v>
          </cell>
          <cell r="S130" t="str">
            <v>03/06/2021</v>
          </cell>
          <cell r="T130" t="str">
            <v>00959</v>
          </cell>
          <cell r="U130" t="str">
            <v>Fillermet</v>
          </cell>
        </row>
        <row r="131">
          <cell r="B131" t="str">
            <v>BT-ACC-FREEST</v>
          </cell>
          <cell r="C131" t="str">
            <v>00000000000082948</v>
          </cell>
          <cell r="D131" t="str">
            <v>M</v>
          </cell>
          <cell r="E131" t="str">
            <v>BTICINO - Pannello Free standing in policarbonato trasp., struttura in alluminio estruso anodizzato, gomme perimetrali sigillant</v>
          </cell>
          <cell r="F131" t="str">
            <v>BTICINO S.P.A.</v>
          </cell>
          <cell r="G131">
            <v>0</v>
          </cell>
          <cell r="L131" t="str">
            <v>Acquisto</v>
          </cell>
          <cell r="M131" t="str">
            <v>15/01/2024 14:23</v>
          </cell>
          <cell r="N131" t="str">
            <v>No</v>
          </cell>
          <cell r="O131" t="str">
            <v>No</v>
          </cell>
          <cell r="P131">
            <v>0</v>
          </cell>
          <cell r="Q131" t="str">
            <v>X</v>
          </cell>
          <cell r="R131" t="str">
            <v>21/03/2024</v>
          </cell>
          <cell r="S131" t="str">
            <v>21/03/2024</v>
          </cell>
          <cell r="T131" t="str">
            <v>00959</v>
          </cell>
          <cell r="U131" t="str">
            <v>OPT FREEST</v>
          </cell>
        </row>
        <row r="132">
          <cell r="B132" t="str">
            <v>BT-ACC-GEN303</v>
          </cell>
          <cell r="C132" t="str">
            <v>00000000000071981</v>
          </cell>
          <cell r="D132" t="str">
            <v>M</v>
          </cell>
          <cell r="E132" t="str">
            <v>BTICINO - Pannelli filler sopra rack Google V/Datacenter S. codice ordinare: GEN303</v>
          </cell>
          <cell r="F132" t="str">
            <v>BTICINO S.P.A.</v>
          </cell>
          <cell r="G132">
            <v>0</v>
          </cell>
          <cell r="H132">
            <v>0</v>
          </cell>
          <cell r="K132" t="str">
            <v>TO</v>
          </cell>
          <cell r="L132" t="str">
            <v>Acquisto</v>
          </cell>
          <cell r="M132" t="str">
            <v>21/05/2021 10:09</v>
          </cell>
          <cell r="N132" t="str">
            <v>Si</v>
          </cell>
          <cell r="O132" t="str">
            <v>No</v>
          </cell>
          <cell r="P132">
            <v>0</v>
          </cell>
          <cell r="Q132" t="str">
            <v>X</v>
          </cell>
          <cell r="R132" t="str">
            <v>04/08/2021</v>
          </cell>
          <cell r="S132" t="str">
            <v>04/08/2021</v>
          </cell>
          <cell r="T132" t="str">
            <v>00959</v>
          </cell>
          <cell r="U132" t="str">
            <v>GEN303</v>
          </cell>
        </row>
        <row r="133">
          <cell r="B133" t="str">
            <v>BT-ACC-LEG033775</v>
          </cell>
          <cell r="C133" t="str">
            <v>00000000000067449</v>
          </cell>
          <cell r="D133" t="str">
            <v>M</v>
          </cell>
          <cell r="E133" t="str">
            <v>BTICINO - Legrand, connettori STP C6A, confezione da 6pz</v>
          </cell>
          <cell r="F133" t="str">
            <v>BTICINO S.P.A.</v>
          </cell>
          <cell r="G133">
            <v>0</v>
          </cell>
          <cell r="H133">
            <v>0</v>
          </cell>
          <cell r="K133" t="str">
            <v>TO</v>
          </cell>
          <cell r="L133" t="str">
            <v>Acquisto</v>
          </cell>
          <cell r="M133" t="str">
            <v>21/02/2020 11:34</v>
          </cell>
          <cell r="N133" t="str">
            <v>Si</v>
          </cell>
          <cell r="O133" t="str">
            <v>No</v>
          </cell>
          <cell r="P133">
            <v>0</v>
          </cell>
          <cell r="Q133" t="str">
            <v>X</v>
          </cell>
          <cell r="R133" t="str">
            <v>19/11/2020</v>
          </cell>
          <cell r="S133" t="str">
            <v>11/11/2020</v>
          </cell>
          <cell r="T133" t="str">
            <v>00959</v>
          </cell>
          <cell r="U133" t="str">
            <v>LEG033775</v>
          </cell>
        </row>
        <row r="134">
          <cell r="B134" t="str">
            <v>BT-ACC-LG-033790</v>
          </cell>
          <cell r="C134" t="str">
            <v>00000000000070065</v>
          </cell>
          <cell r="D134" t="str">
            <v>M</v>
          </cell>
          <cell r="E134" t="str">
            <v>BTICINO - Patch panel vuoto senza viti da equipaggiare con 24 connett.</v>
          </cell>
          <cell r="F134" t="str">
            <v>BTICINO S.P.A.</v>
          </cell>
          <cell r="G134">
            <v>0</v>
          </cell>
          <cell r="H134">
            <v>0</v>
          </cell>
          <cell r="K134" t="str">
            <v>TO</v>
          </cell>
          <cell r="L134" t="str">
            <v>Acquisto</v>
          </cell>
          <cell r="M134" t="str">
            <v>26/10/2020 16:30</v>
          </cell>
          <cell r="N134" t="str">
            <v>Si</v>
          </cell>
          <cell r="O134" t="str">
            <v>No</v>
          </cell>
          <cell r="P134">
            <v>0</v>
          </cell>
          <cell r="Q134" t="str">
            <v>X</v>
          </cell>
          <cell r="R134" t="str">
            <v>19/11/2020</v>
          </cell>
          <cell r="S134" t="str">
            <v>17/11/2020</v>
          </cell>
          <cell r="T134" t="str">
            <v>00959</v>
          </cell>
          <cell r="U134" t="str">
            <v>LG-033790</v>
          </cell>
        </row>
        <row r="135">
          <cell r="B135" t="str">
            <v>BT-ACC-LG-646001</v>
          </cell>
          <cell r="C135" t="str">
            <v>00000000000073129</v>
          </cell>
          <cell r="D135" t="str">
            <v>M</v>
          </cell>
          <cell r="E135" t="str">
            <v>BTICINO - SENSORE DI TEMPERATURA E UMIDITA' PER PDU METERED E SWITCHED</v>
          </cell>
          <cell r="F135" t="str">
            <v>BTICINO S.P.A.</v>
          </cell>
          <cell r="G135">
            <v>0</v>
          </cell>
          <cell r="H135">
            <v>0</v>
          </cell>
          <cell r="K135" t="str">
            <v>TO</v>
          </cell>
          <cell r="L135" t="str">
            <v>Acquisto</v>
          </cell>
          <cell r="M135" t="str">
            <v>24/09/2021 11:32</v>
          </cell>
          <cell r="N135" t="str">
            <v>No</v>
          </cell>
          <cell r="O135" t="str">
            <v>No</v>
          </cell>
          <cell r="P135">
            <v>0</v>
          </cell>
          <cell r="Q135" t="str">
            <v>X</v>
          </cell>
          <cell r="R135" t="str">
            <v>21/04/2022</v>
          </cell>
          <cell r="S135" t="str">
            <v>20/04/2022</v>
          </cell>
          <cell r="T135" t="str">
            <v>00959</v>
          </cell>
          <cell r="U135" t="str">
            <v>LG-646001</v>
          </cell>
        </row>
        <row r="136">
          <cell r="B136" t="str">
            <v>BT-ACC-LG-646002</v>
          </cell>
          <cell r="C136" t="str">
            <v>00000000000073130</v>
          </cell>
          <cell r="D136" t="str">
            <v>M</v>
          </cell>
          <cell r="E136" t="str">
            <v>BTICINO - SENSORE DI CHIUSURA CONTATTO PER PDU METERED E SWITCHED</v>
          </cell>
          <cell r="F136" t="str">
            <v>BTICINO S.P.A.</v>
          </cell>
          <cell r="G136">
            <v>0</v>
          </cell>
          <cell r="H136">
            <v>0</v>
          </cell>
          <cell r="K136" t="str">
            <v>TO</v>
          </cell>
          <cell r="L136" t="str">
            <v>Acquisto</v>
          </cell>
          <cell r="M136" t="str">
            <v>24/09/2021 11:34</v>
          </cell>
          <cell r="N136" t="str">
            <v>Si</v>
          </cell>
          <cell r="O136" t="str">
            <v>No</v>
          </cell>
          <cell r="P136">
            <v>0</v>
          </cell>
          <cell r="Q136" t="str">
            <v>X</v>
          </cell>
          <cell r="R136" t="str">
            <v>18/10/2021</v>
          </cell>
          <cell r="S136" t="str">
            <v>15/10/2021</v>
          </cell>
          <cell r="T136" t="str">
            <v>00959</v>
          </cell>
          <cell r="U136" t="str">
            <v>LG-646002</v>
          </cell>
        </row>
        <row r="137">
          <cell r="B137" t="str">
            <v>BT-ACC-MCM0023</v>
          </cell>
          <cell r="C137" t="str">
            <v>00000000000064879</v>
          </cell>
          <cell r="D137" t="str">
            <v>M</v>
          </cell>
          <cell r="E137" t="str">
            <v>BTICINO - Fibre-optic cable guides - Left</v>
          </cell>
          <cell r="F137" t="str">
            <v>BTICINO S.P.A.</v>
          </cell>
          <cell r="G137">
            <v>0</v>
          </cell>
          <cell r="H137">
            <v>0</v>
          </cell>
          <cell r="K137" t="str">
            <v>TO</v>
          </cell>
          <cell r="L137" t="str">
            <v>Acquisto</v>
          </cell>
          <cell r="M137" t="str">
            <v>27/11/2019 12:27</v>
          </cell>
          <cell r="N137" t="str">
            <v>Si</v>
          </cell>
          <cell r="O137" t="str">
            <v>No</v>
          </cell>
          <cell r="P137">
            <v>0</v>
          </cell>
          <cell r="Q137" t="str">
            <v>X</v>
          </cell>
          <cell r="R137" t="str">
            <v>15/01/2020</v>
          </cell>
          <cell r="S137" t="str">
            <v>14/01/2020</v>
          </cell>
          <cell r="T137" t="str">
            <v>00959</v>
          </cell>
          <cell r="U137" t="str">
            <v>MCM0023</v>
          </cell>
        </row>
        <row r="138">
          <cell r="B138" t="str">
            <v>BT-ACC-MCM0024</v>
          </cell>
          <cell r="C138" t="str">
            <v>00000000000064880</v>
          </cell>
          <cell r="D138" t="str">
            <v>M</v>
          </cell>
          <cell r="E138" t="str">
            <v>BTICINO - Fibre-optic cable guides - Right</v>
          </cell>
          <cell r="F138" t="str">
            <v>BTICINO S.P.A.</v>
          </cell>
          <cell r="G138">
            <v>0</v>
          </cell>
          <cell r="H138">
            <v>0</v>
          </cell>
          <cell r="K138" t="str">
            <v>TO</v>
          </cell>
          <cell r="L138" t="str">
            <v>Acquisto</v>
          </cell>
          <cell r="M138" t="str">
            <v>27/11/2019 12:35</v>
          </cell>
          <cell r="N138" t="str">
            <v>Si</v>
          </cell>
          <cell r="O138" t="str">
            <v>No</v>
          </cell>
          <cell r="P138">
            <v>0</v>
          </cell>
          <cell r="Q138" t="str">
            <v>X</v>
          </cell>
          <cell r="R138" t="str">
            <v>15/01/2020</v>
          </cell>
          <cell r="S138" t="str">
            <v>14/01/2020</v>
          </cell>
          <cell r="T138" t="str">
            <v>00959</v>
          </cell>
          <cell r="U138" t="str">
            <v>MCM0024</v>
          </cell>
        </row>
        <row r="139">
          <cell r="B139" t="str">
            <v>BT-ACC-MCM0146</v>
          </cell>
          <cell r="C139" t="str">
            <v>00000000000064881</v>
          </cell>
          <cell r="D139" t="str">
            <v>M</v>
          </cell>
          <cell r="E139" t="str">
            <v>BTICINO - Discesa cavi verticale all'interno dell' armadio con rete metallica larghezza 20 cm</v>
          </cell>
          <cell r="F139" t="str">
            <v>BTICINO S.P.A.</v>
          </cell>
          <cell r="G139">
            <v>0</v>
          </cell>
          <cell r="H139">
            <v>0</v>
          </cell>
          <cell r="K139" t="str">
            <v>TO</v>
          </cell>
          <cell r="L139" t="str">
            <v>Acquisto</v>
          </cell>
          <cell r="M139" t="str">
            <v>27/11/2019 12:37</v>
          </cell>
          <cell r="N139" t="str">
            <v>Si</v>
          </cell>
          <cell r="O139" t="str">
            <v>No</v>
          </cell>
          <cell r="P139">
            <v>0</v>
          </cell>
          <cell r="Q139" t="str">
            <v>X</v>
          </cell>
          <cell r="R139" t="str">
            <v>15/01/2020</v>
          </cell>
          <cell r="S139" t="str">
            <v>14/01/2020</v>
          </cell>
          <cell r="T139" t="str">
            <v>00959</v>
          </cell>
          <cell r="U139" t="str">
            <v>MCM0146</v>
          </cell>
        </row>
        <row r="140">
          <cell r="B140" t="str">
            <v>BT-ACC-MCM0201</v>
          </cell>
          <cell r="C140" t="str">
            <v>00000000000061250</v>
          </cell>
          <cell r="D140" t="str">
            <v>M</v>
          </cell>
          <cell r="E140" t="str">
            <v>BTICINO - Shunting eye vertical 20x, post - 45 x 74mm (w x d)</v>
          </cell>
          <cell r="F140" t="str">
            <v>BTICINO S.P.A.</v>
          </cell>
          <cell r="G140">
            <v>0</v>
          </cell>
          <cell r="H140">
            <v>0</v>
          </cell>
          <cell r="K140" t="str">
            <v>TO</v>
          </cell>
          <cell r="L140" t="str">
            <v>Acquisto</v>
          </cell>
          <cell r="M140" t="str">
            <v>07/05/2019 11:39</v>
          </cell>
          <cell r="N140" t="str">
            <v>Si</v>
          </cell>
          <cell r="O140" t="str">
            <v>No</v>
          </cell>
          <cell r="P140">
            <v>0</v>
          </cell>
          <cell r="Q140" t="str">
            <v>X</v>
          </cell>
          <cell r="R140" t="str">
            <v>27/05/2019</v>
          </cell>
          <cell r="S140" t="str">
            <v>24/05/2019</v>
          </cell>
          <cell r="T140" t="str">
            <v>00959</v>
          </cell>
          <cell r="U140" t="str">
            <v>MCM0201</v>
          </cell>
        </row>
        <row r="141">
          <cell r="B141" t="str">
            <v>BT-ACC-MCM0246</v>
          </cell>
          <cell r="C141" t="str">
            <v>00000000000064882</v>
          </cell>
          <cell r="D141" t="str">
            <v>M</v>
          </cell>
          <cell r="E141" t="str">
            <v>BTICINO - Discesa cavi verticale all'interno dell' armadio con rete metallica larghezza 20 cm</v>
          </cell>
          <cell r="F141" t="str">
            <v>BTICINO S.P.A.</v>
          </cell>
          <cell r="G141">
            <v>0</v>
          </cell>
          <cell r="H141">
            <v>0</v>
          </cell>
          <cell r="K141" t="str">
            <v>TO</v>
          </cell>
          <cell r="L141" t="str">
            <v>Acquisto</v>
          </cell>
          <cell r="M141" t="str">
            <v>27/11/2019 12:40</v>
          </cell>
          <cell r="N141" t="str">
            <v>Si</v>
          </cell>
          <cell r="O141" t="str">
            <v>No</v>
          </cell>
          <cell r="P141">
            <v>0</v>
          </cell>
          <cell r="Q141" t="str">
            <v>X</v>
          </cell>
          <cell r="R141" t="str">
            <v>15/01/2020</v>
          </cell>
          <cell r="S141" t="str">
            <v>14/01/2020</v>
          </cell>
          <cell r="T141" t="str">
            <v>00959</v>
          </cell>
          <cell r="U141" t="str">
            <v>MCM0246</v>
          </cell>
        </row>
        <row r="142">
          <cell r="B142" t="str">
            <v>BT-ACC-MCM0301</v>
          </cell>
          <cell r="C142" t="str">
            <v>00000000000057073</v>
          </cell>
          <cell r="E142" t="str">
            <v>Cable Duct rack da 800mm ( 200mm posteriore)</v>
          </cell>
          <cell r="F142" t="str">
            <v>BTICINO S.P.A.</v>
          </cell>
          <cell r="G142">
            <v>0</v>
          </cell>
          <cell r="H142">
            <v>0</v>
          </cell>
          <cell r="K142" t="str">
            <v>TO</v>
          </cell>
          <cell r="L142" t="str">
            <v>Acquisto</v>
          </cell>
          <cell r="M142" t="str">
            <v>19/10/2018 11:48</v>
          </cell>
          <cell r="N142" t="str">
            <v>Si</v>
          </cell>
          <cell r="O142" t="str">
            <v>No</v>
          </cell>
          <cell r="P142">
            <v>0</v>
          </cell>
          <cell r="Q142" t="str">
            <v>X</v>
          </cell>
          <cell r="R142" t="str">
            <v>15/01/2020</v>
          </cell>
          <cell r="S142" t="str">
            <v>14/01/2020</v>
          </cell>
          <cell r="T142" t="str">
            <v>00959</v>
          </cell>
          <cell r="U142" t="str">
            <v>MCM0301</v>
          </cell>
        </row>
        <row r="143">
          <cell r="B143" t="str">
            <v>BT-ACC-MCM0301B</v>
          </cell>
          <cell r="C143" t="str">
            <v>00000000000055185</v>
          </cell>
          <cell r="E143" t="str">
            <v>Cable Duct rack da 800mm ( 200mm posteriore)</v>
          </cell>
          <cell r="F143" t="str">
            <v>BTICINO S.P.A.</v>
          </cell>
          <cell r="G143">
            <v>0</v>
          </cell>
          <cell r="H143">
            <v>0</v>
          </cell>
          <cell r="K143" t="str">
            <v>TO</v>
          </cell>
          <cell r="L143" t="str">
            <v>Acquisto</v>
          </cell>
          <cell r="M143" t="str">
            <v>09/07/2018 16:58</v>
          </cell>
          <cell r="N143" t="str">
            <v>Si</v>
          </cell>
          <cell r="O143" t="str">
            <v>No</v>
          </cell>
          <cell r="P143">
            <v>0</v>
          </cell>
          <cell r="Q143" t="str">
            <v>X</v>
          </cell>
          <cell r="R143" t="str">
            <v>17/09/2018</v>
          </cell>
          <cell r="S143" t="str">
            <v>12/09/2018</v>
          </cell>
          <cell r="T143" t="str">
            <v>00959</v>
          </cell>
          <cell r="U143" t="str">
            <v>646815</v>
          </cell>
        </row>
        <row r="144">
          <cell r="B144" t="str">
            <v>BT-ACC-MCM0303</v>
          </cell>
          <cell r="C144" t="str">
            <v>00000000000057074</v>
          </cell>
          <cell r="E144" t="str">
            <v>Cable Duct rack da 800mm ( 600 mm a metà divisibile in due sezioni)</v>
          </cell>
          <cell r="F144" t="str">
            <v>BTICINO S.P.A.</v>
          </cell>
          <cell r="G144">
            <v>0</v>
          </cell>
          <cell r="H144">
            <v>0</v>
          </cell>
          <cell r="K144" t="str">
            <v>TO</v>
          </cell>
          <cell r="L144" t="str">
            <v>Acquisto</v>
          </cell>
          <cell r="M144" t="str">
            <v>19/10/2018 11:49</v>
          </cell>
          <cell r="N144" t="str">
            <v>Si</v>
          </cell>
          <cell r="O144" t="str">
            <v>No</v>
          </cell>
          <cell r="P144">
            <v>0</v>
          </cell>
          <cell r="Q144" t="str">
            <v>X</v>
          </cell>
          <cell r="R144" t="str">
            <v>15/01/2020</v>
          </cell>
          <cell r="S144" t="str">
            <v>14/01/2020</v>
          </cell>
          <cell r="T144" t="str">
            <v>00959</v>
          </cell>
          <cell r="U144" t="str">
            <v>MCM0303</v>
          </cell>
        </row>
        <row r="145">
          <cell r="B145" t="str">
            <v>BT-ACC-MCM0303B</v>
          </cell>
          <cell r="C145" t="str">
            <v>00000000000055186</v>
          </cell>
          <cell r="E145" t="str">
            <v>Cable Duct rack da 800mm ( 600 mm a metà divisibile in due sezioni)</v>
          </cell>
          <cell r="F145" t="str">
            <v>BTICINO S.P.A.</v>
          </cell>
          <cell r="G145">
            <v>0</v>
          </cell>
          <cell r="H145">
            <v>0</v>
          </cell>
          <cell r="K145" t="str">
            <v>TO</v>
          </cell>
          <cell r="L145" t="str">
            <v>Acquisto</v>
          </cell>
          <cell r="M145" t="str">
            <v>09/07/2018 17:00</v>
          </cell>
          <cell r="N145" t="str">
            <v>Si</v>
          </cell>
          <cell r="O145" t="str">
            <v>No</v>
          </cell>
          <cell r="P145">
            <v>0</v>
          </cell>
          <cell r="Q145" t="str">
            <v>X</v>
          </cell>
          <cell r="R145" t="str">
            <v>17/09/2018</v>
          </cell>
          <cell r="S145" t="str">
            <v>12/09/2018</v>
          </cell>
          <cell r="T145" t="str">
            <v>00959</v>
          </cell>
          <cell r="U145" t="str">
            <v>646815</v>
          </cell>
        </row>
        <row r="146">
          <cell r="B146" t="str">
            <v>BT-ACC-MCM0307</v>
          </cell>
          <cell r="C146" t="str">
            <v>00000000000057083</v>
          </cell>
          <cell r="E146" t="str">
            <v>Cable Bridge - capacità 150mm, estensione telescopica - colore nero</v>
          </cell>
          <cell r="F146" t="str">
            <v>BTICINO S.P.A.</v>
          </cell>
          <cell r="G146">
            <v>0</v>
          </cell>
          <cell r="H146">
            <v>0</v>
          </cell>
          <cell r="K146" t="str">
            <v>TO</v>
          </cell>
          <cell r="L146" t="str">
            <v>Acquisto</v>
          </cell>
          <cell r="M146" t="str">
            <v>19/10/2018 12:25</v>
          </cell>
          <cell r="N146" t="str">
            <v>Si</v>
          </cell>
          <cell r="O146" t="str">
            <v>No</v>
          </cell>
          <cell r="P146">
            <v>0</v>
          </cell>
          <cell r="Q146" t="str">
            <v>X</v>
          </cell>
          <cell r="R146" t="str">
            <v>31/12/2018</v>
          </cell>
          <cell r="S146" t="str">
            <v>14/12/2018</v>
          </cell>
          <cell r="T146" t="str">
            <v>00959</v>
          </cell>
          <cell r="U146" t="str">
            <v>646815</v>
          </cell>
        </row>
        <row r="147">
          <cell r="B147" t="str">
            <v>BT-ACC-MCM0307B</v>
          </cell>
          <cell r="C147" t="str">
            <v>00000000000055205</v>
          </cell>
          <cell r="E147" t="str">
            <v>Cable Bridge - capacità 150mm, estensione telescopica - colore nero</v>
          </cell>
          <cell r="F147" t="str">
            <v>BTICINO S.P.A.</v>
          </cell>
          <cell r="G147">
            <v>0</v>
          </cell>
          <cell r="H147">
            <v>0</v>
          </cell>
          <cell r="K147" t="str">
            <v>TO</v>
          </cell>
          <cell r="L147" t="str">
            <v>Acquisto</v>
          </cell>
          <cell r="M147" t="str">
            <v>10/07/2018 09:09</v>
          </cell>
          <cell r="N147" t="str">
            <v>Si</v>
          </cell>
          <cell r="O147" t="str">
            <v>No</v>
          </cell>
          <cell r="P147">
            <v>0</v>
          </cell>
          <cell r="Q147" t="str">
            <v>X</v>
          </cell>
          <cell r="R147" t="str">
            <v>17/09/2018</v>
          </cell>
          <cell r="S147" t="str">
            <v>12/09/2018</v>
          </cell>
          <cell r="T147" t="str">
            <v>00959</v>
          </cell>
          <cell r="U147" t="str">
            <v>646815</v>
          </cell>
        </row>
        <row r="148">
          <cell r="B148" t="str">
            <v>BT-ACC-MCM0311B</v>
          </cell>
          <cell r="C148" t="str">
            <v>00000000000055189</v>
          </cell>
          <cell r="E148" t="str">
            <v>COVER Cable Duct rack da 800mm (200mm posteriore)</v>
          </cell>
          <cell r="F148" t="str">
            <v>BTICINO S.P.A.</v>
          </cell>
          <cell r="G148">
            <v>0</v>
          </cell>
          <cell r="H148">
            <v>0</v>
          </cell>
          <cell r="K148" t="str">
            <v>TO</v>
          </cell>
          <cell r="L148" t="str">
            <v>Acquisto</v>
          </cell>
          <cell r="M148" t="str">
            <v>09/07/2018 17:03</v>
          </cell>
          <cell r="N148" t="str">
            <v>Si</v>
          </cell>
          <cell r="O148" t="str">
            <v>No</v>
          </cell>
          <cell r="P148">
            <v>0</v>
          </cell>
          <cell r="Q148" t="str">
            <v>X</v>
          </cell>
          <cell r="R148" t="str">
            <v>17/09/2018</v>
          </cell>
          <cell r="S148" t="str">
            <v>12/09/2018</v>
          </cell>
          <cell r="T148" t="str">
            <v>00959</v>
          </cell>
          <cell r="U148" t="str">
            <v>MCM0311B</v>
          </cell>
        </row>
        <row r="149">
          <cell r="B149" t="str">
            <v>BT-ACC-MCM0313B</v>
          </cell>
          <cell r="C149" t="str">
            <v>00000000000055190</v>
          </cell>
          <cell r="E149" t="str">
            <v>COVER Cable Duct rack da 800mm (600 mm a metà divisibile in due sezioni)</v>
          </cell>
          <cell r="F149" t="str">
            <v>BTICINO S.P.A.</v>
          </cell>
          <cell r="G149">
            <v>0</v>
          </cell>
          <cell r="H149">
            <v>0</v>
          </cell>
          <cell r="K149" t="str">
            <v>TO</v>
          </cell>
          <cell r="L149" t="str">
            <v>Acquisto</v>
          </cell>
          <cell r="M149" t="str">
            <v>09/07/2018 17:05</v>
          </cell>
          <cell r="N149" t="str">
            <v>Si</v>
          </cell>
          <cell r="O149" t="str">
            <v>No</v>
          </cell>
          <cell r="P149">
            <v>0</v>
          </cell>
          <cell r="Q149" t="str">
            <v>X</v>
          </cell>
          <cell r="R149" t="str">
            <v>17/09/2018</v>
          </cell>
          <cell r="S149" t="str">
            <v>12/09/2018</v>
          </cell>
          <cell r="T149" t="str">
            <v>00959</v>
          </cell>
          <cell r="U149" t="str">
            <v>MCM0313B</v>
          </cell>
        </row>
        <row r="150">
          <cell r="B150" t="str">
            <v>BT-ACC-MCM0316</v>
          </cell>
          <cell r="C150" t="str">
            <v>00000000000057081</v>
          </cell>
          <cell r="D150" t="str">
            <v>M</v>
          </cell>
          <cell r="E150" t="str">
            <v>Cable Duct rack da 300mm ( 200mm posteriore)</v>
          </cell>
          <cell r="F150" t="str">
            <v>BTICINO S.P.A.</v>
          </cell>
          <cell r="G150">
            <v>0</v>
          </cell>
          <cell r="H150">
            <v>0</v>
          </cell>
          <cell r="K150" t="str">
            <v>TO</v>
          </cell>
          <cell r="L150" t="str">
            <v>Acquisto</v>
          </cell>
          <cell r="M150" t="str">
            <v>19/10/2018 12:24</v>
          </cell>
          <cell r="N150" t="str">
            <v>Si</v>
          </cell>
          <cell r="O150" t="str">
            <v>No</v>
          </cell>
          <cell r="P150">
            <v>0</v>
          </cell>
          <cell r="Q150" t="str">
            <v>X</v>
          </cell>
          <cell r="R150" t="str">
            <v>31/12/2018</v>
          </cell>
          <cell r="S150" t="str">
            <v>14/12/2018</v>
          </cell>
          <cell r="T150" t="str">
            <v>00959</v>
          </cell>
          <cell r="U150" t="str">
            <v>646815</v>
          </cell>
        </row>
        <row r="151">
          <cell r="B151" t="str">
            <v>BT-ACC-MCM0316B</v>
          </cell>
          <cell r="C151" t="str">
            <v>00000000000055187</v>
          </cell>
          <cell r="E151" t="str">
            <v>Cable Duct rack da 300mm ( 200mm posteriore)</v>
          </cell>
          <cell r="F151" t="str">
            <v>BTICINO S.P.A.</v>
          </cell>
          <cell r="G151">
            <v>0</v>
          </cell>
          <cell r="H151">
            <v>0</v>
          </cell>
          <cell r="K151" t="str">
            <v>TO</v>
          </cell>
          <cell r="L151" t="str">
            <v>Acquisto</v>
          </cell>
          <cell r="M151" t="str">
            <v>09/07/2018 17:01</v>
          </cell>
          <cell r="N151" t="str">
            <v>Si</v>
          </cell>
          <cell r="O151" t="str">
            <v>No</v>
          </cell>
          <cell r="P151">
            <v>0</v>
          </cell>
          <cell r="Q151" t="str">
            <v>X</v>
          </cell>
          <cell r="R151" t="str">
            <v>17/09/2018</v>
          </cell>
          <cell r="S151" t="str">
            <v>12/09/2018</v>
          </cell>
          <cell r="T151" t="str">
            <v>00959</v>
          </cell>
          <cell r="U151" t="str">
            <v>646815</v>
          </cell>
        </row>
        <row r="152">
          <cell r="B152" t="str">
            <v>BT-ACC-MCM0317</v>
          </cell>
          <cell r="C152" t="str">
            <v>00000000000057082</v>
          </cell>
          <cell r="E152" t="str">
            <v>Cable Duct rack da 300mm ( 600 mm a metà divisibile in due sezioni)</v>
          </cell>
          <cell r="F152" t="str">
            <v>BTICINO S.P.A.</v>
          </cell>
          <cell r="G152">
            <v>0</v>
          </cell>
          <cell r="H152">
            <v>0</v>
          </cell>
          <cell r="K152" t="str">
            <v>TO</v>
          </cell>
          <cell r="L152" t="str">
            <v>Acquisto</v>
          </cell>
          <cell r="M152" t="str">
            <v>19/10/2018 12:24</v>
          </cell>
          <cell r="N152" t="str">
            <v>Si</v>
          </cell>
          <cell r="O152" t="str">
            <v>No</v>
          </cell>
          <cell r="P152">
            <v>0</v>
          </cell>
          <cell r="Q152" t="str">
            <v>X</v>
          </cell>
          <cell r="R152" t="str">
            <v>31/12/2018</v>
          </cell>
          <cell r="S152" t="str">
            <v>14/12/2018</v>
          </cell>
          <cell r="T152" t="str">
            <v>00959</v>
          </cell>
          <cell r="U152" t="str">
            <v>646815</v>
          </cell>
        </row>
        <row r="153">
          <cell r="B153" t="str">
            <v>BT-ACC-MCM0317B</v>
          </cell>
          <cell r="C153" t="str">
            <v>00000000000055188</v>
          </cell>
          <cell r="E153" t="str">
            <v>Cable Duct rack da 300mm ( 600 mm a metà divisibile in due sezioni)</v>
          </cell>
          <cell r="F153" t="str">
            <v>BTICINO S.P.A.</v>
          </cell>
          <cell r="G153">
            <v>0</v>
          </cell>
          <cell r="H153">
            <v>0</v>
          </cell>
          <cell r="K153" t="str">
            <v>TO</v>
          </cell>
          <cell r="L153" t="str">
            <v>Acquisto</v>
          </cell>
          <cell r="M153" t="str">
            <v>09/07/2018 17:02</v>
          </cell>
          <cell r="N153" t="str">
            <v>Si</v>
          </cell>
          <cell r="O153" t="str">
            <v>No</v>
          </cell>
          <cell r="P153">
            <v>0</v>
          </cell>
          <cell r="Q153" t="str">
            <v>X</v>
          </cell>
          <cell r="R153" t="str">
            <v>17/09/2018</v>
          </cell>
          <cell r="S153" t="str">
            <v>12/09/2018</v>
          </cell>
          <cell r="T153" t="str">
            <v>00959</v>
          </cell>
          <cell r="U153" t="str">
            <v>646815</v>
          </cell>
        </row>
        <row r="154">
          <cell r="B154" t="str">
            <v>BT-ACC-MCM0318B</v>
          </cell>
          <cell r="C154" t="str">
            <v>00000000000055191</v>
          </cell>
          <cell r="E154" t="str">
            <v>COVER Cable Duct rack da 300mm (200mm posteriore)</v>
          </cell>
          <cell r="F154" t="str">
            <v>BTICINO S.P.A.</v>
          </cell>
          <cell r="G154">
            <v>0</v>
          </cell>
          <cell r="H154">
            <v>0</v>
          </cell>
          <cell r="K154" t="str">
            <v>TO</v>
          </cell>
          <cell r="L154" t="str">
            <v>Acquisto</v>
          </cell>
          <cell r="M154" t="str">
            <v>09/07/2018 17:06</v>
          </cell>
          <cell r="N154" t="str">
            <v>Si</v>
          </cell>
          <cell r="O154" t="str">
            <v>No</v>
          </cell>
          <cell r="P154">
            <v>0</v>
          </cell>
          <cell r="Q154" t="str">
            <v>X</v>
          </cell>
          <cell r="R154" t="str">
            <v>17/09/2018</v>
          </cell>
          <cell r="S154" t="str">
            <v>12/09/2018</v>
          </cell>
          <cell r="T154" t="str">
            <v>00959</v>
          </cell>
          <cell r="U154" t="str">
            <v>MCM0318B</v>
          </cell>
        </row>
        <row r="155">
          <cell r="B155" t="str">
            <v>BT-ACC-MCM0319B</v>
          </cell>
          <cell r="C155" t="str">
            <v>00000000000055192</v>
          </cell>
          <cell r="E155" t="str">
            <v>COVER Cable Duct rack da 300mm (600 mm a metà divisibile in due sezioni)</v>
          </cell>
          <cell r="F155" t="str">
            <v>BTICINO S.P.A.</v>
          </cell>
          <cell r="G155">
            <v>0</v>
          </cell>
          <cell r="H155">
            <v>0</v>
          </cell>
          <cell r="K155" t="str">
            <v>TO</v>
          </cell>
          <cell r="L155" t="str">
            <v>Acquisto</v>
          </cell>
          <cell r="M155" t="str">
            <v>09/07/2018 17:12</v>
          </cell>
          <cell r="N155" t="str">
            <v>Si</v>
          </cell>
          <cell r="O155" t="str">
            <v>No</v>
          </cell>
          <cell r="P155">
            <v>0</v>
          </cell>
          <cell r="Q155" t="str">
            <v>X</v>
          </cell>
          <cell r="R155" t="str">
            <v>17/09/2018</v>
          </cell>
          <cell r="S155" t="str">
            <v>12/09/2018</v>
          </cell>
          <cell r="T155" t="str">
            <v>00959</v>
          </cell>
          <cell r="U155" t="str">
            <v>MCM0319B</v>
          </cell>
        </row>
        <row r="156">
          <cell r="B156" t="str">
            <v>BT-ACC-MCM0320</v>
          </cell>
          <cell r="C156" t="str">
            <v>00000000000057075</v>
          </cell>
          <cell r="E156" t="str">
            <v>End of plate cable duct ( 200mm)</v>
          </cell>
          <cell r="F156" t="str">
            <v>BTICINO S.P.A.</v>
          </cell>
          <cell r="G156">
            <v>0</v>
          </cell>
          <cell r="H156">
            <v>0</v>
          </cell>
          <cell r="K156" t="str">
            <v>TO</v>
          </cell>
          <cell r="L156" t="str">
            <v>Acquisto</v>
          </cell>
          <cell r="M156" t="str">
            <v>19/10/2018 11:51</v>
          </cell>
          <cell r="N156" t="str">
            <v>Si</v>
          </cell>
          <cell r="O156" t="str">
            <v>No</v>
          </cell>
          <cell r="P156">
            <v>0</v>
          </cell>
          <cell r="Q156" t="str">
            <v>X</v>
          </cell>
          <cell r="R156" t="str">
            <v>15/01/2020</v>
          </cell>
          <cell r="S156" t="str">
            <v>14/01/2020</v>
          </cell>
          <cell r="T156" t="str">
            <v>00959</v>
          </cell>
          <cell r="U156" t="str">
            <v>MCM0320</v>
          </cell>
        </row>
        <row r="157">
          <cell r="B157" t="str">
            <v>BT-ACC-MCM0320B</v>
          </cell>
          <cell r="C157" t="str">
            <v>00000000000055193</v>
          </cell>
          <cell r="E157" t="str">
            <v>End of plate cable duct ( 200mm)</v>
          </cell>
          <cell r="F157" t="str">
            <v>BTICINO S.P.A.</v>
          </cell>
          <cell r="G157">
            <v>0</v>
          </cell>
          <cell r="H157">
            <v>0</v>
          </cell>
          <cell r="K157" t="str">
            <v>TO</v>
          </cell>
          <cell r="L157" t="str">
            <v>Acquisto</v>
          </cell>
          <cell r="M157" t="str">
            <v>09/07/2018 17:14</v>
          </cell>
          <cell r="N157" t="str">
            <v>Si</v>
          </cell>
          <cell r="O157" t="str">
            <v>No</v>
          </cell>
          <cell r="P157">
            <v>0</v>
          </cell>
          <cell r="Q157" t="str">
            <v>X</v>
          </cell>
          <cell r="R157" t="str">
            <v>17/09/2018</v>
          </cell>
          <cell r="S157" t="str">
            <v>12/09/2018</v>
          </cell>
          <cell r="T157" t="str">
            <v>00959</v>
          </cell>
          <cell r="U157" t="str">
            <v>MCM0320B</v>
          </cell>
        </row>
        <row r="158">
          <cell r="B158" t="str">
            <v>BT-ACC-MCM0321</v>
          </cell>
          <cell r="C158" t="str">
            <v>00000000000057076</v>
          </cell>
          <cell r="D158" t="str">
            <v>M</v>
          </cell>
          <cell r="E158" t="str">
            <v>End of plate cable duct ( 600mm)</v>
          </cell>
          <cell r="F158" t="str">
            <v>BTICINO S.P.A.</v>
          </cell>
          <cell r="G158">
            <v>0</v>
          </cell>
          <cell r="H158">
            <v>0</v>
          </cell>
          <cell r="K158" t="str">
            <v>TO</v>
          </cell>
          <cell r="L158" t="str">
            <v>Acquisto</v>
          </cell>
          <cell r="M158" t="str">
            <v>19/10/2018 11:52</v>
          </cell>
          <cell r="N158" t="str">
            <v>Si</v>
          </cell>
          <cell r="O158" t="str">
            <v>No</v>
          </cell>
          <cell r="P158">
            <v>0</v>
          </cell>
          <cell r="Q158" t="str">
            <v>X</v>
          </cell>
          <cell r="R158" t="str">
            <v>15/01/2020</v>
          </cell>
          <cell r="S158" t="str">
            <v>14/01/2020</v>
          </cell>
          <cell r="T158" t="str">
            <v>00959</v>
          </cell>
          <cell r="U158" t="str">
            <v>MCM0321</v>
          </cell>
        </row>
        <row r="159">
          <cell r="B159" t="str">
            <v>BT-ACC-MCM0321B</v>
          </cell>
          <cell r="C159" t="str">
            <v>00000000000055194</v>
          </cell>
          <cell r="E159" t="str">
            <v>End of plate cable duct ( 600mm)</v>
          </cell>
          <cell r="F159" t="str">
            <v>BTICINO S.P.A.</v>
          </cell>
          <cell r="G159">
            <v>0</v>
          </cell>
          <cell r="H159">
            <v>0</v>
          </cell>
          <cell r="K159" t="str">
            <v>TO</v>
          </cell>
          <cell r="L159" t="str">
            <v>Acquisto</v>
          </cell>
          <cell r="M159" t="str">
            <v>09/07/2018 17:15</v>
          </cell>
          <cell r="N159" t="str">
            <v>Si</v>
          </cell>
          <cell r="O159" t="str">
            <v>No</v>
          </cell>
          <cell r="P159">
            <v>0</v>
          </cell>
          <cell r="Q159" t="str">
            <v>X</v>
          </cell>
          <cell r="R159" t="str">
            <v>17/09/2018</v>
          </cell>
          <cell r="S159" t="str">
            <v>12/09/2018</v>
          </cell>
          <cell r="T159" t="str">
            <v>00959</v>
          </cell>
          <cell r="U159" t="str">
            <v>MCM0321B</v>
          </cell>
        </row>
        <row r="160">
          <cell r="B160" t="str">
            <v>BT-ACC-MCM1008</v>
          </cell>
          <cell r="C160" t="str">
            <v>00000000000064884</v>
          </cell>
          <cell r="D160" t="str">
            <v>M</v>
          </cell>
          <cell r="E160" t="str">
            <v>BTICINO - Set di 100 anelli guida cavo metallo, per rack larg. 800mm</v>
          </cell>
          <cell r="F160" t="str">
            <v>BTICINO S.P.A.</v>
          </cell>
          <cell r="G160">
            <v>0</v>
          </cell>
          <cell r="H160">
            <v>0</v>
          </cell>
          <cell r="K160" t="str">
            <v>TO</v>
          </cell>
          <cell r="L160" t="str">
            <v>Acquisto</v>
          </cell>
          <cell r="M160" t="str">
            <v>27/11/2019 12:42</v>
          </cell>
          <cell r="N160" t="str">
            <v>Si</v>
          </cell>
          <cell r="O160" t="str">
            <v>No</v>
          </cell>
          <cell r="P160">
            <v>0</v>
          </cell>
          <cell r="Q160" t="str">
            <v>X</v>
          </cell>
          <cell r="R160" t="str">
            <v>15/01/2020</v>
          </cell>
          <cell r="S160" t="str">
            <v>14/01/2020</v>
          </cell>
          <cell r="T160" t="str">
            <v>00959</v>
          </cell>
          <cell r="U160" t="str">
            <v>MCM1008</v>
          </cell>
        </row>
        <row r="161">
          <cell r="B161" t="str">
            <v>BT-ACC-MCM2020</v>
          </cell>
          <cell r="C161" t="str">
            <v>00000000000064883</v>
          </cell>
          <cell r="D161" t="str">
            <v>M</v>
          </cell>
          <cell r="E161" t="str">
            <v>BTICINO - Set 4 cable reel con staffe</v>
          </cell>
          <cell r="F161" t="str">
            <v>BTICINO S.P.A.</v>
          </cell>
          <cell r="G161">
            <v>0</v>
          </cell>
          <cell r="H161">
            <v>0</v>
          </cell>
          <cell r="K161" t="str">
            <v>TO</v>
          </cell>
          <cell r="L161" t="str">
            <v>Acquisto</v>
          </cell>
          <cell r="M161" t="str">
            <v>27/11/2019 12:41</v>
          </cell>
          <cell r="N161" t="str">
            <v>Si</v>
          </cell>
          <cell r="O161" t="str">
            <v>No</v>
          </cell>
          <cell r="P161">
            <v>0</v>
          </cell>
          <cell r="Q161" t="str">
            <v>X</v>
          </cell>
          <cell r="R161" t="str">
            <v>15/01/2020</v>
          </cell>
          <cell r="S161" t="str">
            <v>14/01/2020</v>
          </cell>
          <cell r="T161" t="str">
            <v>00959</v>
          </cell>
          <cell r="U161" t="str">
            <v>MCM2020</v>
          </cell>
        </row>
        <row r="162">
          <cell r="B162" t="str">
            <v>BT-ACC-MCS0011</v>
          </cell>
          <cell r="C162" t="str">
            <v>00000000000064889</v>
          </cell>
          <cell r="D162" t="str">
            <v>M</v>
          </cell>
          <cell r="E162" t="str">
            <v>BTICINO - Strisce di spugna per accoppiamento armadi</v>
          </cell>
          <cell r="F162" t="str">
            <v>BTICINO S.P.A.</v>
          </cell>
          <cell r="G162">
            <v>0</v>
          </cell>
          <cell r="H162">
            <v>0</v>
          </cell>
          <cell r="K162" t="str">
            <v>TO</v>
          </cell>
          <cell r="L162" t="str">
            <v>Acquisto</v>
          </cell>
          <cell r="M162" t="str">
            <v>27/11/2019 15:31</v>
          </cell>
          <cell r="N162" t="str">
            <v>Si</v>
          </cell>
          <cell r="O162" t="str">
            <v>No</v>
          </cell>
          <cell r="P162">
            <v>0</v>
          </cell>
          <cell r="Q162" t="str">
            <v>X</v>
          </cell>
          <cell r="R162" t="str">
            <v>15/01/2020</v>
          </cell>
          <cell r="S162" t="str">
            <v>14/01/2020</v>
          </cell>
          <cell r="T162" t="str">
            <v>00959</v>
          </cell>
          <cell r="U162" t="str">
            <v>MCS0011</v>
          </cell>
        </row>
        <row r="163">
          <cell r="B163" t="str">
            <v>BT-ACC-MCS3622B</v>
          </cell>
          <cell r="C163" t="str">
            <v>00000000000070268</v>
          </cell>
          <cell r="D163" t="str">
            <v>M</v>
          </cell>
          <cell r="E163" t="str">
            <v>BTICINO - V/MINKELS - Side filler steel - 50-70 mm width, 2200 mm high, RAL 9011</v>
          </cell>
          <cell r="F163" t="str">
            <v>BTICINO S.P.A.</v>
          </cell>
          <cell r="G163">
            <v>0</v>
          </cell>
          <cell r="H163">
            <v>0</v>
          </cell>
          <cell r="K163" t="str">
            <v>TO</v>
          </cell>
          <cell r="L163" t="str">
            <v>Acquisto</v>
          </cell>
          <cell r="M163" t="str">
            <v>20/11/2020 17:36</v>
          </cell>
          <cell r="N163" t="str">
            <v>Si</v>
          </cell>
          <cell r="O163" t="str">
            <v>No</v>
          </cell>
          <cell r="P163">
            <v>0</v>
          </cell>
          <cell r="Q163" t="str">
            <v>X</v>
          </cell>
          <cell r="R163" t="str">
            <v>29/01/2021</v>
          </cell>
          <cell r="S163" t="str">
            <v>20/01/2021</v>
          </cell>
          <cell r="T163" t="str">
            <v>00959</v>
          </cell>
          <cell r="U163" t="str">
            <v>MCS3622B</v>
          </cell>
        </row>
        <row r="164">
          <cell r="B164" t="str">
            <v>BT-ACC-MCS5164</v>
          </cell>
          <cell r="C164" t="str">
            <v>00000000000070408</v>
          </cell>
          <cell r="D164" t="str">
            <v>M</v>
          </cell>
          <cell r="E164" t="str">
            <v>BTICINO - V/MINKELS - Filler sopra rack Google 900x320 HPL, Montaggio incluso se ordinati con freestanding</v>
          </cell>
          <cell r="F164" t="str">
            <v>BTICINO S.P.A.</v>
          </cell>
          <cell r="G164">
            <v>0</v>
          </cell>
          <cell r="H164">
            <v>0</v>
          </cell>
          <cell r="K164" t="str">
            <v>TO</v>
          </cell>
          <cell r="L164" t="str">
            <v>Acquisto</v>
          </cell>
          <cell r="M164" t="str">
            <v>10/12/2020 11:26</v>
          </cell>
          <cell r="N164" t="str">
            <v>No</v>
          </cell>
          <cell r="O164" t="str">
            <v>No</v>
          </cell>
          <cell r="P164">
            <v>0</v>
          </cell>
          <cell r="Q164" t="str">
            <v>X</v>
          </cell>
          <cell r="T164" t="str">
            <v>00959</v>
          </cell>
          <cell r="U164" t="str">
            <v>MCS5164</v>
          </cell>
        </row>
        <row r="165">
          <cell r="B165" t="str">
            <v>BT-ACC-MCS5164B</v>
          </cell>
          <cell r="C165" t="str">
            <v>00000000000070267</v>
          </cell>
          <cell r="D165" t="str">
            <v>M</v>
          </cell>
          <cell r="E165" t="str">
            <v>BTICINO - V/MINKELS - Free- Standing, Top filler HPL package, Size S, 900x320 (w x h), RAL9011</v>
          </cell>
          <cell r="F165" t="str">
            <v>BTICINO S.P.A.</v>
          </cell>
          <cell r="G165">
            <v>0</v>
          </cell>
          <cell r="H165">
            <v>0</v>
          </cell>
          <cell r="K165" t="str">
            <v>TO</v>
          </cell>
          <cell r="L165" t="str">
            <v>Acquisto</v>
          </cell>
          <cell r="M165" t="str">
            <v>20/11/2020 17:34</v>
          </cell>
          <cell r="N165" t="str">
            <v>Si</v>
          </cell>
          <cell r="O165" t="str">
            <v>No</v>
          </cell>
          <cell r="P165">
            <v>0</v>
          </cell>
          <cell r="Q165" t="str">
            <v>X</v>
          </cell>
          <cell r="R165" t="str">
            <v>29/01/2021</v>
          </cell>
          <cell r="S165" t="str">
            <v>20/01/2021</v>
          </cell>
          <cell r="T165" t="str">
            <v>00959</v>
          </cell>
          <cell r="U165" t="str">
            <v>MCS5164B</v>
          </cell>
        </row>
        <row r="166">
          <cell r="B166" t="str">
            <v>BT-ACC-MCS7021B</v>
          </cell>
          <cell r="C166" t="str">
            <v>00000000000055207</v>
          </cell>
          <cell r="E166" t="str">
            <v>Dummy cooler</v>
          </cell>
          <cell r="F166" t="str">
            <v>BTICINO S.P.A.</v>
          </cell>
          <cell r="G166">
            <v>0</v>
          </cell>
          <cell r="H166">
            <v>0</v>
          </cell>
          <cell r="K166" t="str">
            <v>TO</v>
          </cell>
          <cell r="L166" t="str">
            <v>Acquisto</v>
          </cell>
          <cell r="M166" t="str">
            <v>10/07/2018 09:27</v>
          </cell>
          <cell r="N166" t="str">
            <v>Si</v>
          </cell>
          <cell r="O166" t="str">
            <v>No</v>
          </cell>
          <cell r="P166">
            <v>0</v>
          </cell>
          <cell r="Q166" t="str">
            <v>X</v>
          </cell>
          <cell r="R166" t="str">
            <v>17/09/2018</v>
          </cell>
          <cell r="S166" t="str">
            <v>12/09/2018</v>
          </cell>
          <cell r="T166" t="str">
            <v>00959</v>
          </cell>
          <cell r="U166" t="str">
            <v>MCS7021B</v>
          </cell>
        </row>
        <row r="167">
          <cell r="B167" t="str">
            <v>BT-ACC-MDCIM-HDMI</v>
          </cell>
          <cell r="C167" t="str">
            <v>00000000000062526</v>
          </cell>
          <cell r="D167" t="str">
            <v>M</v>
          </cell>
          <cell r="E167" t="str">
            <v>BTICINO - MCD CIM for HDMI (with audio) and USB keyboard/mouse (MDCIM- HDMI)</v>
          </cell>
          <cell r="F167" t="str">
            <v>BTICINO S.P.A.</v>
          </cell>
          <cell r="G167">
            <v>0</v>
          </cell>
          <cell r="H167">
            <v>0</v>
          </cell>
          <cell r="K167" t="str">
            <v>TO</v>
          </cell>
          <cell r="L167" t="str">
            <v>Acquisto</v>
          </cell>
          <cell r="M167" t="str">
            <v>11/07/2019 16:37</v>
          </cell>
          <cell r="N167" t="str">
            <v>Si</v>
          </cell>
          <cell r="O167" t="str">
            <v>No</v>
          </cell>
          <cell r="P167">
            <v>0</v>
          </cell>
          <cell r="Q167" t="str">
            <v>X</v>
          </cell>
          <cell r="R167" t="str">
            <v>31/07/2019</v>
          </cell>
          <cell r="S167" t="str">
            <v>30/07/2019</v>
          </cell>
          <cell r="T167" t="str">
            <v>00959</v>
          </cell>
          <cell r="U167" t="str">
            <v>MDCIM-HDMI</v>
          </cell>
        </row>
        <row r="168">
          <cell r="B168" t="str">
            <v>BT-ACC-MDUTP20-VGA</v>
          </cell>
          <cell r="C168" t="str">
            <v>00000000000062523</v>
          </cell>
          <cell r="D168" t="str">
            <v>M</v>
          </cell>
          <cell r="E168" t="str">
            <v>BTICINO - Integrated KVM Cable for VGA, USB and Audio, 2 meters (6 ft) ( MDUTP20-VGA)</v>
          </cell>
          <cell r="F168" t="str">
            <v>BTICINO S.P.A.</v>
          </cell>
          <cell r="G168">
            <v>0</v>
          </cell>
          <cell r="H168">
            <v>0</v>
          </cell>
          <cell r="K168" t="str">
            <v>TO</v>
          </cell>
          <cell r="L168" t="str">
            <v>Acquisto</v>
          </cell>
          <cell r="M168" t="str">
            <v>11/07/2019 16:28</v>
          </cell>
          <cell r="N168" t="str">
            <v>Si</v>
          </cell>
          <cell r="O168" t="str">
            <v>No</v>
          </cell>
          <cell r="P168">
            <v>0</v>
          </cell>
          <cell r="Q168" t="str">
            <v>X</v>
          </cell>
          <cell r="R168" t="str">
            <v>31/07/2019</v>
          </cell>
          <cell r="S168" t="str">
            <v>30/07/2019</v>
          </cell>
          <cell r="T168" t="str">
            <v>00959</v>
          </cell>
          <cell r="U168" t="str">
            <v>MDUTP20-VGA</v>
          </cell>
        </row>
        <row r="169">
          <cell r="B169" t="str">
            <v>BT-ACC-MDUTP40-VGA</v>
          </cell>
          <cell r="C169" t="str">
            <v>00000000000062524</v>
          </cell>
          <cell r="D169" t="str">
            <v>M</v>
          </cell>
          <cell r="E169" t="str">
            <v>BTICINO - Integrated KVM Cable for VGA, USB and Audio, 4 meters (12 ft) ( MDUTP40-VGA)</v>
          </cell>
          <cell r="F169" t="str">
            <v>BTICINO S.P.A.</v>
          </cell>
          <cell r="G169">
            <v>0</v>
          </cell>
          <cell r="H169">
            <v>0</v>
          </cell>
          <cell r="K169" t="str">
            <v>TO</v>
          </cell>
          <cell r="L169" t="str">
            <v>Acquisto</v>
          </cell>
          <cell r="M169" t="str">
            <v>11/07/2019 16:29</v>
          </cell>
          <cell r="N169" t="str">
            <v>Si</v>
          </cell>
          <cell r="O169" t="str">
            <v>No</v>
          </cell>
          <cell r="P169">
            <v>0</v>
          </cell>
          <cell r="Q169" t="str">
            <v>X</v>
          </cell>
          <cell r="R169" t="str">
            <v>31/07/2019</v>
          </cell>
          <cell r="S169" t="str">
            <v>30/07/2019</v>
          </cell>
          <cell r="T169" t="str">
            <v>00959</v>
          </cell>
          <cell r="U169" t="str">
            <v>MDUTP40-VGA</v>
          </cell>
        </row>
        <row r="170">
          <cell r="B170" t="str">
            <v>BT-ACC-MDUTP60-VGA</v>
          </cell>
          <cell r="C170" t="str">
            <v>00000000000062525</v>
          </cell>
          <cell r="D170" t="str">
            <v>M</v>
          </cell>
          <cell r="E170" t="str">
            <v>BTICINO - Integrated KVM Cable for VGA, USB and Audio, 6 meters (18 ft) ( MDUTP60-VGA)</v>
          </cell>
          <cell r="F170" t="str">
            <v>BTICINO S.P.A.</v>
          </cell>
          <cell r="G170">
            <v>0</v>
          </cell>
          <cell r="H170">
            <v>0</v>
          </cell>
          <cell r="K170" t="str">
            <v>TO</v>
          </cell>
          <cell r="L170" t="str">
            <v>Acquisto</v>
          </cell>
          <cell r="M170" t="str">
            <v>11/07/2019 16:31</v>
          </cell>
          <cell r="N170" t="str">
            <v>Si</v>
          </cell>
          <cell r="O170" t="str">
            <v>No</v>
          </cell>
          <cell r="P170">
            <v>0</v>
          </cell>
          <cell r="Q170" t="str">
            <v>X</v>
          </cell>
          <cell r="R170" t="str">
            <v>31/07/2019</v>
          </cell>
          <cell r="S170" t="str">
            <v>30/07/2019</v>
          </cell>
          <cell r="T170" t="str">
            <v>00959</v>
          </cell>
          <cell r="U170" t="str">
            <v>MDUTP60-VGA</v>
          </cell>
        </row>
        <row r="171">
          <cell r="B171" t="str">
            <v>BT-ACC-MFE1105</v>
          </cell>
          <cell r="C171" t="str">
            <v>00000000000064885</v>
          </cell>
          <cell r="D171" t="str">
            <v>M</v>
          </cell>
          <cell r="E171" t="str">
            <v>BTICINO - Pannelli ciechi 1U, RAL9005, toolless, confezione da 25 pezzi</v>
          </cell>
          <cell r="F171" t="str">
            <v>BTICINO S.P.A.</v>
          </cell>
          <cell r="G171">
            <v>0</v>
          </cell>
          <cell r="H171">
            <v>0</v>
          </cell>
          <cell r="K171" t="str">
            <v>TO</v>
          </cell>
          <cell r="L171" t="str">
            <v>Acquisto</v>
          </cell>
          <cell r="M171" t="str">
            <v>27/11/2019 12:44</v>
          </cell>
          <cell r="N171" t="str">
            <v>No</v>
          </cell>
          <cell r="O171" t="str">
            <v>No</v>
          </cell>
          <cell r="P171">
            <v>0</v>
          </cell>
          <cell r="Q171" t="str">
            <v>X</v>
          </cell>
          <cell r="T171" t="str">
            <v>00959</v>
          </cell>
          <cell r="U171" t="str">
            <v>MFE1105</v>
          </cell>
        </row>
        <row r="172">
          <cell r="B172" t="str">
            <v>BT-ACC-MM20.1H7.01557</v>
          </cell>
          <cell r="C172" t="str">
            <v>00000000000055236</v>
          </cell>
          <cell r="D172" t="str">
            <v>M</v>
          </cell>
          <cell r="E172" t="str">
            <v>BTICINO - Varicon Next Gen Corridor  RAL9005, L= 3000mm, with  mechanical doors with self  closers, Illuminazione LED  con PIR</v>
          </cell>
          <cell r="F172" t="str">
            <v>BTICINO S.P.A.</v>
          </cell>
          <cell r="G172">
            <v>0</v>
          </cell>
          <cell r="H172">
            <v>0</v>
          </cell>
          <cell r="K172" t="str">
            <v>TO</v>
          </cell>
          <cell r="L172" t="str">
            <v>Acquisto</v>
          </cell>
          <cell r="M172" t="str">
            <v>10/07/2018 17:33</v>
          </cell>
          <cell r="N172" t="str">
            <v>Si</v>
          </cell>
          <cell r="O172" t="str">
            <v>No</v>
          </cell>
          <cell r="P172">
            <v>0</v>
          </cell>
          <cell r="Q172" t="str">
            <v>X</v>
          </cell>
          <cell r="R172" t="str">
            <v>17/09/2018</v>
          </cell>
          <cell r="S172" t="str">
            <v>12/09/2018</v>
          </cell>
          <cell r="T172" t="str">
            <v>00959</v>
          </cell>
          <cell r="U172" t="str">
            <v>C1230300MM201H701557</v>
          </cell>
        </row>
        <row r="173">
          <cell r="B173" t="str">
            <v>BT-ACC-MM22VMINKELS</v>
          </cell>
          <cell r="C173" t="str">
            <v>00000000000055223</v>
          </cell>
          <cell r="D173" t="str">
            <v>M</v>
          </cell>
          <cell r="E173" t="str">
            <v>BTICINO - Varicon Next Gen Corridor  RAL9005, L= 5100mm, with  mechanical doors with self  closers - Illuminazione LED  con PIR</v>
          </cell>
          <cell r="F173" t="str">
            <v>BTICINO S.P.A.</v>
          </cell>
          <cell r="G173">
            <v>0</v>
          </cell>
          <cell r="H173">
            <v>0</v>
          </cell>
          <cell r="K173" t="str">
            <v>TO</v>
          </cell>
          <cell r="L173" t="str">
            <v>Acquisto</v>
          </cell>
          <cell r="M173" t="str">
            <v>10/07/2018 17:33</v>
          </cell>
          <cell r="N173" t="str">
            <v>Si</v>
          </cell>
          <cell r="O173" t="str">
            <v>No</v>
          </cell>
          <cell r="P173">
            <v>0</v>
          </cell>
          <cell r="Q173" t="str">
            <v>X</v>
          </cell>
          <cell r="R173" t="str">
            <v>31/07/2018</v>
          </cell>
          <cell r="S173" t="str">
            <v>25/07/2018</v>
          </cell>
          <cell r="T173" t="str">
            <v>00959</v>
          </cell>
          <cell r="U173" t="str">
            <v>C123.0300MM22VMINKEL</v>
          </cell>
        </row>
        <row r="174">
          <cell r="B174" t="str">
            <v>BT-ACC-MRM0128</v>
          </cell>
          <cell r="C174" t="str">
            <v>00000000000055195</v>
          </cell>
          <cell r="E174" t="str">
            <v>Magnetic door switch</v>
          </cell>
          <cell r="F174" t="str">
            <v>BTICINO S.P.A.</v>
          </cell>
          <cell r="G174">
            <v>0</v>
          </cell>
          <cell r="H174">
            <v>0</v>
          </cell>
          <cell r="K174" t="str">
            <v>TO</v>
          </cell>
          <cell r="L174" t="str">
            <v>Acquisto</v>
          </cell>
          <cell r="M174" t="str">
            <v>09/07/2018 17:17</v>
          </cell>
          <cell r="N174" t="str">
            <v>Si</v>
          </cell>
          <cell r="O174" t="str">
            <v>No</v>
          </cell>
          <cell r="P174">
            <v>0</v>
          </cell>
          <cell r="Q174" t="str">
            <v>X</v>
          </cell>
          <cell r="R174" t="str">
            <v>31/08/2018</v>
          </cell>
          <cell r="S174" t="str">
            <v>01/08/2018</v>
          </cell>
          <cell r="T174" t="str">
            <v>00959</v>
          </cell>
          <cell r="U174" t="str">
            <v>MRM0128</v>
          </cell>
        </row>
        <row r="175">
          <cell r="B175" t="str">
            <v>BT-ACC-MSM1403</v>
          </cell>
          <cell r="C175" t="str">
            <v>00000000000075053</v>
          </cell>
          <cell r="D175" t="str">
            <v>M</v>
          </cell>
          <cell r="E175" t="str">
            <v>BTICINO - Minkels Msm1403 plint 25mm zijk/blnd 1000mm</v>
          </cell>
          <cell r="F175" t="str">
            <v>BTICINO S.P.A.</v>
          </cell>
          <cell r="G175">
            <v>0</v>
          </cell>
          <cell r="H175">
            <v>0</v>
          </cell>
          <cell r="K175" t="str">
            <v>TO</v>
          </cell>
          <cell r="L175" t="str">
            <v>Acquisto</v>
          </cell>
          <cell r="M175" t="str">
            <v>28/01/2022 16:33</v>
          </cell>
          <cell r="N175" t="str">
            <v>No</v>
          </cell>
          <cell r="O175" t="str">
            <v>No</v>
          </cell>
          <cell r="P175">
            <v>0</v>
          </cell>
          <cell r="Q175" t="str">
            <v>X</v>
          </cell>
          <cell r="T175" t="str">
            <v>00959</v>
          </cell>
          <cell r="U175" t="str">
            <v>MSM1403</v>
          </cell>
        </row>
        <row r="176">
          <cell r="B176" t="str">
            <v>BT-ACC-MSM4100</v>
          </cell>
          <cell r="C176" t="str">
            <v>00000000000057066</v>
          </cell>
          <cell r="D176" t="str">
            <v>M</v>
          </cell>
          <cell r="E176" t="str">
            <v>Staffe di fissaggio a pavimento dei rack</v>
          </cell>
          <cell r="F176" t="str">
            <v>BTICINO S.P.A.</v>
          </cell>
          <cell r="G176">
            <v>0</v>
          </cell>
          <cell r="H176">
            <v>0</v>
          </cell>
          <cell r="K176" t="str">
            <v>TO</v>
          </cell>
          <cell r="L176" t="str">
            <v>Acquisto</v>
          </cell>
          <cell r="M176" t="str">
            <v>19/10/2018 11:28</v>
          </cell>
          <cell r="N176" t="str">
            <v>Si</v>
          </cell>
          <cell r="O176" t="str">
            <v>No</v>
          </cell>
          <cell r="P176">
            <v>0</v>
          </cell>
          <cell r="Q176" t="str">
            <v>X</v>
          </cell>
          <cell r="R176" t="str">
            <v>31/12/2018</v>
          </cell>
          <cell r="S176" t="str">
            <v>14/12/2018</v>
          </cell>
          <cell r="T176" t="str">
            <v>00959</v>
          </cell>
          <cell r="U176" t="str">
            <v>MSM4100</v>
          </cell>
        </row>
        <row r="177">
          <cell r="B177" t="str">
            <v>BT-ACC-SLC14C1310M6PK</v>
          </cell>
          <cell r="C177" t="str">
            <v>00000000000057100</v>
          </cell>
          <cell r="D177" t="str">
            <v>M</v>
          </cell>
          <cell r="E177" t="str">
            <v>BTICINO - Pack of 6 SecureLock locking cables, 1.0M, black, 1 x IEC C-14, 1 x IEC C-13</v>
          </cell>
          <cell r="F177" t="str">
            <v>BTICINO S.P.A.</v>
          </cell>
          <cell r="G177">
            <v>0</v>
          </cell>
          <cell r="H177">
            <v>0</v>
          </cell>
          <cell r="K177" t="str">
            <v>TO</v>
          </cell>
          <cell r="L177" t="str">
            <v>Acquisto</v>
          </cell>
          <cell r="M177" t="str">
            <v>19/10/2018 16:19</v>
          </cell>
          <cell r="N177" t="str">
            <v>No</v>
          </cell>
          <cell r="O177" t="str">
            <v>No</v>
          </cell>
          <cell r="P177">
            <v>0</v>
          </cell>
          <cell r="Q177" t="str">
            <v>X</v>
          </cell>
          <cell r="R177" t="str">
            <v>12/06/2023</v>
          </cell>
          <cell r="S177" t="str">
            <v>12/06/2023</v>
          </cell>
          <cell r="T177" t="str">
            <v>00959</v>
          </cell>
          <cell r="U177" t="str">
            <v>SLC14C13-1.0M-6PK</v>
          </cell>
        </row>
        <row r="178">
          <cell r="B178" t="str">
            <v>BT-ACC-SLC14C1310MK2</v>
          </cell>
          <cell r="C178" t="str">
            <v>00000000000057104</v>
          </cell>
          <cell r="D178" t="str">
            <v>M</v>
          </cell>
          <cell r="E178" t="str">
            <v>Pack of 6 SecureLock locking cables, 1.0M, BLU, 1 x IEC C- 14, 1 x IEC C-13</v>
          </cell>
          <cell r="F178" t="str">
            <v>BTICINO S.P.A.</v>
          </cell>
          <cell r="G178">
            <v>0</v>
          </cell>
          <cell r="H178">
            <v>0</v>
          </cell>
          <cell r="K178" t="str">
            <v>TO</v>
          </cell>
          <cell r="L178" t="str">
            <v>Acquisto</v>
          </cell>
          <cell r="M178" t="str">
            <v>19/10/2018 16:28</v>
          </cell>
          <cell r="N178" t="str">
            <v>Si</v>
          </cell>
          <cell r="O178" t="str">
            <v>No</v>
          </cell>
          <cell r="P178">
            <v>0</v>
          </cell>
          <cell r="Q178" t="str">
            <v>X</v>
          </cell>
          <cell r="R178" t="str">
            <v>30/11/2018</v>
          </cell>
          <cell r="S178" t="str">
            <v>27/11/2018</v>
          </cell>
          <cell r="T178" t="str">
            <v>00959</v>
          </cell>
          <cell r="U178" t="str">
            <v>SLC14C13-1.0MK2-6PK</v>
          </cell>
        </row>
        <row r="179">
          <cell r="B179" t="str">
            <v>BT-ACC-SLC14C1315M6PK</v>
          </cell>
          <cell r="C179" t="str">
            <v>00000000000057101</v>
          </cell>
          <cell r="D179" t="str">
            <v>M</v>
          </cell>
          <cell r="E179" t="str">
            <v>Pack of 6 SecureLock locking cables, 1.5M, black, 1 x IEC C-14, 1 x IEC C-13</v>
          </cell>
          <cell r="F179" t="str">
            <v>BTICINO S.P.A.</v>
          </cell>
          <cell r="G179">
            <v>0</v>
          </cell>
          <cell r="H179">
            <v>0</v>
          </cell>
          <cell r="K179" t="str">
            <v>TO</v>
          </cell>
          <cell r="L179" t="str">
            <v>Acquisto</v>
          </cell>
          <cell r="M179" t="str">
            <v>19/10/2018 16:24</v>
          </cell>
          <cell r="N179" t="str">
            <v>Si</v>
          </cell>
          <cell r="O179" t="str">
            <v>No</v>
          </cell>
          <cell r="P179">
            <v>0</v>
          </cell>
          <cell r="Q179" t="str">
            <v>X</v>
          </cell>
          <cell r="R179" t="str">
            <v>30/11/2018</v>
          </cell>
          <cell r="S179" t="str">
            <v>27/11/2018</v>
          </cell>
          <cell r="T179" t="str">
            <v>00959</v>
          </cell>
          <cell r="U179" t="str">
            <v>SLC14C13-1.5M-6PK</v>
          </cell>
        </row>
        <row r="180">
          <cell r="B180" t="str">
            <v>BT-ACC-SLC14C1315MK2</v>
          </cell>
          <cell r="C180" t="str">
            <v>00000000000057105</v>
          </cell>
          <cell r="D180" t="str">
            <v>M</v>
          </cell>
          <cell r="E180" t="str">
            <v>Pack of 6 SecureLock locking cables, 1.5M, BLU, 1 x IEC C- 14, 1 x IEC C-13</v>
          </cell>
          <cell r="F180" t="str">
            <v>BTICINO S.P.A.</v>
          </cell>
          <cell r="G180">
            <v>0</v>
          </cell>
          <cell r="H180">
            <v>0</v>
          </cell>
          <cell r="K180" t="str">
            <v>TO</v>
          </cell>
          <cell r="L180" t="str">
            <v>Acquisto</v>
          </cell>
          <cell r="M180" t="str">
            <v>19/10/2018 16:30</v>
          </cell>
          <cell r="N180" t="str">
            <v>Si</v>
          </cell>
          <cell r="O180" t="str">
            <v>No</v>
          </cell>
          <cell r="P180">
            <v>0</v>
          </cell>
          <cell r="Q180" t="str">
            <v>X</v>
          </cell>
          <cell r="R180" t="str">
            <v>30/11/2018</v>
          </cell>
          <cell r="S180" t="str">
            <v>27/11/2018</v>
          </cell>
          <cell r="T180" t="str">
            <v>00959</v>
          </cell>
          <cell r="U180" t="str">
            <v>SLC14C13-1.5MK2-6PK</v>
          </cell>
        </row>
        <row r="181">
          <cell r="B181" t="str">
            <v>BT-ACC-SLC14C131MK16P</v>
          </cell>
          <cell r="C181" t="str">
            <v>00000000000079647</v>
          </cell>
          <cell r="D181" t="str">
            <v>M</v>
          </cell>
          <cell r="E181" t="str">
            <v>BTICINO - Pack of 6 SecureLock locking cables, 1.0M, red, 1 x IEC C-14, 1 x IEC C-13</v>
          </cell>
          <cell r="F181" t="str">
            <v>BTICINO S.P.A.</v>
          </cell>
          <cell r="G181">
            <v>0</v>
          </cell>
          <cell r="L181" t="str">
            <v>Acquisto</v>
          </cell>
          <cell r="M181" t="str">
            <v>08/02/2023 11:04</v>
          </cell>
          <cell r="N181" t="str">
            <v>No</v>
          </cell>
          <cell r="O181" t="str">
            <v>No</v>
          </cell>
          <cell r="P181">
            <v>0</v>
          </cell>
          <cell r="Q181" t="str">
            <v>X</v>
          </cell>
          <cell r="R181" t="str">
            <v>12/06/2023</v>
          </cell>
          <cell r="S181" t="str">
            <v>12/06/2023</v>
          </cell>
          <cell r="T181" t="str">
            <v>00959</v>
          </cell>
          <cell r="U181" t="str">
            <v>SLC14C13-1.0MK1-6PK</v>
          </cell>
        </row>
        <row r="182">
          <cell r="B182" t="str">
            <v>BT-ACC-SLC14C1320M6PK</v>
          </cell>
          <cell r="C182" t="str">
            <v>00000000000057102</v>
          </cell>
          <cell r="D182" t="str">
            <v>M</v>
          </cell>
          <cell r="E182" t="str">
            <v>BTICINO - Pack of 6 SecureLock locking cables, 2.0M, black, 1 x IEC C-14, 1 x IEC C-13</v>
          </cell>
          <cell r="F182" t="str">
            <v>BTICINO S.P.A.</v>
          </cell>
          <cell r="G182">
            <v>0</v>
          </cell>
          <cell r="H182">
            <v>0</v>
          </cell>
          <cell r="K182" t="str">
            <v>TO</v>
          </cell>
          <cell r="L182" t="str">
            <v>Acquisto</v>
          </cell>
          <cell r="M182" t="str">
            <v>19/10/2018 16:25</v>
          </cell>
          <cell r="N182" t="str">
            <v>No</v>
          </cell>
          <cell r="O182" t="str">
            <v>No</v>
          </cell>
          <cell r="P182">
            <v>0</v>
          </cell>
          <cell r="Q182" t="str">
            <v>X</v>
          </cell>
          <cell r="R182" t="str">
            <v>12/06/2023</v>
          </cell>
          <cell r="S182" t="str">
            <v>12/06/2023</v>
          </cell>
          <cell r="T182" t="str">
            <v>00959</v>
          </cell>
          <cell r="U182" t="str">
            <v>SLC14C13-2.0M-6PK</v>
          </cell>
        </row>
        <row r="183">
          <cell r="B183" t="str">
            <v>BT-ACC-SLC14C1320MK16</v>
          </cell>
          <cell r="C183" t="str">
            <v>00000000000079648</v>
          </cell>
          <cell r="D183" t="str">
            <v>M</v>
          </cell>
          <cell r="E183" t="str">
            <v>BTICINO - Pack of 6 SecureLock locking cables, 2.0M, red, 1 x IEC C-14, 1 x IEC C-13</v>
          </cell>
          <cell r="F183" t="str">
            <v>BTICINO S.P.A.</v>
          </cell>
          <cell r="G183">
            <v>0</v>
          </cell>
          <cell r="L183" t="str">
            <v>Acquisto</v>
          </cell>
          <cell r="M183" t="str">
            <v>08/02/2023 11:27</v>
          </cell>
          <cell r="N183" t="str">
            <v>No</v>
          </cell>
          <cell r="O183" t="str">
            <v>No</v>
          </cell>
          <cell r="P183">
            <v>0</v>
          </cell>
          <cell r="Q183" t="str">
            <v>X</v>
          </cell>
          <cell r="R183" t="str">
            <v>12/06/2023</v>
          </cell>
          <cell r="S183" t="str">
            <v>12/06/2023</v>
          </cell>
          <cell r="T183" t="str">
            <v>00959</v>
          </cell>
          <cell r="U183" t="str">
            <v>SLC14C13-2.0MK1-6PK</v>
          </cell>
        </row>
        <row r="184">
          <cell r="B184" t="str">
            <v>BT-ACC-SLC14C1320MK2</v>
          </cell>
          <cell r="C184" t="str">
            <v>00000000000057106</v>
          </cell>
          <cell r="D184" t="str">
            <v>M</v>
          </cell>
          <cell r="E184" t="str">
            <v>Pack of 6 SecureLock locking cables, 2.0M, BLU, 1 x IEC C- 14, 1 x IEC C-13</v>
          </cell>
          <cell r="F184" t="str">
            <v>BTICINO S.P.A.</v>
          </cell>
          <cell r="G184">
            <v>0</v>
          </cell>
          <cell r="H184">
            <v>0</v>
          </cell>
          <cell r="K184" t="str">
            <v>TO</v>
          </cell>
          <cell r="L184" t="str">
            <v>Acquisto</v>
          </cell>
          <cell r="M184" t="str">
            <v>19/10/2018 16:31</v>
          </cell>
          <cell r="N184" t="str">
            <v>Si</v>
          </cell>
          <cell r="O184" t="str">
            <v>No</v>
          </cell>
          <cell r="P184">
            <v>0</v>
          </cell>
          <cell r="Q184" t="str">
            <v>X</v>
          </cell>
          <cell r="R184" t="str">
            <v>30/11/2018</v>
          </cell>
          <cell r="S184" t="str">
            <v>27/11/2018</v>
          </cell>
          <cell r="T184" t="str">
            <v>00959</v>
          </cell>
          <cell r="U184" t="str">
            <v>SLC14C13-2.0MK2-6PK</v>
          </cell>
        </row>
        <row r="185">
          <cell r="B185" t="str">
            <v>BT-ACC-SLC20C1915M6PK</v>
          </cell>
          <cell r="C185" t="str">
            <v>00000000000057103</v>
          </cell>
          <cell r="D185" t="str">
            <v>M</v>
          </cell>
          <cell r="E185" t="str">
            <v>Pack of 6 SecureLock locking cables, 1.5M, black, 1 x IEC C-20, 1 x IEC C-19</v>
          </cell>
          <cell r="F185" t="str">
            <v>BTICINO S.P.A.</v>
          </cell>
          <cell r="G185">
            <v>0</v>
          </cell>
          <cell r="H185">
            <v>0</v>
          </cell>
          <cell r="K185" t="str">
            <v>TO</v>
          </cell>
          <cell r="L185" t="str">
            <v>Acquisto</v>
          </cell>
          <cell r="M185" t="str">
            <v>19/10/2018 16:26</v>
          </cell>
          <cell r="N185" t="str">
            <v>Si</v>
          </cell>
          <cell r="O185" t="str">
            <v>No</v>
          </cell>
          <cell r="P185">
            <v>0</v>
          </cell>
          <cell r="Q185" t="str">
            <v>X</v>
          </cell>
          <cell r="R185" t="str">
            <v>30/11/2018</v>
          </cell>
          <cell r="S185" t="str">
            <v>27/11/2018</v>
          </cell>
          <cell r="T185" t="str">
            <v>00959</v>
          </cell>
          <cell r="U185" t="str">
            <v>SLC20C19-1.5M-6PK</v>
          </cell>
        </row>
        <row r="186">
          <cell r="B186" t="str">
            <v>BT-ACC-SLC20C1915MK2</v>
          </cell>
          <cell r="C186" t="str">
            <v>00000000000057107</v>
          </cell>
          <cell r="D186" t="str">
            <v>M</v>
          </cell>
          <cell r="E186" t="str">
            <v>Pack of 6 SecureLock locking cables, 1.5M, BLU, 1 x IEC C- 20, 1 x IEC C-19</v>
          </cell>
          <cell r="F186" t="str">
            <v>BTICINO S.P.A.</v>
          </cell>
          <cell r="G186">
            <v>0</v>
          </cell>
          <cell r="H186">
            <v>0</v>
          </cell>
          <cell r="K186" t="str">
            <v>TO</v>
          </cell>
          <cell r="L186" t="str">
            <v>Acquisto</v>
          </cell>
          <cell r="M186" t="str">
            <v>19/10/2018 16:33</v>
          </cell>
          <cell r="N186" t="str">
            <v>Si</v>
          </cell>
          <cell r="O186" t="str">
            <v>No</v>
          </cell>
          <cell r="P186">
            <v>0</v>
          </cell>
          <cell r="Q186" t="str">
            <v>X</v>
          </cell>
          <cell r="R186" t="str">
            <v>30/11/2018</v>
          </cell>
          <cell r="S186" t="str">
            <v>27/11/2018</v>
          </cell>
          <cell r="T186" t="str">
            <v>00959</v>
          </cell>
          <cell r="U186" t="str">
            <v>SLC20C19-1.5MK2-6PK</v>
          </cell>
        </row>
        <row r="187">
          <cell r="B187" t="str">
            <v>BT-ACC-SRC-0800</v>
          </cell>
          <cell r="C187" t="str">
            <v>00000000000078935</v>
          </cell>
          <cell r="D187" t="str">
            <v>M</v>
          </cell>
          <cell r="E187" t="str">
            <v>BTICINO - 1U Smartrackcontroller 2xC14 Input, 8xRJ45 sensor, 1xRJ45 RS232console, 2xUSB-A, 1xUSB-B, 2xRJ45 feature</v>
          </cell>
          <cell r="F187" t="str">
            <v>BTICINO S.P.A.</v>
          </cell>
          <cell r="G187">
            <v>0</v>
          </cell>
          <cell r="L187" t="str">
            <v>Acquisto</v>
          </cell>
          <cell r="M187" t="str">
            <v>16/01/2023 14:39</v>
          </cell>
          <cell r="N187" t="str">
            <v>No</v>
          </cell>
          <cell r="O187" t="str">
            <v>No</v>
          </cell>
          <cell r="P187">
            <v>0</v>
          </cell>
          <cell r="Q187" t="str">
            <v>X</v>
          </cell>
          <cell r="R187" t="str">
            <v>12/06/2023</v>
          </cell>
          <cell r="S187" t="str">
            <v>12/06/2023</v>
          </cell>
          <cell r="T187" t="str">
            <v>00959</v>
          </cell>
        </row>
        <row r="188">
          <cell r="B188" t="str">
            <v>BT-ACC-ZOCCMINK200</v>
          </cell>
          <cell r="C188" t="str">
            <v>00000000000055221</v>
          </cell>
          <cell r="E188" t="str">
            <v>BTICINO - Zoccolo per rack mink altezza 200</v>
          </cell>
          <cell r="F188" t="str">
            <v>BTICINO S.P.A.</v>
          </cell>
          <cell r="G188">
            <v>0</v>
          </cell>
          <cell r="H188">
            <v>0</v>
          </cell>
          <cell r="K188" t="str">
            <v>TO</v>
          </cell>
          <cell r="L188" t="str">
            <v>Acquisto</v>
          </cell>
          <cell r="M188" t="str">
            <v>10/07/2018 17:45</v>
          </cell>
          <cell r="N188" t="str">
            <v>Si</v>
          </cell>
          <cell r="O188" t="str">
            <v>No</v>
          </cell>
          <cell r="P188">
            <v>0</v>
          </cell>
          <cell r="Q188" t="str">
            <v>X</v>
          </cell>
          <cell r="R188" t="str">
            <v>31/07/2018</v>
          </cell>
          <cell r="S188" t="str">
            <v>11/07/2018</v>
          </cell>
          <cell r="T188" t="str">
            <v>00959</v>
          </cell>
        </row>
        <row r="189">
          <cell r="B189" t="str">
            <v>BT-ACC-ZOCCMINK200DX</v>
          </cell>
          <cell r="C189" t="str">
            <v>00000000000055222</v>
          </cell>
          <cell r="E189" t="str">
            <v>BTICINO - Zoccolo per rack mink altezza 200 DX</v>
          </cell>
          <cell r="F189" t="str">
            <v>BTICINO S.P.A.</v>
          </cell>
          <cell r="G189">
            <v>0</v>
          </cell>
          <cell r="H189">
            <v>0</v>
          </cell>
          <cell r="K189" t="str">
            <v>TO</v>
          </cell>
          <cell r="L189" t="str">
            <v>Acquisto</v>
          </cell>
          <cell r="M189" t="str">
            <v>10/07/2018 17:47</v>
          </cell>
          <cell r="N189" t="str">
            <v>Si</v>
          </cell>
          <cell r="O189" t="str">
            <v>No</v>
          </cell>
          <cell r="P189">
            <v>0</v>
          </cell>
          <cell r="Q189" t="str">
            <v>X</v>
          </cell>
          <cell r="R189" t="str">
            <v>31/07/2018</v>
          </cell>
          <cell r="S189" t="str">
            <v>11/07/2018</v>
          </cell>
          <cell r="T189" t="str">
            <v>00959</v>
          </cell>
        </row>
        <row r="190">
          <cell r="B190" t="str">
            <v>BT-AP-EHAD/W</v>
          </cell>
          <cell r="C190" t="str">
            <v>00000000000071446</v>
          </cell>
          <cell r="D190" t="str">
            <v>M</v>
          </cell>
          <cell r="E190" t="str">
            <v>BTICINO - Surcharge for wall connection</v>
          </cell>
          <cell r="F190" t="str">
            <v>BTICINO S.P.A.</v>
          </cell>
          <cell r="G190">
            <v>0</v>
          </cell>
          <cell r="H190">
            <v>0</v>
          </cell>
          <cell r="K190" t="str">
            <v>TO</v>
          </cell>
          <cell r="L190" t="str">
            <v>Acquisto</v>
          </cell>
          <cell r="M190" t="str">
            <v>07/04/2021 19:56</v>
          </cell>
          <cell r="N190" t="str">
            <v>Si</v>
          </cell>
          <cell r="O190" t="str">
            <v>No</v>
          </cell>
          <cell r="P190">
            <v>0</v>
          </cell>
          <cell r="Q190" t="str">
            <v>X</v>
          </cell>
          <cell r="R190" t="str">
            <v>10/11/2021</v>
          </cell>
          <cell r="S190" t="str">
            <v>10/11/2021</v>
          </cell>
          <cell r="T190" t="str">
            <v>00959</v>
          </cell>
          <cell r="U190" t="str">
            <v>AP-EHAD/W</v>
          </cell>
        </row>
        <row r="191">
          <cell r="B191" t="str">
            <v>BT-B1104061242158580</v>
          </cell>
          <cell r="C191" t="str">
            <v>00000000000080903</v>
          </cell>
          <cell r="D191" t="str">
            <v>M</v>
          </cell>
          <cell r="E191" t="str">
            <v>BTICINO - Server cabinet white, W800 D1200 42U, Side Panels, Airflow, FD S80% RD D80%</v>
          </cell>
          <cell r="F191" t="str">
            <v>BTICINO S.P.A.</v>
          </cell>
          <cell r="G191">
            <v>0</v>
          </cell>
          <cell r="L191" t="str">
            <v>Acquisto</v>
          </cell>
          <cell r="M191" t="str">
            <v>09/05/2023 16:15</v>
          </cell>
          <cell r="N191" t="str">
            <v>No</v>
          </cell>
          <cell r="O191" t="str">
            <v>No</v>
          </cell>
          <cell r="P191">
            <v>0</v>
          </cell>
          <cell r="Q191" t="str">
            <v>X</v>
          </cell>
          <cell r="R191" t="str">
            <v>14/07/2023</v>
          </cell>
          <cell r="S191" t="str">
            <v>14/07/2023</v>
          </cell>
          <cell r="T191" t="str">
            <v>00959</v>
          </cell>
          <cell r="U191" t="str">
            <v>B1104-081242-158580</v>
          </cell>
        </row>
        <row r="192">
          <cell r="B192" t="str">
            <v>BT-B1104061242158581</v>
          </cell>
          <cell r="C192" t="str">
            <v>00000000000080902</v>
          </cell>
          <cell r="D192" t="str">
            <v>M</v>
          </cell>
          <cell r="E192" t="str">
            <v>BTICINO - Server cabinet white, W600 D1200 42U, Side Panels, Airflow, FD S80% RD D80%</v>
          </cell>
          <cell r="F192" t="str">
            <v>BTICINO S.P.A.</v>
          </cell>
          <cell r="G192">
            <v>0</v>
          </cell>
          <cell r="L192" t="str">
            <v>Acquisto</v>
          </cell>
          <cell r="M192" t="str">
            <v>09/05/2023 16:12</v>
          </cell>
          <cell r="N192" t="str">
            <v>No</v>
          </cell>
          <cell r="O192" t="str">
            <v>No</v>
          </cell>
          <cell r="P192">
            <v>0</v>
          </cell>
          <cell r="Q192" t="str">
            <v>X</v>
          </cell>
          <cell r="R192" t="str">
            <v>14/07/2023</v>
          </cell>
          <cell r="S192" t="str">
            <v>14/07/2023</v>
          </cell>
          <cell r="T192" t="str">
            <v>00959</v>
          </cell>
          <cell r="U192" t="str">
            <v>B1104-061242-158581</v>
          </cell>
        </row>
        <row r="193">
          <cell r="B193" t="str">
            <v>BT-B1109-081242000090</v>
          </cell>
          <cell r="C193" t="str">
            <v>00000000000076195</v>
          </cell>
          <cell r="D193" t="str">
            <v>M</v>
          </cell>
          <cell r="E193" t="str">
            <v>BTICINO - Server Cabinet Black 42U 800x1200, Airflow manag, Cable Tray - Front Door: Single 80% - Rear Door: Double 80% perf.</v>
          </cell>
          <cell r="F193" t="str">
            <v>BTICINO S.P.A.</v>
          </cell>
          <cell r="G193">
            <v>0</v>
          </cell>
          <cell r="H193">
            <v>0</v>
          </cell>
          <cell r="K193" t="str">
            <v>TO</v>
          </cell>
          <cell r="L193" t="str">
            <v>Acquisto</v>
          </cell>
          <cell r="M193" t="str">
            <v>11/05/2022 11:25</v>
          </cell>
          <cell r="N193" t="str">
            <v>No</v>
          </cell>
          <cell r="O193" t="str">
            <v>No</v>
          </cell>
          <cell r="P193">
            <v>0</v>
          </cell>
          <cell r="Q193" t="str">
            <v>X</v>
          </cell>
          <cell r="R193" t="str">
            <v>17/10/2023</v>
          </cell>
          <cell r="S193" t="str">
            <v>17/10/2023</v>
          </cell>
          <cell r="T193" t="str">
            <v>00959</v>
          </cell>
          <cell r="U193" t="str">
            <v>B1109-081242-000090</v>
          </cell>
        </row>
        <row r="194">
          <cell r="B194" t="str">
            <v>BT-BUNDLE1</v>
          </cell>
          <cell r="C194" t="str">
            <v>00000000000081508</v>
          </cell>
          <cell r="D194" t="str">
            <v>M</v>
          </cell>
          <cell r="E194" t="str">
            <v>Bticino - KIT Bticino/Legrand UTP Cat6 Non Schermato</v>
          </cell>
          <cell r="G194">
            <v>0</v>
          </cell>
          <cell r="L194" t="str">
            <v>Prodotto finito</v>
          </cell>
          <cell r="M194" t="str">
            <v>20/06/2023 12:48</v>
          </cell>
          <cell r="N194" t="str">
            <v>No</v>
          </cell>
          <cell r="O194" t="str">
            <v>No</v>
          </cell>
          <cell r="P194">
            <v>0</v>
          </cell>
          <cell r="Q194" t="str">
            <v>X</v>
          </cell>
        </row>
        <row r="195">
          <cell r="B195" t="str">
            <v>BT-BUNDLE2</v>
          </cell>
          <cell r="C195" t="str">
            <v>00000000000081511</v>
          </cell>
          <cell r="D195" t="str">
            <v>M</v>
          </cell>
          <cell r="E195" t="str">
            <v>Bticino - KIT Bticino/Legrand FTP Cat6 Schermato</v>
          </cell>
          <cell r="G195">
            <v>0</v>
          </cell>
          <cell r="H195">
            <v>0</v>
          </cell>
          <cell r="L195" t="str">
            <v>Prodotto finito</v>
          </cell>
          <cell r="M195" t="str">
            <v>20/06/2023 14:48</v>
          </cell>
          <cell r="N195" t="str">
            <v>No</v>
          </cell>
          <cell r="O195" t="str">
            <v>No</v>
          </cell>
          <cell r="P195">
            <v>0</v>
          </cell>
          <cell r="Q195" t="str">
            <v>X</v>
          </cell>
        </row>
        <row r="196">
          <cell r="B196" t="str">
            <v>BT-C32240230MW2099999</v>
          </cell>
          <cell r="C196" t="str">
            <v>00000000000080901</v>
          </cell>
          <cell r="D196" t="str">
            <v>M</v>
          </cell>
          <cell r="E196" t="str">
            <v>BTICINO - Nexpand Corridor - Drop Away - 2300 x 1200 x 1978 mm (42 U) White - As per Datasheet</v>
          </cell>
          <cell r="F196" t="str">
            <v>BTICINO S.P.A.</v>
          </cell>
          <cell r="G196">
            <v>0</v>
          </cell>
          <cell r="L196" t="str">
            <v>Acquisto</v>
          </cell>
          <cell r="M196" t="str">
            <v>09/05/2023 16:05</v>
          </cell>
          <cell r="N196" t="str">
            <v>No</v>
          </cell>
          <cell r="O196" t="str">
            <v>No</v>
          </cell>
          <cell r="P196">
            <v>0</v>
          </cell>
          <cell r="Q196" t="str">
            <v>X</v>
          </cell>
          <cell r="R196" t="str">
            <v>14/07/2023</v>
          </cell>
          <cell r="S196" t="str">
            <v>14/07/2023</v>
          </cell>
          <cell r="T196" t="str">
            <v>00959</v>
          </cell>
          <cell r="U196" t="str">
            <v>C3224-0230MW20-</v>
          </cell>
        </row>
        <row r="197">
          <cell r="B197" t="str">
            <v>BT-C42290960MM2516958</v>
          </cell>
          <cell r="C197" t="str">
            <v>00000000000083523</v>
          </cell>
          <cell r="D197" t="str">
            <v>M</v>
          </cell>
          <cell r="E197" t="str">
            <v>BTICINO - C4229-0960MM25-169589 - Minkels Free Standing Corridor - Nexpand FSC DROP AWAY 9600x1200x2500mm Zwart</v>
          </cell>
          <cell r="F197" t="str">
            <v>BTICINO S.P.A.</v>
          </cell>
          <cell r="G197">
            <v>0</v>
          </cell>
          <cell r="L197" t="str">
            <v>Acquisto</v>
          </cell>
          <cell r="M197" t="str">
            <v>11/03/2024 12:00</v>
          </cell>
          <cell r="N197" t="str">
            <v>No</v>
          </cell>
          <cell r="O197" t="str">
            <v>No</v>
          </cell>
          <cell r="P197">
            <v>0</v>
          </cell>
          <cell r="Q197" t="str">
            <v>X</v>
          </cell>
          <cell r="T197" t="str">
            <v>00959</v>
          </cell>
          <cell r="U197" t="str">
            <v>C4229-0960MM25-169589</v>
          </cell>
        </row>
        <row r="198">
          <cell r="B198" t="str">
            <v>BT-C423.0360MM22.1E6.</v>
          </cell>
          <cell r="C198" t="str">
            <v>00000000000070266</v>
          </cell>
          <cell r="D198" t="str">
            <v>M</v>
          </cell>
          <cell r="E198" t="str">
            <v>BTICINO - V/MINKELS - CC FSC DROP AWAY 3600x1200x2200mm 9011</v>
          </cell>
          <cell r="F198" t="str">
            <v>BTICINO S.P.A.</v>
          </cell>
          <cell r="G198">
            <v>0</v>
          </cell>
          <cell r="H198">
            <v>0</v>
          </cell>
          <cell r="K198" t="str">
            <v>TO</v>
          </cell>
          <cell r="L198" t="str">
            <v>Acquisto</v>
          </cell>
          <cell r="M198" t="str">
            <v>20/11/2020 17:30</v>
          </cell>
          <cell r="N198" t="str">
            <v>Si</v>
          </cell>
          <cell r="O198" t="str">
            <v>No</v>
          </cell>
          <cell r="P198">
            <v>0</v>
          </cell>
          <cell r="Q198" t="str">
            <v>X</v>
          </cell>
          <cell r="R198" t="str">
            <v>29/01/2021</v>
          </cell>
          <cell r="S198" t="str">
            <v>20/01/2021</v>
          </cell>
          <cell r="T198" t="str">
            <v>00959</v>
          </cell>
          <cell r="U198" t="str">
            <v>C423.0360MM22.1E6.02935</v>
          </cell>
        </row>
        <row r="199">
          <cell r="B199" t="str">
            <v>BT-C4230720MM22151965</v>
          </cell>
          <cell r="C199" t="str">
            <v>00000000000070406</v>
          </cell>
          <cell r="D199" t="str">
            <v>M</v>
          </cell>
          <cell r="E199" t="str">
            <v>BTICINO - V/MINKELS - Isola Freestanding 7200mm, per corridoio 1380mm, c/ doppie porte scorrevoli fronte e retro, RAL7047</v>
          </cell>
          <cell r="F199" t="str">
            <v>BTICINO S.P.A.</v>
          </cell>
          <cell r="G199">
            <v>0</v>
          </cell>
          <cell r="H199">
            <v>0</v>
          </cell>
          <cell r="K199" t="str">
            <v>TO</v>
          </cell>
          <cell r="L199" t="str">
            <v>Acquisto</v>
          </cell>
          <cell r="M199" t="str">
            <v>10/12/2020 11:19</v>
          </cell>
          <cell r="N199" t="str">
            <v>Si</v>
          </cell>
          <cell r="O199" t="str">
            <v>No</v>
          </cell>
          <cell r="P199">
            <v>0</v>
          </cell>
          <cell r="Q199" t="str">
            <v>X</v>
          </cell>
          <cell r="R199" t="str">
            <v>15/03/2021</v>
          </cell>
          <cell r="S199" t="str">
            <v>16/03/2021</v>
          </cell>
          <cell r="T199" t="str">
            <v>00959</v>
          </cell>
          <cell r="U199" t="str">
            <v>C423.0720MM22.151965</v>
          </cell>
        </row>
        <row r="200">
          <cell r="B200" t="str">
            <v>BT-C9892F12</v>
          </cell>
          <cell r="C200" t="str">
            <v>00000000000011368</v>
          </cell>
          <cell r="D200" t="str">
            <v>M</v>
          </cell>
          <cell r="E200" t="str">
            <v>Cavo f.o. 12x50/125 MM Tight int/est</v>
          </cell>
          <cell r="G200">
            <v>0</v>
          </cell>
          <cell r="H200">
            <v>0</v>
          </cell>
          <cell r="K200" t="str">
            <v>TO</v>
          </cell>
          <cell r="L200" t="str">
            <v>Prodotto finito</v>
          </cell>
          <cell r="M200" t="str">
            <v>22/02/2008 16:36</v>
          </cell>
          <cell r="N200" t="str">
            <v>Si</v>
          </cell>
          <cell r="O200" t="str">
            <v>No</v>
          </cell>
          <cell r="P200">
            <v>1000</v>
          </cell>
          <cell r="Q200" t="str">
            <v>X</v>
          </cell>
          <cell r="R200" t="str">
            <v>15/10/2014</v>
          </cell>
          <cell r="S200" t="str">
            <v>02/01/2012</v>
          </cell>
          <cell r="T200" t="str">
            <v>20TO1002</v>
          </cell>
        </row>
        <row r="201">
          <cell r="B201" t="str">
            <v>BT-C9892F6</v>
          </cell>
          <cell r="C201" t="str">
            <v>00000000000011369</v>
          </cell>
          <cell r="D201" t="str">
            <v>M</v>
          </cell>
          <cell r="E201" t="str">
            <v>Cavo f.o. 6x50/125 MM Tight int/est</v>
          </cell>
          <cell r="G201">
            <v>0</v>
          </cell>
          <cell r="H201">
            <v>0</v>
          </cell>
          <cell r="K201" t="str">
            <v>TO</v>
          </cell>
          <cell r="L201" t="str">
            <v>Prodotto finito</v>
          </cell>
          <cell r="M201" t="str">
            <v>22/02/2008 16:36</v>
          </cell>
          <cell r="N201" t="str">
            <v>Si</v>
          </cell>
          <cell r="O201" t="str">
            <v>No</v>
          </cell>
          <cell r="P201">
            <v>1000</v>
          </cell>
          <cell r="Q201" t="str">
            <v>X</v>
          </cell>
          <cell r="R201" t="str">
            <v>29/01/2013</v>
          </cell>
          <cell r="S201" t="str">
            <v>02/01/2012</v>
          </cell>
          <cell r="T201" t="str">
            <v>20TO1002</v>
          </cell>
        </row>
        <row r="202">
          <cell r="B202" t="str">
            <v>BT-C9893F12L</v>
          </cell>
          <cell r="C202" t="str">
            <v>00000000000028987</v>
          </cell>
          <cell r="D202" t="str">
            <v>M</v>
          </cell>
          <cell r="E202" t="str">
            <v>Cavo f.o. 12x50/125 MM OM3 Loose int/est</v>
          </cell>
          <cell r="G202">
            <v>0</v>
          </cell>
          <cell r="H202">
            <v>0</v>
          </cell>
          <cell r="L202" t="str">
            <v>Acquisto</v>
          </cell>
          <cell r="M202" t="str">
            <v>17/07/2013 17:13</v>
          </cell>
          <cell r="N202" t="str">
            <v>Si</v>
          </cell>
          <cell r="O202" t="str">
            <v>No</v>
          </cell>
          <cell r="P202">
            <v>1000</v>
          </cell>
          <cell r="Q202" t="str">
            <v>X</v>
          </cell>
          <cell r="R202" t="str">
            <v>26/04/2017</v>
          </cell>
          <cell r="S202" t="str">
            <v>21/04/2017</v>
          </cell>
          <cell r="T202" t="str">
            <v>20TO1002</v>
          </cell>
        </row>
        <row r="203">
          <cell r="B203" t="str">
            <v>BT-C9893F6</v>
          </cell>
          <cell r="C203" t="str">
            <v>00000000000011370</v>
          </cell>
          <cell r="D203" t="str">
            <v>M</v>
          </cell>
          <cell r="E203" t="str">
            <v>Cavo f.o. 6x50/125 MM  OM3 Tight int/est</v>
          </cell>
          <cell r="G203">
            <v>0</v>
          </cell>
          <cell r="H203">
            <v>0</v>
          </cell>
          <cell r="K203" t="str">
            <v>TO</v>
          </cell>
          <cell r="L203" t="str">
            <v>Acquisto</v>
          </cell>
          <cell r="M203" t="str">
            <v>29/11/2011 10:00</v>
          </cell>
          <cell r="N203" t="str">
            <v>Si</v>
          </cell>
          <cell r="O203" t="str">
            <v>No</v>
          </cell>
          <cell r="P203">
            <v>1000</v>
          </cell>
          <cell r="Q203" t="str">
            <v>X</v>
          </cell>
          <cell r="R203" t="str">
            <v>28/06/2013</v>
          </cell>
          <cell r="S203" t="str">
            <v>02/01/2012</v>
          </cell>
          <cell r="T203" t="str">
            <v>20TO1002</v>
          </cell>
        </row>
        <row r="204">
          <cell r="B204" t="str">
            <v>BT-C9894F12L</v>
          </cell>
          <cell r="C204" t="str">
            <v>00000000000041093</v>
          </cell>
          <cell r="D204" t="str">
            <v>M</v>
          </cell>
          <cell r="E204" t="str">
            <v>Cavo fibra ottica 12F 50/125um OM4 LSZH</v>
          </cell>
          <cell r="G204">
            <v>0</v>
          </cell>
          <cell r="H204">
            <v>0</v>
          </cell>
          <cell r="L204" t="str">
            <v>Prodotto finito</v>
          </cell>
          <cell r="M204" t="str">
            <v>03/05/2016 14:55</v>
          </cell>
          <cell r="N204" t="str">
            <v>Si</v>
          </cell>
          <cell r="O204" t="str">
            <v>No</v>
          </cell>
          <cell r="P204">
            <v>0</v>
          </cell>
          <cell r="Q204" t="str">
            <v>X</v>
          </cell>
          <cell r="R204" t="str">
            <v>09/02/2017</v>
          </cell>
          <cell r="S204" t="str">
            <v>09/02/2017</v>
          </cell>
          <cell r="T204" t="str">
            <v>20TO1002</v>
          </cell>
        </row>
        <row r="205">
          <cell r="B205" t="str">
            <v>BT-CUSTOM EXT</v>
          </cell>
          <cell r="C205" t="str">
            <v>00000000000079651</v>
          </cell>
          <cell r="D205" t="str">
            <v>M</v>
          </cell>
          <cell r="E205" t="str">
            <v>BTICINO - Condensatore Remoto esecuzione standard Versione Standard; Controllo Assente; Circuito Singolo circuito; Batteria Sta</v>
          </cell>
          <cell r="F205" t="str">
            <v>E.T.A. S.P.A.</v>
          </cell>
          <cell r="G205">
            <v>0</v>
          </cell>
          <cell r="L205" t="str">
            <v>Acquisto</v>
          </cell>
          <cell r="M205" t="str">
            <v>08/02/2023 16:20</v>
          </cell>
          <cell r="N205" t="str">
            <v>No</v>
          </cell>
          <cell r="O205" t="str">
            <v>No</v>
          </cell>
          <cell r="P205">
            <v>0</v>
          </cell>
          <cell r="Q205" t="str">
            <v>X</v>
          </cell>
          <cell r="R205" t="str">
            <v>12/06/2023</v>
          </cell>
          <cell r="S205" t="str">
            <v>12/06/2023</v>
          </cell>
          <cell r="T205" t="str">
            <v>01819</v>
          </cell>
        </row>
        <row r="206">
          <cell r="B206" t="str">
            <v>BT-CUSTOM INT</v>
          </cell>
          <cell r="C206" t="str">
            <v>00000000000079650</v>
          </cell>
          <cell r="D206" t="str">
            <v>M</v>
          </cell>
          <cell r="E206" t="str">
            <v>BTICINO -  Unità espansione diretta condensata ad aria, mandata aria vs il basso con ventilatori centrifughi pale curve avanti</v>
          </cell>
          <cell r="F206" t="str">
            <v>BTICINO S.P.A.</v>
          </cell>
          <cell r="G206">
            <v>0</v>
          </cell>
          <cell r="L206" t="str">
            <v>Acquisto</v>
          </cell>
          <cell r="M206" t="str">
            <v>08/02/2023 16:17</v>
          </cell>
          <cell r="N206" t="str">
            <v>No</v>
          </cell>
          <cell r="O206" t="str">
            <v>No</v>
          </cell>
          <cell r="P206">
            <v>0</v>
          </cell>
          <cell r="Q206" t="str">
            <v>X</v>
          </cell>
          <cell r="R206" t="str">
            <v>12/06/2023</v>
          </cell>
          <cell r="S206" t="str">
            <v>12/06/2023</v>
          </cell>
          <cell r="T206" t="str">
            <v>00959</v>
          </cell>
          <cell r="U206" t="str">
            <v>Custom Int.</v>
          </cell>
        </row>
        <row r="207">
          <cell r="B207" t="str">
            <v>BT-CUSTOMCORMBDA1200</v>
          </cell>
          <cell r="C207" t="str">
            <v>00000000000076288</v>
          </cell>
          <cell r="D207" t="str">
            <v>M</v>
          </cell>
          <cell r="E207" t="str">
            <v>BTICINO - Corridoio (D) 6400mm(W)1200mm, (H) 1978mm, completo di accessori - Colore nero ATTENZIONE LARGHEZZA 1200mm</v>
          </cell>
          <cell r="F207" t="str">
            <v>BTICINO S.P.A.</v>
          </cell>
          <cell r="G207">
            <v>0</v>
          </cell>
          <cell r="H207">
            <v>0</v>
          </cell>
          <cell r="K207" t="str">
            <v>TO</v>
          </cell>
          <cell r="L207" t="str">
            <v>Acquisto</v>
          </cell>
          <cell r="M207" t="str">
            <v>26/05/2022 10:18</v>
          </cell>
          <cell r="N207" t="str">
            <v>No</v>
          </cell>
          <cell r="O207" t="str">
            <v>No</v>
          </cell>
          <cell r="P207">
            <v>0</v>
          </cell>
          <cell r="Q207" t="str">
            <v>X</v>
          </cell>
          <cell r="R207" t="str">
            <v>25/07/2022</v>
          </cell>
          <cell r="S207" t="str">
            <v>25/07/2022</v>
          </cell>
          <cell r="T207" t="str">
            <v>00959</v>
          </cell>
          <cell r="U207" t="str">
            <v>CustomCorridoio1200mm</v>
          </cell>
        </row>
        <row r="208">
          <cell r="B208" t="str">
            <v>BT-CUSTOMNEXCORMBDA</v>
          </cell>
          <cell r="C208" t="str">
            <v>00000000000076196</v>
          </cell>
          <cell r="D208" t="str">
            <v>M</v>
          </cell>
          <cell r="E208" t="str">
            <v>BTICINO - Nexpand Corridor - As described in attached technical document</v>
          </cell>
          <cell r="F208" t="str">
            <v>BTICINO S.P.A.</v>
          </cell>
          <cell r="G208">
            <v>0</v>
          </cell>
          <cell r="H208">
            <v>0</v>
          </cell>
          <cell r="K208" t="str">
            <v>TO</v>
          </cell>
          <cell r="L208" t="str">
            <v>Acquisto</v>
          </cell>
          <cell r="M208" t="str">
            <v>11/05/2022 11:30</v>
          </cell>
          <cell r="N208" t="str">
            <v>No</v>
          </cell>
          <cell r="O208" t="str">
            <v>No</v>
          </cell>
          <cell r="P208">
            <v>0</v>
          </cell>
          <cell r="Q208" t="str">
            <v>X</v>
          </cell>
          <cell r="R208" t="str">
            <v>17/10/2023</v>
          </cell>
          <cell r="S208" t="str">
            <v>17/10/2023</v>
          </cell>
          <cell r="T208" t="str">
            <v>00959</v>
          </cell>
          <cell r="U208" t="str">
            <v>Custom</v>
          </cell>
        </row>
        <row r="209">
          <cell r="B209" t="str">
            <v>BT-CUSTOMRACKGEO</v>
          </cell>
          <cell r="C209" t="str">
            <v>00000000000076075</v>
          </cell>
          <cell r="D209" t="str">
            <v>M</v>
          </cell>
          <cell r="E209" t="str">
            <v>BTICINO - Server Cabinet, BLACK 800x800 42U - With: Side Panels - Front Door: Single 80% perfor, Rear Door: Double 80% perfor</v>
          </cell>
          <cell r="F209" t="str">
            <v>BTICINO S.P.A.</v>
          </cell>
          <cell r="G209">
            <v>0</v>
          </cell>
          <cell r="H209">
            <v>0</v>
          </cell>
          <cell r="K209" t="str">
            <v>TO</v>
          </cell>
          <cell r="L209" t="str">
            <v>Acquisto</v>
          </cell>
          <cell r="M209" t="str">
            <v>28/04/2022 17:41</v>
          </cell>
          <cell r="N209" t="str">
            <v>No</v>
          </cell>
          <cell r="O209" t="str">
            <v>No</v>
          </cell>
          <cell r="P209">
            <v>0</v>
          </cell>
          <cell r="Q209" t="str">
            <v>X</v>
          </cell>
          <cell r="R209" t="str">
            <v>30/06/2022</v>
          </cell>
          <cell r="S209" t="str">
            <v>30/06/2022</v>
          </cell>
          <cell r="T209" t="str">
            <v>00959</v>
          </cell>
          <cell r="U209" t="str">
            <v>B1109-080842-160925</v>
          </cell>
        </row>
        <row r="210">
          <cell r="B210" t="str">
            <v>BT-CVR-032828</v>
          </cell>
          <cell r="C210" t="str">
            <v>00000000000080119</v>
          </cell>
          <cell r="D210" t="str">
            <v>M</v>
          </cell>
          <cell r="E210" t="str">
            <v>BTICINO - LEGRAND cavo non schermato U/UTP Cat.6A, solido AWG 23, LSZH, Cca s1a d1 a1, reel 500m, giallo</v>
          </cell>
          <cell r="F210" t="str">
            <v>BTICINO S.P.A.</v>
          </cell>
          <cell r="G210">
            <v>0</v>
          </cell>
          <cell r="L210" t="str">
            <v>Acquisto</v>
          </cell>
          <cell r="M210" t="str">
            <v>22/03/2023 16:27</v>
          </cell>
          <cell r="N210" t="str">
            <v>No</v>
          </cell>
          <cell r="O210" t="str">
            <v>No</v>
          </cell>
          <cell r="P210">
            <v>0</v>
          </cell>
          <cell r="Q210" t="str">
            <v>X</v>
          </cell>
          <cell r="R210" t="str">
            <v>10/04/2024</v>
          </cell>
          <cell r="S210" t="str">
            <v>25/10/2023</v>
          </cell>
          <cell r="T210" t="str">
            <v>00959</v>
          </cell>
          <cell r="U210" t="str">
            <v>LG-032828</v>
          </cell>
        </row>
        <row r="211">
          <cell r="B211" t="str">
            <v>BT-CVR-032883</v>
          </cell>
          <cell r="C211" t="str">
            <v>00000000000080121</v>
          </cell>
          <cell r="D211" t="str">
            <v>M</v>
          </cell>
          <cell r="E211" t="str">
            <v>BTICINO - LEGRAND cavo schermato F/FTP Cat.6A, solido AWG 23, LSZH, Cca s1a d1 a1, reel 500m, giallo</v>
          </cell>
          <cell r="F211" t="str">
            <v>BTICINO S.P.A.</v>
          </cell>
          <cell r="G211">
            <v>0</v>
          </cell>
          <cell r="L211" t="str">
            <v>Acquisto</v>
          </cell>
          <cell r="M211" t="str">
            <v>22/03/2023 16:30</v>
          </cell>
          <cell r="N211" t="str">
            <v>No</v>
          </cell>
          <cell r="O211" t="str">
            <v>No</v>
          </cell>
          <cell r="P211">
            <v>0</v>
          </cell>
          <cell r="Q211" t="str">
            <v>X</v>
          </cell>
          <cell r="R211" t="str">
            <v>02/04/2024</v>
          </cell>
          <cell r="S211" t="str">
            <v>05/06/2023</v>
          </cell>
          <cell r="T211" t="str">
            <v>00959</v>
          </cell>
          <cell r="U211" t="str">
            <v>LG-032883</v>
          </cell>
        </row>
        <row r="212">
          <cell r="B212" t="str">
            <v>BT-CVR-032886</v>
          </cell>
          <cell r="C212" t="str">
            <v>00000000000080116</v>
          </cell>
          <cell r="D212" t="str">
            <v>M</v>
          </cell>
          <cell r="E212" t="str">
            <v>BTICINO - LEGRAND cavo non schermato U/UTP Cat.6, solido AWG 23, LSZH, Cca s1a d1 a1, box 305m, blu</v>
          </cell>
          <cell r="F212" t="str">
            <v>BTICINO S.P.A.</v>
          </cell>
          <cell r="G212">
            <v>0</v>
          </cell>
          <cell r="L212" t="str">
            <v>Acquisto</v>
          </cell>
          <cell r="M212" t="str">
            <v>22/03/2023 16:23</v>
          </cell>
          <cell r="N212" t="str">
            <v>No</v>
          </cell>
          <cell r="O212" t="str">
            <v>No</v>
          </cell>
          <cell r="P212">
            <v>0</v>
          </cell>
          <cell r="Q212" t="str">
            <v>X</v>
          </cell>
          <cell r="R212" t="str">
            <v>16/02/2024</v>
          </cell>
          <cell r="S212" t="str">
            <v>22/05/2023</v>
          </cell>
          <cell r="T212" t="str">
            <v>00959</v>
          </cell>
          <cell r="U212" t="str">
            <v>LG-032886</v>
          </cell>
        </row>
        <row r="213">
          <cell r="B213" t="str">
            <v>BT-CVR-LG-032886</v>
          </cell>
          <cell r="C213" t="str">
            <v>00000000000075718</v>
          </cell>
          <cell r="D213" t="str">
            <v>M</v>
          </cell>
          <cell r="E213" t="str">
            <v>BTICINO - Cavo rame non schermato U/UTP cat 6, LSZH, Cca s1a,d1,a1, pull box 305m</v>
          </cell>
          <cell r="F213" t="str">
            <v>BTICINO S.P.A.</v>
          </cell>
          <cell r="G213">
            <v>0</v>
          </cell>
          <cell r="H213">
            <v>13.75</v>
          </cell>
          <cell r="K213" t="str">
            <v>TO</v>
          </cell>
          <cell r="L213" t="str">
            <v>Acquisto</v>
          </cell>
          <cell r="M213" t="str">
            <v>24/03/2022 16:24</v>
          </cell>
          <cell r="N213" t="str">
            <v>No</v>
          </cell>
          <cell r="O213" t="str">
            <v>No</v>
          </cell>
          <cell r="P213">
            <v>0</v>
          </cell>
          <cell r="Q213" t="str">
            <v>X</v>
          </cell>
          <cell r="S213" t="str">
            <v>13/04/2022</v>
          </cell>
          <cell r="T213" t="str">
            <v>00959</v>
          </cell>
          <cell r="U213" t="str">
            <v>LG-032886</v>
          </cell>
        </row>
        <row r="214">
          <cell r="B214" t="str">
            <v>BT-D4CBL-DP-HDMI</v>
          </cell>
          <cell r="C214" t="str">
            <v>00000000000077981</v>
          </cell>
          <cell r="D214" t="str">
            <v>M</v>
          </cell>
          <cell r="E214" t="str">
            <v>BTICINO - 6 ft DisplayPort to HDMI cable to connect DKX4-101 to a server with up to 4K DisplayPort video and audio</v>
          </cell>
          <cell r="F214" t="str">
            <v>BTICINO S.P.A.</v>
          </cell>
          <cell r="G214">
            <v>0</v>
          </cell>
          <cell r="H214">
            <v>0</v>
          </cell>
          <cell r="K214" t="str">
            <v>TO</v>
          </cell>
          <cell r="L214" t="str">
            <v>Acquisto</v>
          </cell>
          <cell r="M214" t="str">
            <v>25/10/2022 12:42</v>
          </cell>
          <cell r="N214" t="str">
            <v>No</v>
          </cell>
          <cell r="O214" t="str">
            <v>No</v>
          </cell>
          <cell r="P214">
            <v>0</v>
          </cell>
          <cell r="Q214" t="str">
            <v>X</v>
          </cell>
          <cell r="R214" t="str">
            <v>25/01/2023</v>
          </cell>
          <cell r="S214" t="str">
            <v>25/01/2023</v>
          </cell>
          <cell r="T214" t="str">
            <v>00959</v>
          </cell>
          <cell r="U214" t="str">
            <v>D4CBL-DP-HDMI</v>
          </cell>
        </row>
        <row r="215">
          <cell r="B215" t="str">
            <v>BT-DPX-WSC-35-KIT</v>
          </cell>
          <cell r="C215" t="str">
            <v>00000000000056968</v>
          </cell>
          <cell r="D215" t="str">
            <v>M</v>
          </cell>
          <cell r="E215" t="str">
            <v>Sensore presenza liquidi, con corda lunghezza 3,5mt.</v>
          </cell>
          <cell r="F215" t="str">
            <v>BTICINO S.P.A.</v>
          </cell>
          <cell r="G215">
            <v>0</v>
          </cell>
          <cell r="H215">
            <v>0</v>
          </cell>
          <cell r="K215" t="str">
            <v>TO</v>
          </cell>
          <cell r="L215" t="str">
            <v>Acquisto</v>
          </cell>
          <cell r="M215" t="str">
            <v>11/10/2018 14:23</v>
          </cell>
          <cell r="N215" t="str">
            <v>Si</v>
          </cell>
          <cell r="O215" t="str">
            <v>No</v>
          </cell>
          <cell r="P215">
            <v>0</v>
          </cell>
          <cell r="Q215" t="str">
            <v>X</v>
          </cell>
          <cell r="R215" t="str">
            <v>30/11/2018</v>
          </cell>
          <cell r="S215" t="str">
            <v>29/10/2018</v>
          </cell>
          <cell r="T215" t="str">
            <v>00959</v>
          </cell>
          <cell r="U215" t="str">
            <v>DPX-WSC-35-KIT</v>
          </cell>
        </row>
        <row r="216">
          <cell r="B216" t="str">
            <v>BT-DPX-WSC-70-KIT</v>
          </cell>
          <cell r="C216" t="str">
            <v>00000000000056969</v>
          </cell>
          <cell r="D216" t="str">
            <v>M</v>
          </cell>
          <cell r="E216" t="str">
            <v>Sensore presenza liquidi, con corda lunghezza 7mt.</v>
          </cell>
          <cell r="F216" t="str">
            <v>BTICINO S.P.A.</v>
          </cell>
          <cell r="G216">
            <v>0</v>
          </cell>
          <cell r="H216">
            <v>0</v>
          </cell>
          <cell r="K216" t="str">
            <v>TO</v>
          </cell>
          <cell r="L216" t="str">
            <v>Acquisto</v>
          </cell>
          <cell r="M216" t="str">
            <v>11/10/2018 14:53</v>
          </cell>
          <cell r="N216" t="str">
            <v>Si</v>
          </cell>
          <cell r="O216" t="str">
            <v>No</v>
          </cell>
          <cell r="P216">
            <v>0</v>
          </cell>
          <cell r="Q216" t="str">
            <v>X</v>
          </cell>
          <cell r="R216" t="str">
            <v>30/11/2018</v>
          </cell>
          <cell r="S216" t="str">
            <v>29/10/2018</v>
          </cell>
          <cell r="T216" t="str">
            <v>00959</v>
          </cell>
          <cell r="U216" t="str">
            <v>DPX-WSC-70-KIT</v>
          </cell>
        </row>
        <row r="217">
          <cell r="B217" t="str">
            <v>BT-EHAD-F/1000</v>
          </cell>
          <cell r="C217" t="str">
            <v>00000000000071445</v>
          </cell>
          <cell r="D217" t="str">
            <v>M</v>
          </cell>
          <cell r="E217" t="str">
            <v>BTICINO - Containment cover for aisles 1000mm (tp)</v>
          </cell>
          <cell r="F217" t="str">
            <v>BTICINO S.P.A.</v>
          </cell>
          <cell r="G217">
            <v>0</v>
          </cell>
          <cell r="H217">
            <v>0</v>
          </cell>
          <cell r="K217" t="str">
            <v>TO</v>
          </cell>
          <cell r="L217" t="str">
            <v>Acquisto</v>
          </cell>
          <cell r="M217" t="str">
            <v>07/04/2021 19:54</v>
          </cell>
          <cell r="N217" t="str">
            <v>Si</v>
          </cell>
          <cell r="O217" t="str">
            <v>No</v>
          </cell>
          <cell r="P217">
            <v>0</v>
          </cell>
          <cell r="Q217" t="str">
            <v>X</v>
          </cell>
          <cell r="R217" t="str">
            <v>10/11/2021</v>
          </cell>
          <cell r="S217" t="str">
            <v>10/11/2021</v>
          </cell>
          <cell r="T217" t="str">
            <v>00959</v>
          </cell>
          <cell r="U217" t="str">
            <v>EHAD-F/1000</v>
          </cell>
        </row>
        <row r="218">
          <cell r="B218" t="str">
            <v>BT-EH-ARR-ST</v>
          </cell>
          <cell r="C218" t="str">
            <v>00000000000073120</v>
          </cell>
          <cell r="D218" t="str">
            <v>M</v>
          </cell>
          <cell r="E218" t="str">
            <v>BTICINO - Interlock for Sliding doors</v>
          </cell>
          <cell r="F218" t="str">
            <v>BTICINO S.P.A.</v>
          </cell>
          <cell r="G218">
            <v>0</v>
          </cell>
          <cell r="H218">
            <v>0</v>
          </cell>
          <cell r="K218" t="str">
            <v>TO</v>
          </cell>
          <cell r="L218" t="str">
            <v>Acquisto</v>
          </cell>
          <cell r="M218" t="str">
            <v>23/09/2021 18:15</v>
          </cell>
          <cell r="N218" t="str">
            <v>Si</v>
          </cell>
          <cell r="O218" t="str">
            <v>No</v>
          </cell>
          <cell r="P218">
            <v>0</v>
          </cell>
          <cell r="Q218" t="str">
            <v>X</v>
          </cell>
          <cell r="R218" t="str">
            <v>10/11/2021</v>
          </cell>
          <cell r="S218" t="str">
            <v>10/11/2021</v>
          </cell>
          <cell r="T218" t="str">
            <v>00959</v>
          </cell>
          <cell r="U218" t="str">
            <v>EH-ARR-ST</v>
          </cell>
        </row>
        <row r="219">
          <cell r="B219" t="str">
            <v>BT-EH-FSS/500</v>
          </cell>
          <cell r="C219" t="str">
            <v>00000000000071444</v>
          </cell>
          <cell r="D219" t="str">
            <v>M</v>
          </cell>
          <cell r="E219" t="str">
            <v>BTICINO - Sidepanel for aisle door</v>
          </cell>
          <cell r="F219" t="str">
            <v>BTICINO S.P.A.</v>
          </cell>
          <cell r="G219">
            <v>0</v>
          </cell>
          <cell r="H219">
            <v>0</v>
          </cell>
          <cell r="K219" t="str">
            <v>TO</v>
          </cell>
          <cell r="L219" t="str">
            <v>Acquisto</v>
          </cell>
          <cell r="M219" t="str">
            <v>07/04/2021 19:52</v>
          </cell>
          <cell r="N219" t="str">
            <v>Si</v>
          </cell>
          <cell r="O219" t="str">
            <v>No</v>
          </cell>
          <cell r="P219">
            <v>0</v>
          </cell>
          <cell r="Q219" t="str">
            <v>X</v>
          </cell>
          <cell r="R219" t="str">
            <v>10/11/2021</v>
          </cell>
          <cell r="S219" t="str">
            <v>10/11/2021</v>
          </cell>
          <cell r="T219" t="str">
            <v>00959</v>
          </cell>
          <cell r="U219" t="str">
            <v>EH-FSS/500</v>
          </cell>
        </row>
        <row r="220">
          <cell r="B220" t="str">
            <v>BT-EHST-1F</v>
          </cell>
          <cell r="C220" t="str">
            <v>00000000000071442</v>
          </cell>
          <cell r="D220" t="str">
            <v>M</v>
          </cell>
          <cell r="E220" t="str">
            <v>BTICINO - Sliding door for containment, single-leaf, 1000</v>
          </cell>
          <cell r="F220" t="str">
            <v>BTICINO S.P.A.</v>
          </cell>
          <cell r="G220">
            <v>0</v>
          </cell>
          <cell r="H220">
            <v>0</v>
          </cell>
          <cell r="K220" t="str">
            <v>TO</v>
          </cell>
          <cell r="L220" t="str">
            <v>Acquisto</v>
          </cell>
          <cell r="M220" t="str">
            <v>07/04/2021 19:48</v>
          </cell>
          <cell r="N220" t="str">
            <v>Si</v>
          </cell>
          <cell r="O220" t="str">
            <v>No</v>
          </cell>
          <cell r="P220">
            <v>0</v>
          </cell>
          <cell r="Q220" t="str">
            <v>X</v>
          </cell>
          <cell r="R220" t="str">
            <v>10/11/2021</v>
          </cell>
          <cell r="S220" t="str">
            <v>10/11/2021</v>
          </cell>
          <cell r="T220" t="str">
            <v>00959</v>
          </cell>
          <cell r="U220" t="str">
            <v>EHST-1F</v>
          </cell>
        </row>
        <row r="221">
          <cell r="B221" t="str">
            <v>BT-EOC6060T16UDGLV01M</v>
          </cell>
          <cell r="C221" t="str">
            <v>00000000000081526</v>
          </cell>
          <cell r="D221" t="str">
            <v>M</v>
          </cell>
          <cell r="E221" t="str">
            <v>BTICINO - LEGRAND EOC6060T16UD_GLV_01M59 16U, 19’’ Single skin type 600*600 Wall Mounted Outdoor Cabinet , Load carrying</v>
          </cell>
          <cell r="F221" t="str">
            <v>BTICINO S.P.A.</v>
          </cell>
          <cell r="G221">
            <v>0</v>
          </cell>
          <cell r="L221" t="str">
            <v>Acquisto</v>
          </cell>
          <cell r="M221" t="str">
            <v>21/06/2023 15:36</v>
          </cell>
          <cell r="N221" t="str">
            <v>No</v>
          </cell>
          <cell r="O221" t="str">
            <v>No</v>
          </cell>
          <cell r="P221">
            <v>0</v>
          </cell>
          <cell r="Q221" t="str">
            <v>X</v>
          </cell>
          <cell r="R221" t="str">
            <v>27/02/2024</v>
          </cell>
          <cell r="S221" t="str">
            <v>04/01/2024</v>
          </cell>
          <cell r="T221" t="str">
            <v>00959</v>
          </cell>
          <cell r="U221" t="str">
            <v>EOC6060T16UD_GLV_01M59</v>
          </cell>
        </row>
        <row r="222">
          <cell r="B222" t="str">
            <v>BT-EOC6060T25UZGLV01M</v>
          </cell>
          <cell r="C222" t="str">
            <v>00000000000081525</v>
          </cell>
          <cell r="D222" t="str">
            <v>M</v>
          </cell>
          <cell r="E222" t="str">
            <v>BTICINO - EOC6060T25UZ_ GLV_01M7 - 25U 600x600 19" OUTDOOR CABINET /SINGLE SKIN PLINTH TYPE/RAL7035 SPECIALOUTDOOR PAINT</v>
          </cell>
          <cell r="F222" t="str">
            <v>BTICINO S.P.A.</v>
          </cell>
          <cell r="G222">
            <v>0</v>
          </cell>
          <cell r="L222" t="str">
            <v>Acquisto</v>
          </cell>
          <cell r="M222" t="str">
            <v>21/06/2023 15:31</v>
          </cell>
          <cell r="N222" t="str">
            <v>No</v>
          </cell>
          <cell r="O222" t="str">
            <v>No</v>
          </cell>
          <cell r="P222">
            <v>0</v>
          </cell>
          <cell r="Q222" t="str">
            <v>X</v>
          </cell>
          <cell r="T222" t="str">
            <v>00959</v>
          </cell>
          <cell r="U222" t="str">
            <v>EOC6060T25UZ_GLV_01M7</v>
          </cell>
        </row>
        <row r="223">
          <cell r="B223" t="str">
            <v>BT-FPP-032100</v>
          </cell>
          <cell r="C223" t="str">
            <v>00000000000051263</v>
          </cell>
          <cell r="D223" t="str">
            <v>M</v>
          </cell>
          <cell r="E223" t="str">
            <v>BTICINO - LEGRAND 032100 - Pannello ottico mudulare vuoto</v>
          </cell>
          <cell r="F223" t="str">
            <v>BTICINO S.P.A.</v>
          </cell>
          <cell r="G223">
            <v>0</v>
          </cell>
          <cell r="H223">
            <v>0</v>
          </cell>
          <cell r="K223" t="str">
            <v>TO</v>
          </cell>
          <cell r="L223" t="str">
            <v>Acquisto</v>
          </cell>
          <cell r="M223" t="str">
            <v>20/12/2017 10:55</v>
          </cell>
          <cell r="N223" t="str">
            <v>No</v>
          </cell>
          <cell r="O223" t="str">
            <v>No</v>
          </cell>
          <cell r="P223">
            <v>0</v>
          </cell>
          <cell r="Q223" t="str">
            <v>X</v>
          </cell>
          <cell r="R223" t="str">
            <v>19/12/2023</v>
          </cell>
          <cell r="S223" t="str">
            <v>14/12/2023</v>
          </cell>
          <cell r="T223" t="str">
            <v>00959</v>
          </cell>
        </row>
        <row r="224">
          <cell r="B224" t="str">
            <v>BT-FRV-UPS2416A</v>
          </cell>
          <cell r="C224" t="str">
            <v>00000000000019703</v>
          </cell>
          <cell r="E224" t="str">
            <v>Alimentatore universale 24 Volts/ 6A. Da utilizzare con la piastra di alimentazione FPO- 5000-PSB-CH o FPO-5000- PSB2</v>
          </cell>
          <cell r="F224" t="str">
            <v>BOSCH SECURITY SYSTEMS S.P.A.</v>
          </cell>
          <cell r="G224">
            <v>0</v>
          </cell>
          <cell r="H224">
            <v>0</v>
          </cell>
          <cell r="L224" t="str">
            <v>Acquisto</v>
          </cell>
          <cell r="M224" t="str">
            <v>30/01/2012 09:18</v>
          </cell>
          <cell r="N224" t="str">
            <v>Si</v>
          </cell>
          <cell r="O224" t="str">
            <v>No</v>
          </cell>
          <cell r="P224">
            <v>0</v>
          </cell>
          <cell r="Q224" t="str">
            <v>X</v>
          </cell>
          <cell r="R224" t="str">
            <v>28/03/2012</v>
          </cell>
          <cell r="T224" t="str">
            <v>00127</v>
          </cell>
        </row>
        <row r="225">
          <cell r="B225" t="str">
            <v>BT-GEC250T5</v>
          </cell>
          <cell r="C225" t="str">
            <v>00000000000079800</v>
          </cell>
          <cell r="D225" t="str">
            <v>M</v>
          </cell>
          <cell r="E225" t="str">
            <v>BTICINO - STARLINE Metric end Cap, for G250T5 series [ Silver]</v>
          </cell>
          <cell r="F225" t="str">
            <v>STARLINE HOLDINGS TECHNOLOGY LTD.</v>
          </cell>
          <cell r="G225">
            <v>0</v>
          </cell>
          <cell r="L225" t="str">
            <v>Acquisto</v>
          </cell>
          <cell r="M225" t="str">
            <v>06/03/2023 11:37</v>
          </cell>
          <cell r="N225" t="str">
            <v>No</v>
          </cell>
          <cell r="O225" t="str">
            <v>No</v>
          </cell>
          <cell r="P225">
            <v>0</v>
          </cell>
          <cell r="Q225" t="str">
            <v>X</v>
          </cell>
          <cell r="R225" t="str">
            <v>16/10/2023</v>
          </cell>
          <cell r="S225" t="str">
            <v>16/10/2023</v>
          </cell>
          <cell r="T225" t="str">
            <v>02617</v>
          </cell>
          <cell r="U225" t="str">
            <v>GEC250T5</v>
          </cell>
        </row>
        <row r="226">
          <cell r="B226" t="str">
            <v>BT-GF_LNBL-M030C-STD6</v>
          </cell>
          <cell r="C226" t="str">
            <v>00000000000079834</v>
          </cell>
          <cell r="D226" t="str">
            <v>M</v>
          </cell>
          <cell r="E226" t="str">
            <v>BTICINO - STARLINE GF250T5CGS-LNBLM030C-S TD6, BUSWAY END FEED, STD, 4 POLE + PE, MECHANICAL LUGS, HANGERS &amp; GLAND PLATES + CIR</v>
          </cell>
          <cell r="F226" t="str">
            <v>STARLINE HOLDINGS TECHNOLOGY LTD.</v>
          </cell>
          <cell r="G226">
            <v>0</v>
          </cell>
          <cell r="L226" t="str">
            <v>Acquisto</v>
          </cell>
          <cell r="M226" t="str">
            <v>10/03/2023 15:16</v>
          </cell>
          <cell r="N226" t="str">
            <v>No</v>
          </cell>
          <cell r="O226" t="str">
            <v>No</v>
          </cell>
          <cell r="P226">
            <v>0</v>
          </cell>
          <cell r="Q226" t="str">
            <v>X</v>
          </cell>
          <cell r="R226" t="str">
            <v>16/10/2023</v>
          </cell>
          <cell r="S226" t="str">
            <v>16/10/2023</v>
          </cell>
          <cell r="T226" t="str">
            <v>02617</v>
          </cell>
          <cell r="U226" t="str">
            <v>GF250T5CGS-LNBLM030C-STD6</v>
          </cell>
        </row>
        <row r="227">
          <cell r="B227" t="str">
            <v>BT-GF_LNBL-M030C-STD7</v>
          </cell>
          <cell r="C227" t="str">
            <v>00000000000079835</v>
          </cell>
          <cell r="D227" t="str">
            <v>M</v>
          </cell>
          <cell r="E227" t="str">
            <v>BTICINO - STARLINE GF250T5CGS-LNBLM030C- STD7, BUSWAY END FEED, STD, 4 POLE + PE, MECHANICAL LUGS, HANGERS &amp; GLANDPLATES + C</v>
          </cell>
          <cell r="F227" t="str">
            <v>STARLINE HOLDINGS TECHNOLOGY LTD.</v>
          </cell>
          <cell r="G227">
            <v>0</v>
          </cell>
          <cell r="L227" t="str">
            <v>Acquisto</v>
          </cell>
          <cell r="M227" t="str">
            <v>10/03/2023 15:22</v>
          </cell>
          <cell r="N227" t="str">
            <v>No</v>
          </cell>
          <cell r="O227" t="str">
            <v>No</v>
          </cell>
          <cell r="P227">
            <v>0</v>
          </cell>
          <cell r="Q227" t="str">
            <v>X</v>
          </cell>
          <cell r="R227" t="str">
            <v>16/10/2023</v>
          </cell>
          <cell r="S227" t="str">
            <v>16/10/2023</v>
          </cell>
          <cell r="T227" t="str">
            <v>02617</v>
          </cell>
          <cell r="U227" t="str">
            <v>GF250T5CGS-LNBLM030C-STD7</v>
          </cell>
        </row>
        <row r="228">
          <cell r="B228" t="str">
            <v>BT-GF_LNBR-M030C-STD6</v>
          </cell>
          <cell r="C228" t="str">
            <v>00000000000079836</v>
          </cell>
          <cell r="D228" t="str">
            <v>M</v>
          </cell>
          <cell r="E228" t="str">
            <v>BTICINO - STARLINE GF250T5CGR-LNBRM030C- STD6 BUSWAY END FEED, REV, 4 POLE + PE, MECHANICAL LUGS, HANGERS &amp; GLAND PLATES + CI</v>
          </cell>
          <cell r="F228" t="str">
            <v>STARLINE HOLDINGS TECHNOLOGY LTD.</v>
          </cell>
          <cell r="G228">
            <v>0</v>
          </cell>
          <cell r="L228" t="str">
            <v>Acquisto</v>
          </cell>
          <cell r="M228" t="str">
            <v>10/03/2023 15:24</v>
          </cell>
          <cell r="N228" t="str">
            <v>No</v>
          </cell>
          <cell r="O228" t="str">
            <v>No</v>
          </cell>
          <cell r="P228">
            <v>0</v>
          </cell>
          <cell r="Q228" t="str">
            <v>X</v>
          </cell>
          <cell r="R228" t="str">
            <v>16/10/2023</v>
          </cell>
          <cell r="S228" t="str">
            <v>16/10/2023</v>
          </cell>
          <cell r="T228" t="str">
            <v>02617</v>
          </cell>
          <cell r="U228" t="str">
            <v>GF250T5CGR-LNBRM030C-STD6</v>
          </cell>
        </row>
        <row r="229">
          <cell r="B229" t="str">
            <v>BT-GF_LNBR-M030C-STD7</v>
          </cell>
          <cell r="C229" t="str">
            <v>00000000000079837</v>
          </cell>
          <cell r="D229" t="str">
            <v>M</v>
          </cell>
          <cell r="E229" t="str">
            <v>BTICINO - STARLINE GF250T5CGR-LNBRM030C- STD7 BUSWAY END FEED, REV, 4 POLE + PE, MECHANICAL LUGS, HANGERS &amp; GLANDPLATES + CI</v>
          </cell>
          <cell r="F229" t="str">
            <v>STARLINE HOLDINGS TECHNOLOGY LTD.</v>
          </cell>
          <cell r="G229">
            <v>0</v>
          </cell>
          <cell r="L229" t="str">
            <v>Acquisto</v>
          </cell>
          <cell r="M229" t="str">
            <v>10/03/2023 15:28</v>
          </cell>
          <cell r="N229" t="str">
            <v>No</v>
          </cell>
          <cell r="O229" t="str">
            <v>No</v>
          </cell>
          <cell r="P229">
            <v>0</v>
          </cell>
          <cell r="Q229" t="str">
            <v>X</v>
          </cell>
          <cell r="R229" t="str">
            <v>16/10/2023</v>
          </cell>
          <cell r="S229" t="str">
            <v>16/10/2023</v>
          </cell>
          <cell r="T229" t="str">
            <v>02617</v>
          </cell>
          <cell r="U229" t="str">
            <v>GF250T5CGR-LNBRM030C-STD7</v>
          </cell>
        </row>
        <row r="230">
          <cell r="B230" t="str">
            <v>BT-GF_PM5560-BLUE</v>
          </cell>
          <cell r="C230" t="str">
            <v>00000000000072182</v>
          </cell>
          <cell r="D230" t="str">
            <v>M</v>
          </cell>
          <cell r="E230" t="str">
            <v>BTICINO - STARLINE GF250T5CGS-LLRL-M030C- STD6-PM5560 24,BUSWAY E. FEED,STD,4 POLE+PE,MECH. LUGS,RIR,PM5560,BLUE T. ( 250A,415V)</v>
          </cell>
          <cell r="F230" t="str">
            <v>STARLINE HOLDINGS TECHNOLOGY LTD.</v>
          </cell>
          <cell r="G230">
            <v>0</v>
          </cell>
          <cell r="H230">
            <v>0</v>
          </cell>
          <cell r="K230" t="str">
            <v>TO</v>
          </cell>
          <cell r="L230" t="str">
            <v>Acquisto</v>
          </cell>
          <cell r="M230" t="str">
            <v>13/06/2021 15:18</v>
          </cell>
          <cell r="N230" t="str">
            <v>No</v>
          </cell>
          <cell r="O230" t="str">
            <v>No</v>
          </cell>
          <cell r="P230">
            <v>0</v>
          </cell>
          <cell r="Q230" t="str">
            <v>X</v>
          </cell>
          <cell r="T230" t="str">
            <v>02617</v>
          </cell>
        </row>
        <row r="231">
          <cell r="B231" t="str">
            <v>BT-GF_PM5560-RED</v>
          </cell>
          <cell r="C231" t="str">
            <v>00000000000072181</v>
          </cell>
          <cell r="D231" t="str">
            <v>M</v>
          </cell>
          <cell r="E231" t="str">
            <v>BTICINO - STARLINE GF250T5CGS-LLRL-M030C- STD6-PM5560 24, BUSWAY ENDFEED, STD, 4POLE+PE, MECH. LUGS,RIR,PM5560, RED TAPE (250A-415V</v>
          </cell>
          <cell r="F231" t="str">
            <v>STARLINE HOLDINGS TECHNOLOGY LTD.</v>
          </cell>
          <cell r="G231">
            <v>0</v>
          </cell>
          <cell r="H231">
            <v>0</v>
          </cell>
          <cell r="K231" t="str">
            <v>TO</v>
          </cell>
          <cell r="L231" t="str">
            <v>Acquisto</v>
          </cell>
          <cell r="M231" t="str">
            <v>13/06/2021 15:14</v>
          </cell>
          <cell r="N231" t="str">
            <v>No</v>
          </cell>
          <cell r="O231" t="str">
            <v>No</v>
          </cell>
          <cell r="P231">
            <v>0</v>
          </cell>
          <cell r="Q231" t="str">
            <v>X</v>
          </cell>
          <cell r="T231" t="str">
            <v>02617</v>
          </cell>
        </row>
        <row r="232">
          <cell r="B232" t="str">
            <v>BT-GF_SNSN-M030C-STD6</v>
          </cell>
          <cell r="C232" t="str">
            <v>00000000000070911</v>
          </cell>
          <cell r="D232" t="str">
            <v>M</v>
          </cell>
          <cell r="E232" t="str">
            <v>BTICINO - STARLINE GF250T5CGSSNSN-M030C- STD6, BUSWAY END FEED, STD,4 POLE+PE, MECHANICAL LUGS ( 250AMPS, 415V), System Frame: T5</v>
          </cell>
          <cell r="F232" t="str">
            <v>STARLINE HOLDINGS TECHNOLOGY LTD.</v>
          </cell>
          <cell r="G232">
            <v>0</v>
          </cell>
          <cell r="H232">
            <v>0</v>
          </cell>
          <cell r="K232" t="str">
            <v>TO</v>
          </cell>
          <cell r="L232" t="str">
            <v>Acquisto</v>
          </cell>
          <cell r="M232" t="str">
            <v>28/01/2021 11:58</v>
          </cell>
          <cell r="N232" t="str">
            <v>Si</v>
          </cell>
          <cell r="O232" t="str">
            <v>No</v>
          </cell>
          <cell r="P232">
            <v>0</v>
          </cell>
          <cell r="Q232" t="str">
            <v>X</v>
          </cell>
          <cell r="R232" t="str">
            <v>30/04/2021</v>
          </cell>
          <cell r="S232" t="str">
            <v>30/04/2021</v>
          </cell>
          <cell r="T232" t="str">
            <v>02617</v>
          </cell>
          <cell r="U232" t="str">
            <v>GF250T5CGSSNSN-M030C-STD6</v>
          </cell>
        </row>
        <row r="233">
          <cell r="B233" t="str">
            <v>BT-GF_SNSN-M030C-STD7</v>
          </cell>
          <cell r="C233" t="str">
            <v>00000000000070913</v>
          </cell>
          <cell r="D233" t="str">
            <v>M</v>
          </cell>
          <cell r="E233" t="str">
            <v>BTICINO - STARLINE GF250T5CGSSNSN-M030C- STD7, BUSWAY END FEED, STD, 4 POLE+PE, MECHANICAL LUGS ( 250AMPS, 415V), System Frame: T5</v>
          </cell>
          <cell r="F233" t="str">
            <v>STARLINE HOLDINGS TECHNOLOGY LTD.</v>
          </cell>
          <cell r="G233">
            <v>0</v>
          </cell>
          <cell r="H233">
            <v>0</v>
          </cell>
          <cell r="K233" t="str">
            <v>TO</v>
          </cell>
          <cell r="L233" t="str">
            <v>Acquisto</v>
          </cell>
          <cell r="M233" t="str">
            <v>28/01/2021 12:02</v>
          </cell>
          <cell r="N233" t="str">
            <v>Si</v>
          </cell>
          <cell r="O233" t="str">
            <v>No</v>
          </cell>
          <cell r="P233">
            <v>0</v>
          </cell>
          <cell r="Q233" t="str">
            <v>X</v>
          </cell>
          <cell r="R233" t="str">
            <v>30/04/2021</v>
          </cell>
          <cell r="S233" t="str">
            <v>30/04/2021</v>
          </cell>
          <cell r="T233" t="str">
            <v>02617</v>
          </cell>
          <cell r="U233" t="str">
            <v>GF250T5CGSSNSN-M030C-STD7</v>
          </cell>
        </row>
        <row r="234">
          <cell r="B234" t="str">
            <v>BT-GF_T5CGR-LRJR-STD6</v>
          </cell>
          <cell r="C234" t="str">
            <v>00000000000080785</v>
          </cell>
          <cell r="D234" t="str">
            <v>M</v>
          </cell>
          <cell r="E234" t="str">
            <v>BTICINO - STARLINE GF250T5CGS-LLJL-M030C- STD6 -End Feed-PM5563 meter, cod.SQR000226-1L3</v>
          </cell>
          <cell r="F234" t="str">
            <v>STARLINE HOLDINGS TECHNOLOGY LTD.</v>
          </cell>
          <cell r="G234">
            <v>0</v>
          </cell>
          <cell r="L234" t="str">
            <v>Acquisto</v>
          </cell>
          <cell r="M234" t="str">
            <v>17/04/2023 09:29</v>
          </cell>
          <cell r="N234" t="str">
            <v>No</v>
          </cell>
          <cell r="O234" t="str">
            <v>No</v>
          </cell>
          <cell r="P234">
            <v>0</v>
          </cell>
          <cell r="Q234" t="str">
            <v>X</v>
          </cell>
          <cell r="R234" t="str">
            <v>01/08/2023</v>
          </cell>
          <cell r="S234" t="str">
            <v>01/08/2023</v>
          </cell>
          <cell r="T234" t="str">
            <v>02617</v>
          </cell>
          <cell r="U234" t="str">
            <v>GF250T5CGR-LRJR-M030C-STD6-PM5563-G</v>
          </cell>
        </row>
        <row r="235">
          <cell r="B235" t="str">
            <v>BT-GF_T5CGR-LRJR-STD7</v>
          </cell>
          <cell r="C235" t="str">
            <v>00000000000080786</v>
          </cell>
          <cell r="D235" t="str">
            <v>M</v>
          </cell>
          <cell r="E235" t="str">
            <v>BTICINO - STARLINE GF250T5CGR-LRJR-M030C- STD7 -End Feed-PM5563 meter, cod.SQR000226-1L3</v>
          </cell>
          <cell r="F235" t="str">
            <v>STARLINE HOLDINGS TECHNOLOGY LTD.</v>
          </cell>
          <cell r="G235">
            <v>0</v>
          </cell>
          <cell r="L235" t="str">
            <v>Acquisto</v>
          </cell>
          <cell r="M235" t="str">
            <v>17/04/2023 09:34</v>
          </cell>
          <cell r="N235" t="str">
            <v>No</v>
          </cell>
          <cell r="O235" t="str">
            <v>No</v>
          </cell>
          <cell r="P235">
            <v>0</v>
          </cell>
          <cell r="Q235" t="str">
            <v>X</v>
          </cell>
          <cell r="R235" t="str">
            <v>01/08/2023</v>
          </cell>
          <cell r="S235" t="str">
            <v>01/08/2023</v>
          </cell>
          <cell r="T235" t="str">
            <v>02617</v>
          </cell>
          <cell r="U235" t="str">
            <v>GF250T5CGR-LRJR</v>
          </cell>
        </row>
        <row r="236">
          <cell r="B236" t="str">
            <v>BT-GF_T5CGR-LRRR-STD6</v>
          </cell>
          <cell r="C236" t="str">
            <v>00000000000072281</v>
          </cell>
          <cell r="D236" t="str">
            <v>M</v>
          </cell>
          <cell r="E236" t="str">
            <v>BTICINO - STARLINE GF250T5CGR-LRRR-M030C- STD6-PM5560,  BUSWAY END FEED, REV, 4 POLE + PE, MECH LUGS, RIR, PM5560, RED TAPE</v>
          </cell>
          <cell r="F236" t="str">
            <v>STARLINE HOLDINGS TECHNOLOGY LTD.</v>
          </cell>
          <cell r="G236">
            <v>0</v>
          </cell>
          <cell r="H236">
            <v>0</v>
          </cell>
          <cell r="K236" t="str">
            <v>TO</v>
          </cell>
          <cell r="L236" t="str">
            <v>Acquisto</v>
          </cell>
          <cell r="M236" t="str">
            <v>23/06/2021 15:43</v>
          </cell>
          <cell r="N236" t="str">
            <v>No</v>
          </cell>
          <cell r="O236" t="str">
            <v>No</v>
          </cell>
          <cell r="P236">
            <v>0</v>
          </cell>
          <cell r="Q236" t="str">
            <v>X</v>
          </cell>
          <cell r="R236" t="str">
            <v>15/07/2022</v>
          </cell>
          <cell r="S236" t="str">
            <v>29/07/2022</v>
          </cell>
          <cell r="T236" t="str">
            <v>02617</v>
          </cell>
          <cell r="U236" t="str">
            <v>GF250T5CGR-LRRR-M030C-STD6-PM5560</v>
          </cell>
        </row>
        <row r="237">
          <cell r="B237" t="str">
            <v>BT-GF_T5CGR-LRRR-STD7</v>
          </cell>
          <cell r="C237" t="str">
            <v>00000000000072282</v>
          </cell>
          <cell r="D237" t="str">
            <v>M</v>
          </cell>
          <cell r="E237" t="str">
            <v>BTICINO - STARLINE GF250T5CGR-LRRR-M030C- STD7-PM5560, BUSWAY END FEED, REV, 4 POLE + PE, MECH. LUGS, RIR, PM5560, BLUE TAPE</v>
          </cell>
          <cell r="F237" t="str">
            <v>STARLINE HOLDINGS TECHNOLOGY LTD.</v>
          </cell>
          <cell r="G237">
            <v>0</v>
          </cell>
          <cell r="H237">
            <v>0</v>
          </cell>
          <cell r="K237" t="str">
            <v>TO</v>
          </cell>
          <cell r="L237" t="str">
            <v>Acquisto</v>
          </cell>
          <cell r="M237" t="str">
            <v>23/06/2021 15:49</v>
          </cell>
          <cell r="N237" t="str">
            <v>Si</v>
          </cell>
          <cell r="O237" t="str">
            <v>No</v>
          </cell>
          <cell r="P237">
            <v>0</v>
          </cell>
          <cell r="Q237" t="str">
            <v>X</v>
          </cell>
          <cell r="R237" t="str">
            <v>20/09/2021</v>
          </cell>
          <cell r="S237" t="str">
            <v>20/09/2021</v>
          </cell>
          <cell r="T237" t="str">
            <v>02617</v>
          </cell>
          <cell r="U237" t="str">
            <v>GF250T5CGR-LRRR-M030C-STD7-PM5560</v>
          </cell>
        </row>
        <row r="238">
          <cell r="B238" t="str">
            <v>BT-GF_T5CGR-RRJR-STD6</v>
          </cell>
          <cell r="C238" t="str">
            <v>00000000000072792</v>
          </cell>
          <cell r="D238" t="str">
            <v>M</v>
          </cell>
          <cell r="E238" t="str">
            <v>BTICINO - STARLINE GF250T5CGR-RRJR-M030C- STD6-PM5560-G02,  BUSWAY END FEED, REV, 4 POLE + PE, MECH LUGS PM5560, RED TAPE</v>
          </cell>
          <cell r="F238" t="str">
            <v>STARLINE HOLDINGS TECHNOLOGY LTD.</v>
          </cell>
          <cell r="G238">
            <v>0</v>
          </cell>
          <cell r="H238">
            <v>0</v>
          </cell>
          <cell r="K238" t="str">
            <v>TO</v>
          </cell>
          <cell r="L238" t="str">
            <v>Acquisto</v>
          </cell>
          <cell r="M238" t="str">
            <v>27/08/2021 16:26</v>
          </cell>
          <cell r="N238" t="str">
            <v>No</v>
          </cell>
          <cell r="O238" t="str">
            <v>No</v>
          </cell>
          <cell r="P238">
            <v>0</v>
          </cell>
          <cell r="Q238" t="str">
            <v>X</v>
          </cell>
          <cell r="R238" t="str">
            <v>17/10/2022</v>
          </cell>
          <cell r="S238" t="str">
            <v>17/10/2022</v>
          </cell>
          <cell r="T238" t="str">
            <v>02617</v>
          </cell>
          <cell r="U238" t="str">
            <v>GF250T5CGR-RRJR-M030C-STD6-PM5560-G</v>
          </cell>
        </row>
        <row r="239">
          <cell r="B239" t="str">
            <v>BT-GF_T5CGR-RRJR-STD7</v>
          </cell>
          <cell r="C239" t="str">
            <v>00000000000072793</v>
          </cell>
          <cell r="D239" t="str">
            <v>M</v>
          </cell>
          <cell r="E239" t="str">
            <v>BTICINO - STARLINE GF250T5CGR-RRJR-M030C- STD7-PM5560-G02,  BUSWAY END FEED, REV, 4 POLE + PE, MECH LUGS PM5560, RED TAPE</v>
          </cell>
          <cell r="F239" t="str">
            <v>STARLINE HOLDINGS TECHNOLOGY LTD.</v>
          </cell>
          <cell r="G239">
            <v>0</v>
          </cell>
          <cell r="H239">
            <v>0</v>
          </cell>
          <cell r="K239" t="str">
            <v>TO</v>
          </cell>
          <cell r="L239" t="str">
            <v>Acquisto</v>
          </cell>
          <cell r="M239" t="str">
            <v>27/08/2021 16:30</v>
          </cell>
          <cell r="N239" t="str">
            <v>No</v>
          </cell>
          <cell r="O239" t="str">
            <v>No</v>
          </cell>
          <cell r="P239">
            <v>0</v>
          </cell>
          <cell r="Q239" t="str">
            <v>X</v>
          </cell>
          <cell r="R239" t="str">
            <v>17/10/2022</v>
          </cell>
          <cell r="S239" t="str">
            <v>17/10/2022</v>
          </cell>
          <cell r="T239" t="str">
            <v>02617</v>
          </cell>
          <cell r="U239" t="str">
            <v>GF250T5CGR-RRJR-M030C-STD7-PM5560-G</v>
          </cell>
        </row>
        <row r="240">
          <cell r="B240" t="str">
            <v>BT-GF_T5CGS-LLJL-STD6</v>
          </cell>
          <cell r="C240" t="str">
            <v>00000000000080783</v>
          </cell>
          <cell r="D240" t="str">
            <v>M</v>
          </cell>
          <cell r="E240" t="str">
            <v>BTICINO - STARLINE GF250T5CGS-LLJL-M030C- STD6 - End Feed-PM5563 meter, no display Meter &amp; Rectangular IRwindow,cod. SQR000226-1L1</v>
          </cell>
          <cell r="F240" t="str">
            <v>STARLINE HOLDINGS TECHNOLOGY LTD.</v>
          </cell>
          <cell r="G240">
            <v>0</v>
          </cell>
          <cell r="L240" t="str">
            <v>Acquisto</v>
          </cell>
          <cell r="M240" t="str">
            <v>17/04/2023 09:16</v>
          </cell>
          <cell r="N240" t="str">
            <v>No</v>
          </cell>
          <cell r="O240" t="str">
            <v>No</v>
          </cell>
          <cell r="P240">
            <v>0</v>
          </cell>
          <cell r="Q240" t="str">
            <v>X</v>
          </cell>
          <cell r="R240" t="str">
            <v>01/08/2023</v>
          </cell>
          <cell r="S240" t="str">
            <v>01/08/2023</v>
          </cell>
          <cell r="T240" t="str">
            <v>02617</v>
          </cell>
          <cell r="U240" t="str">
            <v>GF250T5CGS-LLJL-M030C-STD6</v>
          </cell>
        </row>
        <row r="241">
          <cell r="B241" t="str">
            <v>BT-GF_T5CGS-LLJL-STD7</v>
          </cell>
          <cell r="C241" t="str">
            <v>00000000000080784</v>
          </cell>
          <cell r="D241" t="str">
            <v>M</v>
          </cell>
          <cell r="E241" t="str">
            <v>BTICINO - STARLINE GF250T5CGS-LLJL-M030C- STD6 - End Feed-PM5563 meter, cod.SQR000226-1L2</v>
          </cell>
          <cell r="F241" t="str">
            <v>STARLINE HOLDINGS TECHNOLOGY LTD.</v>
          </cell>
          <cell r="G241">
            <v>0</v>
          </cell>
          <cell r="L241" t="str">
            <v>Acquisto</v>
          </cell>
          <cell r="M241" t="str">
            <v>17/04/2023 09:22</v>
          </cell>
          <cell r="N241" t="str">
            <v>No</v>
          </cell>
          <cell r="O241" t="str">
            <v>No</v>
          </cell>
          <cell r="P241">
            <v>0</v>
          </cell>
          <cell r="Q241" t="str">
            <v>X</v>
          </cell>
          <cell r="R241" t="str">
            <v>01/08/2023</v>
          </cell>
          <cell r="S241" t="str">
            <v>01/08/2023</v>
          </cell>
          <cell r="T241" t="str">
            <v>02617</v>
          </cell>
          <cell r="U241" t="str">
            <v>GF250T5CGS-LLJL-M030C-STD7-PM5563-G</v>
          </cell>
        </row>
        <row r="242">
          <cell r="B242" t="str">
            <v>BT-GF_T5CGS-LLRL-STD6</v>
          </cell>
          <cell r="C242" t="str">
            <v>00000000000072279</v>
          </cell>
          <cell r="D242" t="str">
            <v>M</v>
          </cell>
          <cell r="E242" t="str">
            <v>BTICINO - STARLINE GF250T5CGS-LLRL-M030C- STD6-PM5560 , BUSWAY END FEED, STD, 4 POLE + PE, MECH. LUGS, RIR, PM5560, RED TAPE</v>
          </cell>
          <cell r="F242" t="str">
            <v>STARLINE HOLDINGS TECHNOLOGY LTD.</v>
          </cell>
          <cell r="G242">
            <v>0</v>
          </cell>
          <cell r="H242">
            <v>0</v>
          </cell>
          <cell r="K242" t="str">
            <v>TO</v>
          </cell>
          <cell r="L242" t="str">
            <v>Acquisto</v>
          </cell>
          <cell r="M242" t="str">
            <v>23/06/2021 15:33</v>
          </cell>
          <cell r="N242" t="str">
            <v>No</v>
          </cell>
          <cell r="O242" t="str">
            <v>No</v>
          </cell>
          <cell r="P242">
            <v>0</v>
          </cell>
          <cell r="Q242" t="str">
            <v>X</v>
          </cell>
          <cell r="R242" t="str">
            <v>15/07/2022</v>
          </cell>
          <cell r="S242" t="str">
            <v>29/07/2022</v>
          </cell>
          <cell r="T242" t="str">
            <v>02617</v>
          </cell>
          <cell r="U242" t="str">
            <v>GF250T5CGS-LLRL-M030C-STD6-PM5560</v>
          </cell>
        </row>
        <row r="243">
          <cell r="B243" t="str">
            <v>BT-GF_T5CGS-LLRL-STD7</v>
          </cell>
          <cell r="C243" t="str">
            <v>00000000000072280</v>
          </cell>
          <cell r="D243" t="str">
            <v>M</v>
          </cell>
          <cell r="E243" t="str">
            <v>BTICINO - STARLINE GF250T5CGS-LLRL-M030C- STD7-PM5560, BUSWAY END FEED, STD, 4 POLE + PE, MECH LUGS, RIR, PM5560, BLUE TAPE</v>
          </cell>
          <cell r="F243" t="str">
            <v>STARLINE HOLDINGS TECHNOLOGY LTD.</v>
          </cell>
          <cell r="G243">
            <v>0</v>
          </cell>
          <cell r="H243">
            <v>0</v>
          </cell>
          <cell r="K243" t="str">
            <v>TO</v>
          </cell>
          <cell r="L243" t="str">
            <v>Acquisto</v>
          </cell>
          <cell r="M243" t="str">
            <v>23/06/2021 15:37</v>
          </cell>
          <cell r="N243" t="str">
            <v>Si</v>
          </cell>
          <cell r="O243" t="str">
            <v>No</v>
          </cell>
          <cell r="P243">
            <v>0</v>
          </cell>
          <cell r="Q243" t="str">
            <v>X</v>
          </cell>
          <cell r="R243" t="str">
            <v>20/09/2021</v>
          </cell>
          <cell r="S243" t="str">
            <v>20/09/2021</v>
          </cell>
          <cell r="T243" t="str">
            <v>02617</v>
          </cell>
          <cell r="U243" t="str">
            <v>GF250T5CGS-LLRL-M030C-STD7-PM5560</v>
          </cell>
        </row>
        <row r="244">
          <cell r="B244" t="str">
            <v>BT-GF_T5CGS-RLJL-STD6</v>
          </cell>
          <cell r="C244" t="str">
            <v>00000000000072789</v>
          </cell>
          <cell r="D244" t="str">
            <v>M</v>
          </cell>
          <cell r="E244" t="str">
            <v>BTICINO - STARLINE GF250T5CGS-RLJL-M030C- STD6-PM5560-G02 , BUSWAY END FEED, STD, 4 POLE + PE MECH. LUGS, RIR, PM5560, RED TAPE</v>
          </cell>
          <cell r="F244" t="str">
            <v>STARLINE HOLDINGS TECHNOLOGY LTD.</v>
          </cell>
          <cell r="G244">
            <v>0</v>
          </cell>
          <cell r="H244">
            <v>0</v>
          </cell>
          <cell r="K244" t="str">
            <v>TO</v>
          </cell>
          <cell r="L244" t="str">
            <v>Acquisto</v>
          </cell>
          <cell r="M244" t="str">
            <v>27/08/2021 16:07</v>
          </cell>
          <cell r="N244" t="str">
            <v>No</v>
          </cell>
          <cell r="O244" t="str">
            <v>No</v>
          </cell>
          <cell r="P244">
            <v>0</v>
          </cell>
          <cell r="Q244" t="str">
            <v>X</v>
          </cell>
          <cell r="R244" t="str">
            <v>17/10/2022</v>
          </cell>
          <cell r="S244" t="str">
            <v>17/10/2022</v>
          </cell>
          <cell r="T244" t="str">
            <v>02617</v>
          </cell>
          <cell r="U244" t="str">
            <v>GF250T5CGS-RLJL-M030C-STD6-PM5560-G</v>
          </cell>
        </row>
        <row r="245">
          <cell r="B245" t="str">
            <v>BT-GF_T5CGS-RLJL-STD7</v>
          </cell>
          <cell r="C245" t="str">
            <v>00000000000072790</v>
          </cell>
          <cell r="D245" t="str">
            <v>M</v>
          </cell>
          <cell r="E245" t="str">
            <v>BTICINO - STARLINE GF250T5CGS-RLJL-M030C- STD7-PM5560-G02 , BUSWAY END FEED, STD, 4 POLE + PE MECH. LUGS, RIR, PM5560, RED TAPE</v>
          </cell>
          <cell r="F245" t="str">
            <v>STARLINE HOLDINGS TECHNOLOGY LTD.</v>
          </cell>
          <cell r="G245">
            <v>0</v>
          </cell>
          <cell r="H245">
            <v>0</v>
          </cell>
          <cell r="K245" t="str">
            <v>TO</v>
          </cell>
          <cell r="L245" t="str">
            <v>Acquisto</v>
          </cell>
          <cell r="M245" t="str">
            <v>27/08/2021 16:13</v>
          </cell>
          <cell r="N245" t="str">
            <v>No</v>
          </cell>
          <cell r="O245" t="str">
            <v>No</v>
          </cell>
          <cell r="P245">
            <v>0</v>
          </cell>
          <cell r="Q245" t="str">
            <v>X</v>
          </cell>
          <cell r="R245" t="str">
            <v>17/10/2022</v>
          </cell>
          <cell r="S245" t="str">
            <v>17/10/2022</v>
          </cell>
          <cell r="T245" t="str">
            <v>02617</v>
          </cell>
          <cell r="U245" t="str">
            <v>GF250T5CGS-RLJL-M030C-STD7-PM5560-G</v>
          </cell>
        </row>
        <row r="246">
          <cell r="B246" t="str">
            <v>BT-GF_T5CGS-RRJL-STD7</v>
          </cell>
          <cell r="C246" t="str">
            <v>00000000000072791</v>
          </cell>
          <cell r="D246" t="str">
            <v>M</v>
          </cell>
          <cell r="E246" t="str">
            <v>BTICINO - STARLINE GF250T5CGS-RLJL-M030C- STD7-PM5560-G02 , BUSWAY END FEED, STD, 4 POLE + PE MECH. LUGS, RIR, PM5560, RED TAPE</v>
          </cell>
          <cell r="F246" t="str">
            <v>STARLINE HOLDINGS TECHNOLOGY LTD.</v>
          </cell>
          <cell r="G246">
            <v>0</v>
          </cell>
          <cell r="H246">
            <v>0</v>
          </cell>
          <cell r="K246" t="str">
            <v>TO</v>
          </cell>
          <cell r="L246" t="str">
            <v>Acquisto</v>
          </cell>
          <cell r="M246" t="str">
            <v>27/08/2021 16:18</v>
          </cell>
          <cell r="N246" t="str">
            <v>Si</v>
          </cell>
          <cell r="O246" t="str">
            <v>No</v>
          </cell>
          <cell r="P246">
            <v>0</v>
          </cell>
          <cell r="Q246" t="str">
            <v>X</v>
          </cell>
          <cell r="T246" t="str">
            <v>02617</v>
          </cell>
        </row>
        <row r="247">
          <cell r="B247" t="str">
            <v>BT-GF2_LLRL-STD6-G02</v>
          </cell>
          <cell r="C247" t="str">
            <v>00000000000073734</v>
          </cell>
          <cell r="D247" t="str">
            <v>M</v>
          </cell>
          <cell r="E247" t="str">
            <v>BTICINO - STARLINE GF250T5CGS-LLRL-M030C- STD6-PM5560-G02, END FEED, STD, 4 POLE + PE, MECH LUGS, RIR,PM5560, RED TAPE, EXT PS</v>
          </cell>
          <cell r="F247" t="str">
            <v>STARLINE HOLDINGS TECHNOLOGY LTD.</v>
          </cell>
          <cell r="G247">
            <v>0</v>
          </cell>
          <cell r="H247">
            <v>0</v>
          </cell>
          <cell r="K247" t="str">
            <v>TO</v>
          </cell>
          <cell r="L247" t="str">
            <v>Acquisto</v>
          </cell>
          <cell r="M247" t="str">
            <v>19/11/2021 14:18</v>
          </cell>
          <cell r="N247" t="str">
            <v>No</v>
          </cell>
          <cell r="O247" t="str">
            <v>No</v>
          </cell>
          <cell r="P247">
            <v>0</v>
          </cell>
          <cell r="Q247" t="str">
            <v>X</v>
          </cell>
          <cell r="R247" t="str">
            <v>14/07/2022</v>
          </cell>
          <cell r="S247" t="str">
            <v>14/07/2022</v>
          </cell>
          <cell r="T247" t="str">
            <v>02617</v>
          </cell>
        </row>
        <row r="248">
          <cell r="B248" t="str">
            <v>BT-GF2_LLRL-STD7-G02</v>
          </cell>
          <cell r="C248" t="str">
            <v>00000000000073735</v>
          </cell>
          <cell r="D248" t="str">
            <v>M</v>
          </cell>
          <cell r="E248" t="str">
            <v>BTICINO - STARLINE GF250T5CGS-LLRL-M030C- STD7-PM5560-G02, END FEED, STD, 4 POLE + PE, MECH LUGS, RIR,PM5560, RED TAPE, EXT PS</v>
          </cell>
          <cell r="F248" t="str">
            <v>STARLINE HOLDINGS TECHNOLOGY LTD.</v>
          </cell>
          <cell r="G248">
            <v>0</v>
          </cell>
          <cell r="H248">
            <v>0</v>
          </cell>
          <cell r="K248" t="str">
            <v>TO</v>
          </cell>
          <cell r="L248" t="str">
            <v>Acquisto</v>
          </cell>
          <cell r="M248" t="str">
            <v>19/11/2021 14:23</v>
          </cell>
          <cell r="N248" t="str">
            <v>No</v>
          </cell>
          <cell r="O248" t="str">
            <v>No</v>
          </cell>
          <cell r="P248">
            <v>0</v>
          </cell>
          <cell r="Q248" t="str">
            <v>X</v>
          </cell>
          <cell r="R248" t="str">
            <v>22/05/2023</v>
          </cell>
          <cell r="S248" t="str">
            <v>19/05/2023</v>
          </cell>
          <cell r="T248" t="str">
            <v>02617</v>
          </cell>
        </row>
        <row r="249">
          <cell r="B249" t="str">
            <v>BT-GF2_LRRR-STD6-G02</v>
          </cell>
          <cell r="C249" t="str">
            <v>00000000000073736</v>
          </cell>
          <cell r="D249" t="str">
            <v>M</v>
          </cell>
          <cell r="E249" t="str">
            <v>BTICINO - STARLINE GF250T5CGR-LRRR-M030C- STD6-PM5560-G02, END FEED, STD, 4 POLE + PE, MECH LUGS, RIR,PM5560, RED TAPE, EXT PS</v>
          </cell>
          <cell r="F249" t="str">
            <v>STARLINE HOLDINGS TECHNOLOGY LTD.</v>
          </cell>
          <cell r="G249">
            <v>0</v>
          </cell>
          <cell r="H249">
            <v>0</v>
          </cell>
          <cell r="K249" t="str">
            <v>TO</v>
          </cell>
          <cell r="L249" t="str">
            <v>Acquisto</v>
          </cell>
          <cell r="M249" t="str">
            <v>19/11/2021 14:32</v>
          </cell>
          <cell r="N249" t="str">
            <v>No</v>
          </cell>
          <cell r="O249" t="str">
            <v>No</v>
          </cell>
          <cell r="P249">
            <v>0</v>
          </cell>
          <cell r="Q249" t="str">
            <v>X</v>
          </cell>
          <cell r="R249" t="str">
            <v>22/05/2023</v>
          </cell>
          <cell r="S249" t="str">
            <v>19/05/2023</v>
          </cell>
          <cell r="T249" t="str">
            <v>02617</v>
          </cell>
        </row>
        <row r="250">
          <cell r="B250" t="str">
            <v>BT-GF2_LRRR-STD7-G02</v>
          </cell>
          <cell r="C250" t="str">
            <v>00000000000073737</v>
          </cell>
          <cell r="D250" t="str">
            <v>M</v>
          </cell>
          <cell r="E250" t="str">
            <v>BTICINO - STARLINE GF250T5CGR-LRRR-M030C- STD7-PM5560-G02, END FEED, STD, 4 POLE + PE, MECH LUGS, RIR,PM5560, RED TAPE, EXT PS</v>
          </cell>
          <cell r="F250" t="str">
            <v>STARLINE HOLDINGS TECHNOLOGY LTD.</v>
          </cell>
          <cell r="G250">
            <v>0</v>
          </cell>
          <cell r="H250">
            <v>0</v>
          </cell>
          <cell r="K250" t="str">
            <v>TO</v>
          </cell>
          <cell r="L250" t="str">
            <v>Acquisto</v>
          </cell>
          <cell r="M250" t="str">
            <v>19/11/2021 14:35</v>
          </cell>
          <cell r="N250" t="str">
            <v>No</v>
          </cell>
          <cell r="O250" t="str">
            <v>No</v>
          </cell>
          <cell r="P250">
            <v>0</v>
          </cell>
          <cell r="Q250" t="str">
            <v>X</v>
          </cell>
          <cell r="R250" t="str">
            <v>22/06/2022</v>
          </cell>
          <cell r="S250" t="str">
            <v>22/06/2022</v>
          </cell>
          <cell r="T250" t="str">
            <v>02617</v>
          </cell>
        </row>
        <row r="251">
          <cell r="B251" t="str">
            <v>BT-GF4_LLRLM030C-STD6</v>
          </cell>
          <cell r="C251" t="str">
            <v>00000000000072594</v>
          </cell>
          <cell r="D251" t="str">
            <v>M</v>
          </cell>
          <cell r="E251" t="str">
            <v>BTICINO - STARLINE GF400T5CGS-LLRL-M030C- STD6-PM5560, BUSWAY END FEED, STD, 4 POLE+PE, MECH LUGS, RIR, PM5560 RED TAPE(400A,415V</v>
          </cell>
          <cell r="F251" t="str">
            <v>STARLINE HOLDINGS TECHNOLOGY LTD.</v>
          </cell>
          <cell r="G251">
            <v>0</v>
          </cell>
          <cell r="H251">
            <v>0</v>
          </cell>
          <cell r="K251" t="str">
            <v>TO</v>
          </cell>
          <cell r="L251" t="str">
            <v>Acquisto</v>
          </cell>
          <cell r="M251" t="str">
            <v>26/07/2021 14:52</v>
          </cell>
          <cell r="N251" t="str">
            <v>No</v>
          </cell>
          <cell r="O251" t="str">
            <v>No</v>
          </cell>
          <cell r="P251">
            <v>0</v>
          </cell>
          <cell r="Q251" t="str">
            <v>X</v>
          </cell>
          <cell r="T251" t="str">
            <v>02617</v>
          </cell>
          <cell r="U251" t="str">
            <v>GF400T5CGS-LLRL-M030C-STD6-PM5560</v>
          </cell>
        </row>
        <row r="252">
          <cell r="B252" t="str">
            <v>BT-GF4_LLRLM030C-STD7</v>
          </cell>
          <cell r="C252" t="str">
            <v>00000000000072766</v>
          </cell>
          <cell r="D252" t="str">
            <v>M</v>
          </cell>
          <cell r="E252" t="str">
            <v>BTICINO - STARLINE GF400T5CGS-LLRL-M030C- STD7-PM5560, BUSWAY END FEED, STD, 4 POLE+PE, MECH LUGS, RIR, PM5560 BLU TAPE 400A,415V</v>
          </cell>
          <cell r="F252" t="str">
            <v>STARLINE HOLDINGS TECHNOLOGY LTD.</v>
          </cell>
          <cell r="G252">
            <v>0</v>
          </cell>
          <cell r="H252">
            <v>0</v>
          </cell>
          <cell r="K252" t="str">
            <v>TO</v>
          </cell>
          <cell r="L252" t="str">
            <v>Acquisto</v>
          </cell>
          <cell r="M252" t="str">
            <v>25/08/2021 10:34</v>
          </cell>
          <cell r="N252" t="str">
            <v>No</v>
          </cell>
          <cell r="O252" t="str">
            <v>No</v>
          </cell>
          <cell r="P252">
            <v>0</v>
          </cell>
          <cell r="Q252" t="str">
            <v>X</v>
          </cell>
          <cell r="T252" t="str">
            <v>02617</v>
          </cell>
          <cell r="U252" t="str">
            <v>GF400T5CGS-LLRL-M030C-STD7-PM5560</v>
          </cell>
        </row>
        <row r="253">
          <cell r="B253" t="str">
            <v>BT-GF4_LLRLM-STD6-G02</v>
          </cell>
          <cell r="C253" t="str">
            <v>00000000000073160</v>
          </cell>
          <cell r="D253" t="str">
            <v>M</v>
          </cell>
          <cell r="E253" t="str">
            <v>BTICINO - STARLINE GF400T5CGS-LLRL-M030C- STD6-PM5560-G02, BUSWAY END FEED, STD, 4 POLE+PE, MECH LUGS, RIR, PM5560 RED TAPE</v>
          </cell>
          <cell r="F253" t="str">
            <v>STARLINE HOLDINGS TECHNOLOGY LTD.</v>
          </cell>
          <cell r="G253">
            <v>0</v>
          </cell>
          <cell r="H253">
            <v>0</v>
          </cell>
          <cell r="K253" t="str">
            <v>TO</v>
          </cell>
          <cell r="L253" t="str">
            <v>Acquisto</v>
          </cell>
          <cell r="M253" t="str">
            <v>28/09/2021 16:45</v>
          </cell>
          <cell r="N253" t="str">
            <v>No</v>
          </cell>
          <cell r="O253" t="str">
            <v>No</v>
          </cell>
          <cell r="P253">
            <v>0</v>
          </cell>
          <cell r="Q253" t="str">
            <v>X</v>
          </cell>
          <cell r="R253" t="str">
            <v>15/07/2022</v>
          </cell>
          <cell r="S253" t="str">
            <v>29/07/2022</v>
          </cell>
          <cell r="T253" t="str">
            <v>02617</v>
          </cell>
          <cell r="U253" t="str">
            <v>GF400_GS-LLRL-M030C-STD6-PM5560-G02</v>
          </cell>
        </row>
        <row r="254">
          <cell r="B254" t="str">
            <v>BT-GF4_LLRLM-STD7-G02</v>
          </cell>
          <cell r="C254" t="str">
            <v>00000000000073161</v>
          </cell>
          <cell r="D254" t="str">
            <v>M</v>
          </cell>
          <cell r="E254" t="str">
            <v>BTICINO - STARLINE GF400T5CGS-LLRL-M030C- STD7-PM5560-G02, BUSWAY END FEED, STD, 4 POLE+PE, MECH LUGS, RIR, PM5560 BLU TAPE</v>
          </cell>
          <cell r="F254" t="str">
            <v>STARLINE HOLDINGS TECHNOLOGY LTD.</v>
          </cell>
          <cell r="G254">
            <v>0</v>
          </cell>
          <cell r="H254">
            <v>0</v>
          </cell>
          <cell r="K254" t="str">
            <v>TO</v>
          </cell>
          <cell r="L254" t="str">
            <v>Acquisto</v>
          </cell>
          <cell r="M254" t="str">
            <v>28/09/2021 16:48</v>
          </cell>
          <cell r="N254" t="str">
            <v>Si</v>
          </cell>
          <cell r="O254" t="str">
            <v>No</v>
          </cell>
          <cell r="P254">
            <v>0</v>
          </cell>
          <cell r="Q254" t="str">
            <v>X</v>
          </cell>
          <cell r="R254" t="str">
            <v>22/11/2021</v>
          </cell>
          <cell r="S254" t="str">
            <v>22/11/2021</v>
          </cell>
          <cell r="T254" t="str">
            <v>02617</v>
          </cell>
          <cell r="U254" t="str">
            <v>GF400_GS-LLRL-M030C-STD7-PM5560-G02</v>
          </cell>
        </row>
        <row r="255">
          <cell r="B255" t="str">
            <v>BT-GF4_LRRRM030C-STD6</v>
          </cell>
          <cell r="C255" t="str">
            <v>00000000000072767</v>
          </cell>
          <cell r="D255" t="str">
            <v>M</v>
          </cell>
          <cell r="E255" t="str">
            <v>BTICINO - STARLINE GF400T5CGR-LRRR-M030C- STD6-PM5560, BUSWAY END FEED, STD, 4 POLE+PE, MECH LUGS, RIR, PM5560 RED TAPE(400A,415V</v>
          </cell>
          <cell r="F255" t="str">
            <v>STARLINE HOLDINGS TECHNOLOGY LTD.</v>
          </cell>
          <cell r="G255">
            <v>0</v>
          </cell>
          <cell r="H255">
            <v>0</v>
          </cell>
          <cell r="K255" t="str">
            <v>TO</v>
          </cell>
          <cell r="L255" t="str">
            <v>Acquisto</v>
          </cell>
          <cell r="M255" t="str">
            <v>25/08/2021 10:44</v>
          </cell>
          <cell r="N255" t="str">
            <v>No</v>
          </cell>
          <cell r="O255" t="str">
            <v>No</v>
          </cell>
          <cell r="P255">
            <v>0</v>
          </cell>
          <cell r="Q255" t="str">
            <v>X</v>
          </cell>
          <cell r="T255" t="str">
            <v>02617</v>
          </cell>
          <cell r="U255" t="str">
            <v>GF400T5CGR-LRRR-M030C-STD6-PM5560</v>
          </cell>
        </row>
        <row r="256">
          <cell r="B256" t="str">
            <v>BT-GF4_LRRRM030C-STD7</v>
          </cell>
          <cell r="C256" t="str">
            <v>00000000000072768</v>
          </cell>
          <cell r="D256" t="str">
            <v>M</v>
          </cell>
          <cell r="E256" t="str">
            <v>BTICINO - STARLINE GF400T5CGR-LRRR-M030C- STD7-PM5560, BUSWAY END FEED, STD, 4 POLE+PE, MECH LUGS, RIR, PM5560 BLU TAPE(400A,415V</v>
          </cell>
          <cell r="F256" t="str">
            <v>STARLINE HOLDINGS TECHNOLOGY LTD.</v>
          </cell>
          <cell r="G256">
            <v>0</v>
          </cell>
          <cell r="H256">
            <v>0</v>
          </cell>
          <cell r="K256" t="str">
            <v>TO</v>
          </cell>
          <cell r="L256" t="str">
            <v>Acquisto</v>
          </cell>
          <cell r="M256" t="str">
            <v>25/08/2021 10:51</v>
          </cell>
          <cell r="N256" t="str">
            <v>No</v>
          </cell>
          <cell r="O256" t="str">
            <v>No</v>
          </cell>
          <cell r="P256">
            <v>0</v>
          </cell>
          <cell r="Q256" t="str">
            <v>X</v>
          </cell>
          <cell r="T256" t="str">
            <v>02617</v>
          </cell>
          <cell r="U256" t="str">
            <v>GF400T5CGR-LRRR-M030C-STD7-PM5560</v>
          </cell>
        </row>
        <row r="257">
          <cell r="B257" t="str">
            <v>BT-GF4_LRRRM-STD6-G02</v>
          </cell>
          <cell r="C257" t="str">
            <v>00000000000073162</v>
          </cell>
          <cell r="D257" t="str">
            <v>M</v>
          </cell>
          <cell r="E257" t="str">
            <v>BTICINO - STARLINE GF400T5CGR-LRRR-M030C- STD6-PM5560-G02, BUSWAY END FEED, STD, 4 POLE+PE, MECH LUGS, RIR, PM5560 RED TAPE</v>
          </cell>
          <cell r="F257" t="str">
            <v>STARLINE HOLDINGS TECHNOLOGY LTD.</v>
          </cell>
          <cell r="G257">
            <v>0</v>
          </cell>
          <cell r="H257">
            <v>0</v>
          </cell>
          <cell r="K257" t="str">
            <v>TO</v>
          </cell>
          <cell r="L257" t="str">
            <v>Acquisto</v>
          </cell>
          <cell r="M257" t="str">
            <v>28/09/2021 16:50</v>
          </cell>
          <cell r="N257" t="str">
            <v>No</v>
          </cell>
          <cell r="O257" t="str">
            <v>No</v>
          </cell>
          <cell r="P257">
            <v>0</v>
          </cell>
          <cell r="Q257" t="str">
            <v>X</v>
          </cell>
          <cell r="R257" t="str">
            <v>15/07/2022</v>
          </cell>
          <cell r="S257" t="str">
            <v>29/07/2022</v>
          </cell>
          <cell r="T257" t="str">
            <v>02617</v>
          </cell>
          <cell r="U257" t="str">
            <v>GF400_GR-LRRR-M030C-STD6-PM5560-G02</v>
          </cell>
        </row>
        <row r="258">
          <cell r="B258" t="str">
            <v>BT-GF4_LRRRM-STD7-G02</v>
          </cell>
          <cell r="C258" t="str">
            <v>00000000000073163</v>
          </cell>
          <cell r="D258" t="str">
            <v>M</v>
          </cell>
          <cell r="E258" t="str">
            <v>BTICINO - STARLINE GF400T5CGR-LRRR-M030C- STD7-PM5560-G02, BUSWAY END FEED, STD, 4 POLE+PE, MECH LUGS, RIR, PM5560 BLU TAPE</v>
          </cell>
          <cell r="F258" t="str">
            <v>STARLINE HOLDINGS TECHNOLOGY LTD.</v>
          </cell>
          <cell r="G258">
            <v>0</v>
          </cell>
          <cell r="H258">
            <v>0</v>
          </cell>
          <cell r="K258" t="str">
            <v>TO</v>
          </cell>
          <cell r="L258" t="str">
            <v>Acquisto</v>
          </cell>
          <cell r="M258" t="str">
            <v>28/09/2021 16:52</v>
          </cell>
          <cell r="N258" t="str">
            <v>Si</v>
          </cell>
          <cell r="O258" t="str">
            <v>No</v>
          </cell>
          <cell r="P258">
            <v>0</v>
          </cell>
          <cell r="Q258" t="str">
            <v>X</v>
          </cell>
          <cell r="R258" t="str">
            <v>22/11/2021</v>
          </cell>
          <cell r="S258" t="str">
            <v>22/11/2021</v>
          </cell>
          <cell r="T258" t="str">
            <v>02617</v>
          </cell>
          <cell r="U258" t="str">
            <v>GF400_GR-LRRR-M030C-STD7-PM5560-G02</v>
          </cell>
        </row>
        <row r="259">
          <cell r="B259" t="str">
            <v>BT-GFRSNSN-M030C-STD6</v>
          </cell>
          <cell r="C259" t="str">
            <v>00000000000070915</v>
          </cell>
          <cell r="D259" t="str">
            <v>M</v>
          </cell>
          <cell r="E259" t="str">
            <v>BTICINO - STARLINE GF250T5CGRSNSN-M030C- STD6, BUSWAY END FEED, REV, 4 POLE+PE, MECHANICAL LUGS ( 250AMPS,415V),System Frame: T5</v>
          </cell>
          <cell r="F259" t="str">
            <v>STARLINE HOLDINGS TECHNOLOGY LTD.</v>
          </cell>
          <cell r="G259">
            <v>0</v>
          </cell>
          <cell r="H259">
            <v>0</v>
          </cell>
          <cell r="K259" t="str">
            <v>TO</v>
          </cell>
          <cell r="L259" t="str">
            <v>Acquisto</v>
          </cell>
          <cell r="M259" t="str">
            <v>28/01/2021 12:07</v>
          </cell>
          <cell r="N259" t="str">
            <v>Si</v>
          </cell>
          <cell r="O259" t="str">
            <v>No</v>
          </cell>
          <cell r="P259">
            <v>0</v>
          </cell>
          <cell r="Q259" t="str">
            <v>X</v>
          </cell>
          <cell r="R259" t="str">
            <v>30/04/2021</v>
          </cell>
          <cell r="S259" t="str">
            <v>30/04/2021</v>
          </cell>
          <cell r="T259" t="str">
            <v>02617</v>
          </cell>
          <cell r="U259" t="str">
            <v>GF250T5CGRSNSN-M030C-STD6</v>
          </cell>
        </row>
        <row r="260">
          <cell r="B260" t="str">
            <v>BT-GFRSNSN-M030C-STD7</v>
          </cell>
          <cell r="C260" t="str">
            <v>00000000000070916</v>
          </cell>
          <cell r="D260" t="str">
            <v>M</v>
          </cell>
          <cell r="E260" t="str">
            <v>BTICINO - STARLINE GF250T5CGRSNSN-M030C- STD7, BUSWAY END FEED, REV, 4 POLE+PE, MECHANICAL LUGS(250AMPS, 415V), System Frame: T5</v>
          </cell>
          <cell r="F260" t="str">
            <v>STARLINE HOLDINGS TECHNOLOGY LTD.</v>
          </cell>
          <cell r="G260">
            <v>0</v>
          </cell>
          <cell r="H260">
            <v>0</v>
          </cell>
          <cell r="K260" t="str">
            <v>TO</v>
          </cell>
          <cell r="L260" t="str">
            <v>Acquisto</v>
          </cell>
          <cell r="M260" t="str">
            <v>28/01/2021 12:11</v>
          </cell>
          <cell r="N260" t="str">
            <v>Si</v>
          </cell>
          <cell r="O260" t="str">
            <v>No</v>
          </cell>
          <cell r="P260">
            <v>0</v>
          </cell>
          <cell r="Q260" t="str">
            <v>X</v>
          </cell>
          <cell r="R260" t="str">
            <v>30/04/2021</v>
          </cell>
          <cell r="S260" t="str">
            <v>30/04/2021</v>
          </cell>
          <cell r="T260" t="str">
            <v>02617</v>
          </cell>
          <cell r="U260" t="str">
            <v>GF250T5CGRSNSN-M030C-STD7</v>
          </cell>
        </row>
        <row r="261">
          <cell r="B261" t="str">
            <v>BT-GJK250T5-1</v>
          </cell>
          <cell r="C261" t="str">
            <v>00000000000079840</v>
          </cell>
          <cell r="D261" t="str">
            <v>M</v>
          </cell>
          <cell r="E261" t="str">
            <v>BTICINO - STARLINE GJK250T5-1 JOINT KIT, G250T5, 4P [METRIC]</v>
          </cell>
          <cell r="F261" t="str">
            <v>STARLINE HOLDINGS TECHNOLOGY LTD.</v>
          </cell>
          <cell r="G261">
            <v>0</v>
          </cell>
          <cell r="L261" t="str">
            <v>Acquisto</v>
          </cell>
          <cell r="M261" t="str">
            <v>10/03/2023 16:31</v>
          </cell>
          <cell r="N261" t="str">
            <v>No</v>
          </cell>
          <cell r="O261" t="str">
            <v>No</v>
          </cell>
          <cell r="P261">
            <v>0</v>
          </cell>
          <cell r="Q261" t="str">
            <v>X</v>
          </cell>
          <cell r="R261" t="str">
            <v>16/10/2023</v>
          </cell>
          <cell r="S261" t="str">
            <v>16/10/2023</v>
          </cell>
          <cell r="T261" t="str">
            <v>02617</v>
          </cell>
          <cell r="U261" t="str">
            <v>GJK250T5-1</v>
          </cell>
        </row>
        <row r="262">
          <cell r="B262" t="str">
            <v>BT-GJK250T5G-1</v>
          </cell>
          <cell r="C262" t="str">
            <v>00000000000070918</v>
          </cell>
          <cell r="D262" t="str">
            <v>M</v>
          </cell>
          <cell r="E262" t="str">
            <v>BTICINO - STARLINE GJK250T5G-1, JOINT KIT, G250T5, 4P/ISO GND</v>
          </cell>
          <cell r="F262" t="str">
            <v>STARLINE HOLDINGS TECHNOLOGY LTD.</v>
          </cell>
          <cell r="G262">
            <v>0</v>
          </cell>
          <cell r="H262">
            <v>0</v>
          </cell>
          <cell r="K262" t="str">
            <v>TO</v>
          </cell>
          <cell r="L262" t="str">
            <v>Acquisto</v>
          </cell>
          <cell r="M262" t="str">
            <v>28/01/2021 12:16</v>
          </cell>
          <cell r="N262" t="str">
            <v>No</v>
          </cell>
          <cell r="O262" t="str">
            <v>No</v>
          </cell>
          <cell r="P262">
            <v>0</v>
          </cell>
          <cell r="Q262" t="str">
            <v>X</v>
          </cell>
          <cell r="R262" t="str">
            <v>28/07/2023</v>
          </cell>
          <cell r="S262" t="str">
            <v>28/07/2023</v>
          </cell>
          <cell r="T262" t="str">
            <v>02617</v>
          </cell>
          <cell r="U262" t="str">
            <v>GJK250T5G-1</v>
          </cell>
        </row>
        <row r="263">
          <cell r="B263" t="str">
            <v>BT-GJK400T5G-1</v>
          </cell>
          <cell r="C263" t="str">
            <v>00000000000072597</v>
          </cell>
          <cell r="D263" t="str">
            <v>M</v>
          </cell>
          <cell r="E263" t="str">
            <v>BTICINO - STARLINE GJK400T5G-1 Description JOINT KIT, G400 4 POLE/ISO. GND [METRIC] UEC SILVER</v>
          </cell>
          <cell r="F263" t="str">
            <v>STARLINE HOLDINGS TECHNOLOGY LTD.</v>
          </cell>
          <cell r="G263">
            <v>0</v>
          </cell>
          <cell r="H263">
            <v>0</v>
          </cell>
          <cell r="K263" t="str">
            <v>TO</v>
          </cell>
          <cell r="L263" t="str">
            <v>Acquisto</v>
          </cell>
          <cell r="M263" t="str">
            <v>26/07/2021 14:59</v>
          </cell>
          <cell r="N263" t="str">
            <v>Si</v>
          </cell>
          <cell r="O263" t="str">
            <v>No</v>
          </cell>
          <cell r="P263">
            <v>0</v>
          </cell>
          <cell r="Q263" t="str">
            <v>X</v>
          </cell>
          <cell r="R263" t="str">
            <v>22/11/2021</v>
          </cell>
          <cell r="S263" t="str">
            <v>22/11/2021</v>
          </cell>
          <cell r="T263" t="str">
            <v>02617</v>
          </cell>
          <cell r="U263" t="str">
            <v>GJK400T5G-1</v>
          </cell>
        </row>
        <row r="264">
          <cell r="B264" t="str">
            <v>BT-GMCBMT5GE57</v>
          </cell>
          <cell r="C264" t="str">
            <v>00000000000082035</v>
          </cell>
          <cell r="D264" t="str">
            <v>M</v>
          </cell>
          <cell r="E264" t="str">
            <v>BTICINO - STARLINE GMCBMT5GE57-(2)316A6S-( 2)516A6S-KNX-G01</v>
          </cell>
          <cell r="F264" t="str">
            <v>STARLINE HOLDINGS TECHNOLOGY LTD.</v>
          </cell>
          <cell r="G264">
            <v>0</v>
          </cell>
          <cell r="L264" t="str">
            <v>Acquisto</v>
          </cell>
          <cell r="M264" t="str">
            <v>30/08/2023 16:49</v>
          </cell>
          <cell r="N264" t="str">
            <v>No</v>
          </cell>
          <cell r="O264" t="str">
            <v>No</v>
          </cell>
          <cell r="P264">
            <v>0</v>
          </cell>
          <cell r="Q264" t="str">
            <v>X</v>
          </cell>
          <cell r="T264" t="str">
            <v>02617</v>
          </cell>
          <cell r="U264" t="str">
            <v>GMCBMT5GE57-(2)316A6S-(2)516A6S-KNX</v>
          </cell>
        </row>
        <row r="265">
          <cell r="B265" t="str">
            <v>BT-GMCBMT5GE58</v>
          </cell>
          <cell r="C265" t="str">
            <v>00000000000081925</v>
          </cell>
          <cell r="D265" t="str">
            <v>M</v>
          </cell>
          <cell r="E265" t="str">
            <v>BTICINO - STARLINE GMCBMT5GE58-(2)316A6S-( 2)516A6S-KNXG01 - GM CKT BKR, ISO GND, (2)316A6S, ( 2)516A6S, [G01=(1) AUX, ZENNIO RAIL</v>
          </cell>
          <cell r="F265" t="str">
            <v>STARLINE HOLDINGS TECHNOLOGY LTD.</v>
          </cell>
          <cell r="G265">
            <v>0</v>
          </cell>
          <cell r="L265" t="str">
            <v>Acquisto</v>
          </cell>
          <cell r="M265" t="str">
            <v>28/07/2023 11:23</v>
          </cell>
          <cell r="N265" t="str">
            <v>No</v>
          </cell>
          <cell r="O265" t="str">
            <v>No</v>
          </cell>
          <cell r="P265">
            <v>0</v>
          </cell>
          <cell r="Q265" t="str">
            <v>X</v>
          </cell>
          <cell r="R265" t="str">
            <v>17/01/2024</v>
          </cell>
          <cell r="S265" t="str">
            <v>17/01/2024</v>
          </cell>
          <cell r="T265" t="str">
            <v>02617</v>
          </cell>
          <cell r="U265" t="str">
            <v>GMCBMT5GE58-(2)316A6S-(2)516A6S-KNX</v>
          </cell>
        </row>
        <row r="266">
          <cell r="B266" t="str">
            <v>BT-GMCBMT5GE58-(5)316</v>
          </cell>
          <cell r="C266" t="str">
            <v>00000000000083829</v>
          </cell>
          <cell r="D266" t="str">
            <v>M</v>
          </cell>
          <cell r="E266" t="str">
            <v>BTICINO - STARLINE GMCBMT5GE58-(5)316A6S - CKT BKR, ISO GND, (5) 316A6S, [G03=(1)AUX, ZENNIO KNX,WALTHER RECEPTACLES], 16A, 415Y/2</v>
          </cell>
          <cell r="F266" t="str">
            <v>STARLINE HOLDINGS TECHNOLOGY LTD.</v>
          </cell>
          <cell r="G266">
            <v>0</v>
          </cell>
          <cell r="L266" t="str">
            <v>Acquisto</v>
          </cell>
          <cell r="M266" t="str">
            <v>12/04/2024 14:17</v>
          </cell>
          <cell r="N266" t="str">
            <v>No</v>
          </cell>
          <cell r="O266" t="str">
            <v>No</v>
          </cell>
          <cell r="P266">
            <v>0</v>
          </cell>
          <cell r="Q266" t="str">
            <v>X</v>
          </cell>
          <cell r="T266" t="str">
            <v>02617</v>
          </cell>
          <cell r="U266" t="str">
            <v>GMCBMT5GE58-(5)316A6</v>
          </cell>
        </row>
        <row r="267">
          <cell r="B267" t="str">
            <v>BT-GMMB2M5RD-G01</v>
          </cell>
          <cell r="C267" t="str">
            <v>00000000000080791</v>
          </cell>
          <cell r="D267" t="str">
            <v>M</v>
          </cell>
          <cell r="E267" t="str">
            <v>BTICINO - STARLINE, GLOBAL METRIC METER BOX</v>
          </cell>
          <cell r="F267" t="str">
            <v>STARLINE HOLDINGS TECHNOLOGY LTD.</v>
          </cell>
          <cell r="G267">
            <v>0</v>
          </cell>
          <cell r="L267" t="str">
            <v>Acquisto</v>
          </cell>
          <cell r="M267" t="str">
            <v>17/04/2023 10:05</v>
          </cell>
          <cell r="N267" t="str">
            <v>No</v>
          </cell>
          <cell r="O267" t="str">
            <v>No</v>
          </cell>
          <cell r="P267">
            <v>0</v>
          </cell>
          <cell r="Q267" t="str">
            <v>X</v>
          </cell>
          <cell r="R267" t="str">
            <v>01/08/2023</v>
          </cell>
          <cell r="S267" t="str">
            <v>01/08/2023</v>
          </cell>
          <cell r="T267" t="str">
            <v>02617</v>
          </cell>
          <cell r="U267" t="str">
            <v>GMMB-(2)M5RD-G01</v>
          </cell>
        </row>
        <row r="268">
          <cell r="B268" t="str">
            <v>BT-GS_CGSM220CSTD6-T6</v>
          </cell>
          <cell r="C268" t="str">
            <v>00000000000072180</v>
          </cell>
          <cell r="D268" t="str">
            <v>M</v>
          </cell>
          <cell r="E268" t="str">
            <v>BTICINO - STARLINE GS250T5CGS-M220CSTD6 BUSWAY STRAIGHT, 4 POLE + PE, 2.2M (250AMPS, 415V) - System Frame: T6</v>
          </cell>
          <cell r="F268" t="str">
            <v>STARLINE HOLDINGS TECHNOLOGY LTD.</v>
          </cell>
          <cell r="G268">
            <v>0</v>
          </cell>
          <cell r="H268">
            <v>0</v>
          </cell>
          <cell r="K268" t="str">
            <v>TO</v>
          </cell>
          <cell r="L268" t="str">
            <v>Acquisto</v>
          </cell>
          <cell r="M268" t="str">
            <v>13/06/2021 15:03</v>
          </cell>
          <cell r="N268" t="str">
            <v>No</v>
          </cell>
          <cell r="O268" t="str">
            <v>No</v>
          </cell>
          <cell r="P268">
            <v>0</v>
          </cell>
          <cell r="Q268" t="str">
            <v>X</v>
          </cell>
          <cell r="R268" t="str">
            <v>17/10/2022</v>
          </cell>
          <cell r="S268" t="str">
            <v>17/10/2022</v>
          </cell>
          <cell r="T268" t="str">
            <v>02617</v>
          </cell>
        </row>
        <row r="269">
          <cell r="B269" t="str">
            <v>BT-GS_K5CGSM220C-STD6</v>
          </cell>
          <cell r="C269" t="str">
            <v>00000000000072788</v>
          </cell>
          <cell r="D269" t="str">
            <v>M</v>
          </cell>
          <cell r="E269" t="str">
            <v>BTICINO - STARLINE GS250K5CGS-M220C-STD6 BUSWAY STRAIGHT, 4 POLE + PE, 2.2M (250AMPS, 415V), System Frame K5</v>
          </cell>
          <cell r="F269" t="str">
            <v>STARLINE HOLDINGS TECHNOLOGY LTD.</v>
          </cell>
          <cell r="G269">
            <v>0</v>
          </cell>
          <cell r="H269">
            <v>0</v>
          </cell>
          <cell r="K269" t="str">
            <v>TO</v>
          </cell>
          <cell r="L269" t="str">
            <v>Acquisto</v>
          </cell>
          <cell r="M269" t="str">
            <v>27/08/2021 15:58</v>
          </cell>
          <cell r="N269" t="str">
            <v>No</v>
          </cell>
          <cell r="O269" t="str">
            <v>No</v>
          </cell>
          <cell r="P269">
            <v>0</v>
          </cell>
          <cell r="Q269" t="str">
            <v>X</v>
          </cell>
          <cell r="T269" t="str">
            <v>02617</v>
          </cell>
          <cell r="U269" t="str">
            <v>GS250K5CGS-M220C-STD6</v>
          </cell>
        </row>
        <row r="270">
          <cell r="B270" t="str">
            <v>BT-GS_K5CGSM220C-STD7</v>
          </cell>
          <cell r="C270" t="str">
            <v>00000000000072787</v>
          </cell>
          <cell r="D270" t="str">
            <v>M</v>
          </cell>
          <cell r="E270" t="str">
            <v>BTICINO - STARLINE GS250K5CGS-M220C-STD7 BUSWAY STRAIGHT, 4 POLE + PE, 2.2M (250AMPS, 415V), System Frame K5</v>
          </cell>
          <cell r="F270" t="str">
            <v>STARLINE HOLDINGS TECHNOLOGY LTD.</v>
          </cell>
          <cell r="G270">
            <v>0</v>
          </cell>
          <cell r="H270">
            <v>0</v>
          </cell>
          <cell r="K270" t="str">
            <v>TO</v>
          </cell>
          <cell r="L270" t="str">
            <v>Acquisto</v>
          </cell>
          <cell r="M270" t="str">
            <v>27/08/2021 15:54</v>
          </cell>
          <cell r="N270" t="str">
            <v>No</v>
          </cell>
          <cell r="O270" t="str">
            <v>No</v>
          </cell>
          <cell r="P270">
            <v>0</v>
          </cell>
          <cell r="Q270" t="str">
            <v>X</v>
          </cell>
          <cell r="T270" t="str">
            <v>02617</v>
          </cell>
          <cell r="U270" t="str">
            <v>GS250K5CGS-M220C-STD7</v>
          </cell>
        </row>
        <row r="271">
          <cell r="B271" t="str">
            <v>BT-GS_K5CGSM280C-STD6</v>
          </cell>
          <cell r="C271" t="str">
            <v>00000000000072785</v>
          </cell>
          <cell r="D271" t="str">
            <v>M</v>
          </cell>
          <cell r="E271" t="str">
            <v>BTICINO - STARLINE GS250K5CGS-M280C-STD6 BUSWAY STRAIGHT, 4 POLE + PE, 2.8M (250AMPS, 415V), System Frame K5</v>
          </cell>
          <cell r="F271" t="str">
            <v>STARLINE HOLDINGS TECHNOLOGY LTD.</v>
          </cell>
          <cell r="G271">
            <v>0</v>
          </cell>
          <cell r="H271">
            <v>0</v>
          </cell>
          <cell r="K271" t="str">
            <v>TO</v>
          </cell>
          <cell r="L271" t="str">
            <v>Acquisto</v>
          </cell>
          <cell r="M271" t="str">
            <v>27/08/2021 15:41</v>
          </cell>
          <cell r="N271" t="str">
            <v>No</v>
          </cell>
          <cell r="O271" t="str">
            <v>No</v>
          </cell>
          <cell r="P271">
            <v>0</v>
          </cell>
          <cell r="Q271" t="str">
            <v>X</v>
          </cell>
          <cell r="T271" t="str">
            <v>02617</v>
          </cell>
          <cell r="U271" t="str">
            <v>GS250K5CGS-M280C-STD6</v>
          </cell>
        </row>
        <row r="272">
          <cell r="B272" t="str">
            <v>BT-GS_K5CGSM280C-STD7</v>
          </cell>
          <cell r="C272" t="str">
            <v>00000000000072786</v>
          </cell>
          <cell r="D272" t="str">
            <v>M</v>
          </cell>
          <cell r="E272" t="str">
            <v>BTICINO - STARLINE GS250K5CGS-M280C-STD7 BUSWAY STRAIGHT, 4 POLE + PE, 2.8M (250AMPS, 415V), System Frame K5</v>
          </cell>
          <cell r="F272" t="str">
            <v>STARLINE HOLDINGS TECHNOLOGY LTD.</v>
          </cell>
          <cell r="G272">
            <v>0</v>
          </cell>
          <cell r="H272">
            <v>0</v>
          </cell>
          <cell r="K272" t="str">
            <v>TO</v>
          </cell>
          <cell r="L272" t="str">
            <v>Acquisto</v>
          </cell>
          <cell r="M272" t="str">
            <v>27/08/2021 15:47</v>
          </cell>
          <cell r="N272" t="str">
            <v>No</v>
          </cell>
          <cell r="O272" t="str">
            <v>No</v>
          </cell>
          <cell r="P272">
            <v>0</v>
          </cell>
          <cell r="Q272" t="str">
            <v>X</v>
          </cell>
          <cell r="T272" t="str">
            <v>02617</v>
          </cell>
          <cell r="U272" t="str">
            <v>GS250K5CGS-M280C-STD7</v>
          </cell>
        </row>
        <row r="273">
          <cell r="B273" t="str">
            <v>BT-GS_M200CSTD6</v>
          </cell>
          <cell r="C273" t="str">
            <v>00000000000079842</v>
          </cell>
          <cell r="D273" t="str">
            <v>M</v>
          </cell>
          <cell r="E273" t="str">
            <v>BTICINO - STARLINE BUSWAY STRAIGHT, 4 POLE + PE, 2M(250AMPS, 415V)</v>
          </cell>
          <cell r="F273" t="str">
            <v>STARLINE HOLDINGS TECHNOLOGY LTD.</v>
          </cell>
          <cell r="G273">
            <v>0</v>
          </cell>
          <cell r="L273" t="str">
            <v>Acquisto</v>
          </cell>
          <cell r="M273" t="str">
            <v>10/03/2023 16:44</v>
          </cell>
          <cell r="N273" t="str">
            <v>No</v>
          </cell>
          <cell r="O273" t="str">
            <v>No</v>
          </cell>
          <cell r="P273">
            <v>0</v>
          </cell>
          <cell r="Q273" t="str">
            <v>X</v>
          </cell>
          <cell r="R273" t="str">
            <v>03/07/2023</v>
          </cell>
          <cell r="S273" t="str">
            <v>20/06/2023</v>
          </cell>
          <cell r="T273" t="str">
            <v>02617</v>
          </cell>
          <cell r="U273" t="str">
            <v>GS250T5CGS-M200CSTD6</v>
          </cell>
        </row>
        <row r="274">
          <cell r="B274" t="str">
            <v>BT-GS_M200CSTD7</v>
          </cell>
          <cell r="C274" t="str">
            <v>00000000000079843</v>
          </cell>
          <cell r="D274" t="str">
            <v>M</v>
          </cell>
          <cell r="E274" t="str">
            <v>BTICINO - STARLINE GS250T5CGS-M200CSTD7 BUSWAY STRAIGHT, 4 POLE + PE, 2M (250AMPS, 415V)</v>
          </cell>
          <cell r="F274" t="str">
            <v>STARLINE HOLDINGS TECHNOLOGY LTD.</v>
          </cell>
          <cell r="G274">
            <v>0</v>
          </cell>
          <cell r="L274" t="str">
            <v>Acquisto</v>
          </cell>
          <cell r="M274" t="str">
            <v>10/03/2023 16:46</v>
          </cell>
          <cell r="N274" t="str">
            <v>No</v>
          </cell>
          <cell r="O274" t="str">
            <v>No</v>
          </cell>
          <cell r="P274">
            <v>0</v>
          </cell>
          <cell r="Q274" t="str">
            <v>X</v>
          </cell>
          <cell r="R274" t="str">
            <v>03/07/2023</v>
          </cell>
          <cell r="S274" t="str">
            <v>20/06/2023</v>
          </cell>
          <cell r="T274" t="str">
            <v>02617</v>
          </cell>
          <cell r="U274" t="str">
            <v>GS250T5CGS-M200CSTD7</v>
          </cell>
        </row>
        <row r="275">
          <cell r="B275" t="str">
            <v>BT-GS_M250CSTD6</v>
          </cell>
          <cell r="C275" t="str">
            <v>00000000000079838</v>
          </cell>
          <cell r="D275" t="str">
            <v>M</v>
          </cell>
          <cell r="E275" t="str">
            <v>BTICINO - STARLINE GS250T5CGS-M250CSTD6 BUSWAY STRAIGHT, 4 POLE + PE, 2.5M (250AMPS, 415V)</v>
          </cell>
          <cell r="F275" t="str">
            <v>STARLINE HOLDINGS TECHNOLOGY LTD.</v>
          </cell>
          <cell r="G275">
            <v>0</v>
          </cell>
          <cell r="L275" t="str">
            <v>Acquisto</v>
          </cell>
          <cell r="M275" t="str">
            <v>10/03/2023 16:27</v>
          </cell>
          <cell r="N275" t="str">
            <v>No</v>
          </cell>
          <cell r="O275" t="str">
            <v>No</v>
          </cell>
          <cell r="P275">
            <v>0</v>
          </cell>
          <cell r="Q275" t="str">
            <v>X</v>
          </cell>
          <cell r="R275" t="str">
            <v>03/07/2023</v>
          </cell>
          <cell r="S275" t="str">
            <v>03/07/2023</v>
          </cell>
          <cell r="T275" t="str">
            <v>02617</v>
          </cell>
          <cell r="U275" t="str">
            <v>GS250T5CGS-M250CSTD6</v>
          </cell>
        </row>
        <row r="276">
          <cell r="B276" t="str">
            <v>BT-GS_M250CSTD7</v>
          </cell>
          <cell r="C276" t="str">
            <v>00000000000079839</v>
          </cell>
          <cell r="D276" t="str">
            <v>M</v>
          </cell>
          <cell r="E276" t="str">
            <v>BTICINO - STARLINE GS250T5CGS-M250CSTD7 BUSWAY STRAIGHT, 4 POLE + PE, 2.5M (250AMPS, 415V)</v>
          </cell>
          <cell r="F276" t="str">
            <v>STARLINE HOLDINGS TECHNOLOGY LTD.</v>
          </cell>
          <cell r="G276">
            <v>0</v>
          </cell>
          <cell r="L276" t="str">
            <v>Acquisto</v>
          </cell>
          <cell r="M276" t="str">
            <v>10/03/2023 16:30</v>
          </cell>
          <cell r="N276" t="str">
            <v>No</v>
          </cell>
          <cell r="O276" t="str">
            <v>No</v>
          </cell>
          <cell r="P276">
            <v>0</v>
          </cell>
          <cell r="Q276" t="str">
            <v>X</v>
          </cell>
          <cell r="R276" t="str">
            <v>03/07/2023</v>
          </cell>
          <cell r="S276" t="str">
            <v>03/07/2023</v>
          </cell>
          <cell r="T276" t="str">
            <v>02617</v>
          </cell>
          <cell r="U276" t="str">
            <v>GS250T5CGS-M250CSTD7</v>
          </cell>
        </row>
        <row r="277">
          <cell r="B277" t="str">
            <v>BT-GS_T5_S-M400C-STD6</v>
          </cell>
          <cell r="C277" t="str">
            <v>00000000000070903</v>
          </cell>
          <cell r="D277" t="str">
            <v>M</v>
          </cell>
          <cell r="E277" t="str">
            <v>BTICINO - STARLINE GS250T5CGS-M400C- STD6, BUSWAY STRAIGHT, 4 POLE + PE, 4M (250AMPS, 415V), System Frame: T5</v>
          </cell>
          <cell r="F277" t="str">
            <v>STARLINE HOLDINGS TECHNOLOGY LTD.</v>
          </cell>
          <cell r="G277">
            <v>0</v>
          </cell>
          <cell r="H277">
            <v>0</v>
          </cell>
          <cell r="K277" t="str">
            <v>TO</v>
          </cell>
          <cell r="L277" t="str">
            <v>Acquisto</v>
          </cell>
          <cell r="M277" t="str">
            <v>28/01/2021 09:28</v>
          </cell>
          <cell r="N277" t="str">
            <v>Si</v>
          </cell>
          <cell r="O277" t="str">
            <v>No</v>
          </cell>
          <cell r="P277">
            <v>0</v>
          </cell>
          <cell r="Q277" t="str">
            <v>X</v>
          </cell>
          <cell r="T277" t="str">
            <v>02617</v>
          </cell>
          <cell r="U277" t="str">
            <v>GS250T5CGS-M400C-STD6</v>
          </cell>
        </row>
        <row r="278">
          <cell r="B278" t="str">
            <v>BT-GS_T5CGSM150C-STD6</v>
          </cell>
          <cell r="C278" t="str">
            <v>00000000000079793</v>
          </cell>
          <cell r="D278" t="str">
            <v>M</v>
          </cell>
          <cell r="E278" t="str">
            <v>BTICINO - STARLINE GS250T5CGSM150C-STD6, BUSWAY STRAIGHT, 4 POLE + PE, 1.5M (250AMPS, 415V), System Frame: T5</v>
          </cell>
          <cell r="F278" t="str">
            <v>STARLINE HOLDINGS TECHNOLOGY LTD.</v>
          </cell>
          <cell r="G278">
            <v>0</v>
          </cell>
          <cell r="L278" t="str">
            <v>Acquisto</v>
          </cell>
          <cell r="M278" t="str">
            <v>06/03/2023 10:19</v>
          </cell>
          <cell r="N278" t="str">
            <v>No</v>
          </cell>
          <cell r="O278" t="str">
            <v>No</v>
          </cell>
          <cell r="P278">
            <v>0</v>
          </cell>
          <cell r="Q278" t="str">
            <v>X</v>
          </cell>
          <cell r="R278" t="str">
            <v>22/05/2023</v>
          </cell>
          <cell r="S278" t="str">
            <v>19/05/2023</v>
          </cell>
          <cell r="T278" t="str">
            <v>02617</v>
          </cell>
          <cell r="U278" t="str">
            <v>GST5CGSM150C-STD6</v>
          </cell>
        </row>
        <row r="279">
          <cell r="B279" t="str">
            <v>BT-GS_T5CGSM150C-STD7</v>
          </cell>
          <cell r="C279" t="str">
            <v>00000000000079792</v>
          </cell>
          <cell r="D279" t="str">
            <v>M</v>
          </cell>
          <cell r="E279" t="str">
            <v>BTICINO - STARLINE GS250T5CGSM150C-STD7, BUSWAY STRAIGHT, 4 POLE + PE, 1.5M (250AMPS, 415V), System Frame: T5</v>
          </cell>
          <cell r="F279" t="str">
            <v>STARLINE HOLDINGS TECHNOLOGY LTD.</v>
          </cell>
          <cell r="G279">
            <v>0</v>
          </cell>
          <cell r="L279" t="str">
            <v>Acquisto</v>
          </cell>
          <cell r="M279" t="str">
            <v>06/03/2023 09:52</v>
          </cell>
          <cell r="N279" t="str">
            <v>No</v>
          </cell>
          <cell r="O279" t="str">
            <v>No</v>
          </cell>
          <cell r="P279">
            <v>0</v>
          </cell>
          <cell r="Q279" t="str">
            <v>X</v>
          </cell>
          <cell r="R279" t="str">
            <v>22/05/2023</v>
          </cell>
          <cell r="S279" t="str">
            <v>19/05/2023</v>
          </cell>
          <cell r="T279" t="str">
            <v>02617</v>
          </cell>
          <cell r="U279" t="str">
            <v>GST5CGSM150C-STD7</v>
          </cell>
        </row>
        <row r="280">
          <cell r="B280" t="str">
            <v>BT-GS_T5CGSM170C-STD6</v>
          </cell>
          <cell r="C280" t="str">
            <v>00000000000070908</v>
          </cell>
          <cell r="D280" t="str">
            <v>M</v>
          </cell>
          <cell r="E280" t="str">
            <v>BTICINO - STARLINE GS250T5CGSM170C-STD6, BUSWAY STRAIGHT, 4 POLE + PE, 1.7M (250AMPS, 415V), System Frame: T5</v>
          </cell>
          <cell r="F280" t="str">
            <v>STARLINE HOLDINGS TECHNOLOGY LTD.</v>
          </cell>
          <cell r="G280">
            <v>0</v>
          </cell>
          <cell r="H280">
            <v>0</v>
          </cell>
          <cell r="K280" t="str">
            <v>TO</v>
          </cell>
          <cell r="L280" t="str">
            <v>Acquisto</v>
          </cell>
          <cell r="M280" t="str">
            <v>28/01/2021 11:50</v>
          </cell>
          <cell r="N280" t="str">
            <v>Si</v>
          </cell>
          <cell r="O280" t="str">
            <v>No</v>
          </cell>
          <cell r="P280">
            <v>0</v>
          </cell>
          <cell r="Q280" t="str">
            <v>X</v>
          </cell>
          <cell r="R280" t="str">
            <v>30/04/2021</v>
          </cell>
          <cell r="S280" t="str">
            <v>30/04/2021</v>
          </cell>
          <cell r="T280" t="str">
            <v>02617</v>
          </cell>
          <cell r="U280" t="str">
            <v>GS250T5CGSM170C-STD6</v>
          </cell>
        </row>
        <row r="281">
          <cell r="B281" t="str">
            <v>BT-GS_T5CGSM170C-STD7</v>
          </cell>
          <cell r="C281" t="str">
            <v>00000000000070909</v>
          </cell>
          <cell r="D281" t="str">
            <v>M</v>
          </cell>
          <cell r="E281" t="str">
            <v>BTICINO - STARLINE GS250T5CGSM170C-STD7, BUSWAY STRAIGHT, 4 POLE + PE, 1.7M (250AMPS, 415V), System Frame: T5</v>
          </cell>
          <cell r="F281" t="str">
            <v>STARLINE HOLDINGS TECHNOLOGY LTD.</v>
          </cell>
          <cell r="G281">
            <v>0</v>
          </cell>
          <cell r="H281">
            <v>0</v>
          </cell>
          <cell r="K281" t="str">
            <v>TO</v>
          </cell>
          <cell r="L281" t="str">
            <v>Acquisto</v>
          </cell>
          <cell r="M281" t="str">
            <v>28/01/2021 11:54</v>
          </cell>
          <cell r="N281" t="str">
            <v>Si</v>
          </cell>
          <cell r="O281" t="str">
            <v>No</v>
          </cell>
          <cell r="P281">
            <v>0</v>
          </cell>
          <cell r="Q281" t="str">
            <v>X</v>
          </cell>
          <cell r="R281" t="str">
            <v>30/04/2021</v>
          </cell>
          <cell r="S281" t="str">
            <v>30/04/2021</v>
          </cell>
          <cell r="T281" t="str">
            <v>02617</v>
          </cell>
          <cell r="U281" t="str">
            <v>GS250T5CGSM170C-STD7</v>
          </cell>
        </row>
        <row r="282">
          <cell r="B282" t="str">
            <v>BT-GS_T5CGSM180C-STD6</v>
          </cell>
          <cell r="C282" t="str">
            <v>00000000000072622</v>
          </cell>
          <cell r="D282" t="str">
            <v>M</v>
          </cell>
          <cell r="E282" t="str">
            <v>BTICINO - STARLINE GS250T5CGS-M180CSTD6; System Frame: T5, BUSWAY STRAIGHT, 4POLE + PE, 1.8M</v>
          </cell>
          <cell r="F282" t="str">
            <v>STARLINE HOLDINGS TECHNOLOGY LTD.</v>
          </cell>
          <cell r="G282">
            <v>0</v>
          </cell>
          <cell r="H282">
            <v>0</v>
          </cell>
          <cell r="K282" t="str">
            <v>TO</v>
          </cell>
          <cell r="L282" t="str">
            <v>Acquisto</v>
          </cell>
          <cell r="M282" t="str">
            <v>27/07/2021 15:22</v>
          </cell>
          <cell r="N282" t="str">
            <v>No</v>
          </cell>
          <cell r="O282" t="str">
            <v>No</v>
          </cell>
          <cell r="P282">
            <v>0</v>
          </cell>
          <cell r="Q282" t="str">
            <v>X</v>
          </cell>
          <cell r="T282" t="str">
            <v>02617</v>
          </cell>
          <cell r="U282" t="str">
            <v>GS250T5CGS-M180CSTD6</v>
          </cell>
        </row>
        <row r="283">
          <cell r="B283" t="str">
            <v>BT-GS_T5CGSM180C-STD7</v>
          </cell>
          <cell r="C283" t="str">
            <v>00000000000072623</v>
          </cell>
          <cell r="D283" t="str">
            <v>M</v>
          </cell>
          <cell r="E283" t="str">
            <v>BTICINO - STARLINE GS250T5CGS-M180C-STD7, BUSWAY STRAIGHT, 4POLE + PE, 1.8M (250AMPS, 415V), System Frame: T5</v>
          </cell>
          <cell r="F283" t="str">
            <v>STARLINE HOLDINGS TECHNOLOGY LTD.</v>
          </cell>
          <cell r="G283">
            <v>0</v>
          </cell>
          <cell r="H283">
            <v>0</v>
          </cell>
          <cell r="K283" t="str">
            <v>TO</v>
          </cell>
          <cell r="L283" t="str">
            <v>Acquisto</v>
          </cell>
          <cell r="M283" t="str">
            <v>27/07/2021 15:25</v>
          </cell>
          <cell r="N283" t="str">
            <v>No</v>
          </cell>
          <cell r="O283" t="str">
            <v>No</v>
          </cell>
          <cell r="P283">
            <v>0</v>
          </cell>
          <cell r="Q283" t="str">
            <v>X</v>
          </cell>
          <cell r="T283" t="str">
            <v>02617</v>
          </cell>
          <cell r="U283" t="str">
            <v>GS250T5CGS-M180C-STD7</v>
          </cell>
        </row>
        <row r="284">
          <cell r="B284" t="str">
            <v>BT-GS_T5CGS-M220CSTD6</v>
          </cell>
          <cell r="C284" t="str">
            <v>00000000000072179</v>
          </cell>
          <cell r="D284" t="str">
            <v>M</v>
          </cell>
          <cell r="E284" t="str">
            <v>BTICINO - STARLINE GS250T5CGS-M220CSTD6 BUSWAY STRAIGHT, 4 POLE + PE, 2.2M (250AMPS, 415V) System Frame: T5</v>
          </cell>
          <cell r="F284" t="str">
            <v>STARLINE HOLDINGS TECHNOLOGY LTD.</v>
          </cell>
          <cell r="G284">
            <v>0</v>
          </cell>
          <cell r="H284">
            <v>0</v>
          </cell>
          <cell r="K284" t="str">
            <v>TO</v>
          </cell>
          <cell r="L284" t="str">
            <v>Acquisto</v>
          </cell>
          <cell r="M284" t="str">
            <v>13/06/2021 14:58</v>
          </cell>
          <cell r="N284" t="str">
            <v>No</v>
          </cell>
          <cell r="O284" t="str">
            <v>No</v>
          </cell>
          <cell r="P284">
            <v>0</v>
          </cell>
          <cell r="Q284" t="str">
            <v>X</v>
          </cell>
          <cell r="R284" t="str">
            <v>22/06/2022</v>
          </cell>
          <cell r="S284" t="str">
            <v>22/06/2022</v>
          </cell>
          <cell r="T284" t="str">
            <v>02617</v>
          </cell>
          <cell r="U284" t="str">
            <v>GS250T5CGS-M220CSTD6</v>
          </cell>
        </row>
        <row r="285">
          <cell r="B285" t="str">
            <v>BT-GS_T5CGS-M220CSTD7</v>
          </cell>
          <cell r="C285" t="str">
            <v>00000000000072278</v>
          </cell>
          <cell r="D285" t="str">
            <v>M</v>
          </cell>
          <cell r="E285" t="str">
            <v>BTICINO - STARLINE GS250T5CGS-M220CSTD7, BUSWAY STRAIGHT, 4POLE + PE, 2.2M (250AMPS, 415V) - System Frame: T5</v>
          </cell>
          <cell r="F285" t="str">
            <v>STARLINE HOLDINGS TECHNOLOGY LTD.</v>
          </cell>
          <cell r="G285">
            <v>0</v>
          </cell>
          <cell r="H285">
            <v>0</v>
          </cell>
          <cell r="K285" t="str">
            <v>TO</v>
          </cell>
          <cell r="L285" t="str">
            <v>Acquisto</v>
          </cell>
          <cell r="M285" t="str">
            <v>23/06/2021 15:28</v>
          </cell>
          <cell r="N285" t="str">
            <v>No</v>
          </cell>
          <cell r="O285" t="str">
            <v>No</v>
          </cell>
          <cell r="P285">
            <v>0</v>
          </cell>
          <cell r="Q285" t="str">
            <v>X</v>
          </cell>
          <cell r="R285" t="str">
            <v>17/10/2022</v>
          </cell>
          <cell r="S285" t="str">
            <v>17/10/2022</v>
          </cell>
          <cell r="T285" t="str">
            <v>02617</v>
          </cell>
          <cell r="U285" t="str">
            <v>GS250T5CGS-M220CSTD7</v>
          </cell>
        </row>
        <row r="286">
          <cell r="B286" t="str">
            <v>BT-GS_T5CGS-M220-STD6</v>
          </cell>
          <cell r="C286" t="str">
            <v>00000000000080789</v>
          </cell>
          <cell r="D286" t="str">
            <v>M</v>
          </cell>
          <cell r="E286" t="str">
            <v>BTICINO - STARLINE GS250T5CGS-M220C-CSTD6 - Busway Sections - Metric, Configurable Busway Sections - Metric</v>
          </cell>
          <cell r="F286" t="str">
            <v>STARLINE HOLDINGS TECHNOLOGY LTD.</v>
          </cell>
          <cell r="G286">
            <v>0</v>
          </cell>
          <cell r="L286" t="str">
            <v>Acquisto</v>
          </cell>
          <cell r="M286" t="str">
            <v>17/04/2023 09:46</v>
          </cell>
          <cell r="N286" t="str">
            <v>No</v>
          </cell>
          <cell r="O286" t="str">
            <v>No</v>
          </cell>
          <cell r="P286">
            <v>0</v>
          </cell>
          <cell r="Q286" t="str">
            <v>X</v>
          </cell>
          <cell r="R286" t="str">
            <v>01/08/2023</v>
          </cell>
          <cell r="S286" t="str">
            <v>01/08/2023</v>
          </cell>
          <cell r="T286" t="str">
            <v>02617</v>
          </cell>
          <cell r="U286" t="str">
            <v>GS250T5CGS-M220C-CSTD6</v>
          </cell>
        </row>
        <row r="287">
          <cell r="B287" t="str">
            <v>BT-GS_T5CGS-M220-STD7</v>
          </cell>
          <cell r="C287" t="str">
            <v>00000000000080790</v>
          </cell>
          <cell r="D287" t="str">
            <v>M</v>
          </cell>
          <cell r="E287" t="str">
            <v>BTICINO - STARLINE GS250T5CGS-M220C-CSTD7 - Busway Sections - Metric, Configurable Busway Sections - Metric</v>
          </cell>
          <cell r="F287" t="str">
            <v>STARLINE HOLDINGS TECHNOLOGY LTD.</v>
          </cell>
          <cell r="G287">
            <v>0</v>
          </cell>
          <cell r="L287" t="str">
            <v>Acquisto</v>
          </cell>
          <cell r="M287" t="str">
            <v>17/04/2023 09:49</v>
          </cell>
          <cell r="N287" t="str">
            <v>No</v>
          </cell>
          <cell r="O287" t="str">
            <v>No</v>
          </cell>
          <cell r="P287">
            <v>0</v>
          </cell>
          <cell r="Q287" t="str">
            <v>X</v>
          </cell>
          <cell r="R287" t="str">
            <v>01/08/2023</v>
          </cell>
          <cell r="S287" t="str">
            <v>01/08/2023</v>
          </cell>
          <cell r="T287" t="str">
            <v>02617</v>
          </cell>
          <cell r="U287" t="str">
            <v>GS250T5CGS-M220C-CSTD7</v>
          </cell>
        </row>
        <row r="288">
          <cell r="B288" t="str">
            <v>BT-GS_T5CGSM240CSTD6</v>
          </cell>
          <cell r="C288" t="str">
            <v>00000000000081883</v>
          </cell>
          <cell r="D288" t="str">
            <v>M</v>
          </cell>
          <cell r="E288" t="str">
            <v>BTICINO - STARLINE GS250T5CGS-M240CSTD6 BUSWAY STRAIGHT, 4 POLE + PE, 2,4M (250AMPS, 415V) STD6</v>
          </cell>
          <cell r="F288" t="str">
            <v>STARLINE HOLDINGS TECHNOLOGY LTD.</v>
          </cell>
          <cell r="G288">
            <v>0</v>
          </cell>
          <cell r="L288" t="str">
            <v>Acquisto</v>
          </cell>
          <cell r="M288" t="str">
            <v>20/07/2023 17:50</v>
          </cell>
          <cell r="N288" t="str">
            <v>No</v>
          </cell>
          <cell r="O288" t="str">
            <v>No</v>
          </cell>
          <cell r="P288">
            <v>0</v>
          </cell>
          <cell r="Q288" t="str">
            <v>X</v>
          </cell>
          <cell r="R288" t="str">
            <v>16/10/2023</v>
          </cell>
          <cell r="S288" t="str">
            <v>16/10/2023</v>
          </cell>
          <cell r="T288" t="str">
            <v>02617</v>
          </cell>
          <cell r="U288" t="str">
            <v>GS250T5CGS-M240CSTD6</v>
          </cell>
        </row>
        <row r="289">
          <cell r="B289" t="str">
            <v>BT-GS_T5CGSM240CSTD7</v>
          </cell>
          <cell r="C289" t="str">
            <v>00000000000081884</v>
          </cell>
          <cell r="D289" t="str">
            <v>M</v>
          </cell>
          <cell r="E289" t="str">
            <v>BTICINO - STARLINE GS250T5CGS-M240CSTD7 BUSWAY STRAIGHT, 4 POLE + PE, 2,4M (250AMPS, 415V) STD7</v>
          </cell>
          <cell r="F289" t="str">
            <v>STARLINE HOLDINGS TECHNOLOGY LTD.</v>
          </cell>
          <cell r="G289">
            <v>0</v>
          </cell>
          <cell r="L289" t="str">
            <v>Acquisto</v>
          </cell>
          <cell r="M289" t="str">
            <v>20/07/2023 17:54</v>
          </cell>
          <cell r="N289" t="str">
            <v>No</v>
          </cell>
          <cell r="O289" t="str">
            <v>No</v>
          </cell>
          <cell r="P289">
            <v>0</v>
          </cell>
          <cell r="Q289" t="str">
            <v>X</v>
          </cell>
          <cell r="R289" t="str">
            <v>16/10/2023</v>
          </cell>
          <cell r="S289" t="str">
            <v>16/10/2023</v>
          </cell>
          <cell r="T289" t="str">
            <v>02617</v>
          </cell>
          <cell r="U289" t="str">
            <v>GS250T5CGS-M240CSTD7</v>
          </cell>
        </row>
        <row r="290">
          <cell r="B290" t="str">
            <v>BT-GS_T5CGSM280C-STD6</v>
          </cell>
          <cell r="C290" t="str">
            <v>00000000000072800</v>
          </cell>
          <cell r="D290" t="str">
            <v>M</v>
          </cell>
          <cell r="E290" t="str">
            <v>BTICINO - STARLINE GS250T5CGS-M280C-STD6 BUSWAY STRAIGHT, 4 POLE + PE, 2,80M (250AMPS, 415V) , System Frame T5</v>
          </cell>
          <cell r="F290" t="str">
            <v>STARLINE HOLDINGS TECHNOLOGY LTD.</v>
          </cell>
          <cell r="G290">
            <v>0</v>
          </cell>
          <cell r="H290">
            <v>0</v>
          </cell>
          <cell r="K290" t="str">
            <v>TO</v>
          </cell>
          <cell r="L290" t="str">
            <v>Acquisto</v>
          </cell>
          <cell r="M290" t="str">
            <v>30/08/2021 14:16</v>
          </cell>
          <cell r="N290" t="str">
            <v>No</v>
          </cell>
          <cell r="O290" t="str">
            <v>No</v>
          </cell>
          <cell r="P290">
            <v>0</v>
          </cell>
          <cell r="Q290" t="str">
            <v>X</v>
          </cell>
          <cell r="R290" t="str">
            <v>17/10/2022</v>
          </cell>
          <cell r="S290" t="str">
            <v>17/10/2022</v>
          </cell>
          <cell r="T290" t="str">
            <v>02617</v>
          </cell>
          <cell r="U290" t="str">
            <v>BT-GS_T5CGSM280C-STD6</v>
          </cell>
        </row>
        <row r="291">
          <cell r="B291" t="str">
            <v>BT-GS_T5CGSM280C-STD7</v>
          </cell>
          <cell r="C291" t="str">
            <v>00000000000073451</v>
          </cell>
          <cell r="D291" t="str">
            <v>M</v>
          </cell>
          <cell r="E291" t="str">
            <v>BTICINO - STARLINE GS250T5CGS-M280C-STD7 BUSWAY STRAIGHT, 4 POLE + PE, 2.8M, (250AMPS, 415V)</v>
          </cell>
          <cell r="F291" t="str">
            <v>STARLINE HOLDINGS TECHNOLOGY LTD.</v>
          </cell>
          <cell r="G291">
            <v>0</v>
          </cell>
          <cell r="H291">
            <v>0</v>
          </cell>
          <cell r="K291" t="str">
            <v>TO</v>
          </cell>
          <cell r="L291" t="str">
            <v>Acquisto</v>
          </cell>
          <cell r="M291" t="str">
            <v>08/11/2021 15:17</v>
          </cell>
          <cell r="N291" t="str">
            <v>No</v>
          </cell>
          <cell r="O291" t="str">
            <v>No</v>
          </cell>
          <cell r="P291">
            <v>0</v>
          </cell>
          <cell r="Q291" t="str">
            <v>X</v>
          </cell>
          <cell r="R291" t="str">
            <v>17/10/2022</v>
          </cell>
          <cell r="S291" t="str">
            <v>17/10/2022</v>
          </cell>
          <cell r="T291" t="str">
            <v>02617</v>
          </cell>
          <cell r="U291" t="str">
            <v>GS250T5CGS-M280C-STD7</v>
          </cell>
        </row>
        <row r="292">
          <cell r="B292" t="str">
            <v>BT-GS_T5CGS-M280-STD6</v>
          </cell>
          <cell r="C292" t="str">
            <v>00000000000080787</v>
          </cell>
          <cell r="D292" t="str">
            <v>M</v>
          </cell>
          <cell r="E292" t="str">
            <v>BTICINO - STARLINE GS250T5CGS-M280CSTD6 - Busway Sections - Metric, Configurable Busway Sections - Metric</v>
          </cell>
          <cell r="F292" t="str">
            <v>STARLINE HOLDINGS TECHNOLOGY LTD.</v>
          </cell>
          <cell r="G292">
            <v>0</v>
          </cell>
          <cell r="L292" t="str">
            <v>Acquisto</v>
          </cell>
          <cell r="M292" t="str">
            <v>17/04/2023 09:39</v>
          </cell>
          <cell r="N292" t="str">
            <v>No</v>
          </cell>
          <cell r="O292" t="str">
            <v>No</v>
          </cell>
          <cell r="P292">
            <v>0</v>
          </cell>
          <cell r="Q292" t="str">
            <v>X</v>
          </cell>
          <cell r="R292" t="str">
            <v>01/08/2023</v>
          </cell>
          <cell r="S292" t="str">
            <v>01/08/2023</v>
          </cell>
          <cell r="T292" t="str">
            <v>02617</v>
          </cell>
          <cell r="U292" t="str">
            <v>GS250T5CGS-M280CSTD6</v>
          </cell>
        </row>
        <row r="293">
          <cell r="B293" t="str">
            <v>BT-GS_T5CGS-M280-STD7</v>
          </cell>
          <cell r="C293" t="str">
            <v>00000000000080788</v>
          </cell>
          <cell r="D293" t="str">
            <v>M</v>
          </cell>
          <cell r="E293" t="str">
            <v>BTICINO - STARLINE GS250T5CGS-M280CSTD7 - Busway Sections - Metric, Configurable Busway Sections - Metric</v>
          </cell>
          <cell r="F293" t="str">
            <v>STARLINE HOLDINGS TECHNOLOGY LTD.</v>
          </cell>
          <cell r="G293">
            <v>0</v>
          </cell>
          <cell r="L293" t="str">
            <v>Acquisto</v>
          </cell>
          <cell r="M293" t="str">
            <v>17/04/2023 09:43</v>
          </cell>
          <cell r="N293" t="str">
            <v>No</v>
          </cell>
          <cell r="O293" t="str">
            <v>No</v>
          </cell>
          <cell r="P293">
            <v>0</v>
          </cell>
          <cell r="Q293" t="str">
            <v>X</v>
          </cell>
          <cell r="R293" t="str">
            <v>01/08/2023</v>
          </cell>
          <cell r="S293" t="str">
            <v>01/08/2023</v>
          </cell>
          <cell r="T293" t="str">
            <v>02617</v>
          </cell>
          <cell r="U293" t="str">
            <v>GS250T5CGS-M280CSTD7</v>
          </cell>
        </row>
        <row r="294">
          <cell r="B294" t="str">
            <v>BT-GS_T5CGSM300C-STD0</v>
          </cell>
          <cell r="C294" t="str">
            <v>00000000000076262</v>
          </cell>
          <cell r="D294" t="str">
            <v>M</v>
          </cell>
          <cell r="E294" t="str">
            <v>BTICINO - STARLINE GS250T5CGS-M300CSTD0, BUSWAY STRAIGHT, 4POLE + PE, 3M (250AMPS, 415V), system frame T5</v>
          </cell>
          <cell r="F294" t="str">
            <v>STARLINE HOLDINGS TECHNOLOGY LTD.</v>
          </cell>
          <cell r="G294">
            <v>0</v>
          </cell>
          <cell r="H294">
            <v>0</v>
          </cell>
          <cell r="K294" t="str">
            <v>TO</v>
          </cell>
          <cell r="L294" t="str">
            <v>Acquisto</v>
          </cell>
          <cell r="M294" t="str">
            <v>23/05/2022 14:45</v>
          </cell>
          <cell r="N294" t="str">
            <v>No</v>
          </cell>
          <cell r="O294" t="str">
            <v>No</v>
          </cell>
          <cell r="P294">
            <v>0</v>
          </cell>
          <cell r="Q294" t="str">
            <v>X</v>
          </cell>
          <cell r="R294" t="str">
            <v>15/07/2022</v>
          </cell>
          <cell r="S294" t="str">
            <v>29/07/2022</v>
          </cell>
          <cell r="T294" t="str">
            <v>02617</v>
          </cell>
          <cell r="U294" t="str">
            <v>GS250T5CGS-M300C-STD0</v>
          </cell>
        </row>
        <row r="295">
          <cell r="B295" t="str">
            <v>BT-GS_T5CGSM300C-STD6</v>
          </cell>
          <cell r="C295" t="str">
            <v>00000000000072177</v>
          </cell>
          <cell r="D295" t="str">
            <v>M</v>
          </cell>
          <cell r="E295" t="str">
            <v>BTICINO - STARLINE GS250T5CGS-M300C-STD6 BUSWAY STRAIGHT, 4 POLE + PE, 3M (250AMPS, 415V), System Frame T5</v>
          </cell>
          <cell r="F295" t="str">
            <v>STARLINE HOLDINGS TECHNOLOGY LTD.</v>
          </cell>
          <cell r="G295">
            <v>0</v>
          </cell>
          <cell r="H295">
            <v>0</v>
          </cell>
          <cell r="K295" t="str">
            <v>TO</v>
          </cell>
          <cell r="L295" t="str">
            <v>Acquisto</v>
          </cell>
          <cell r="M295" t="str">
            <v>13/06/2021 14:47</v>
          </cell>
          <cell r="N295" t="str">
            <v>No</v>
          </cell>
          <cell r="O295" t="str">
            <v>No</v>
          </cell>
          <cell r="P295">
            <v>0</v>
          </cell>
          <cell r="Q295" t="str">
            <v>X</v>
          </cell>
          <cell r="R295" t="str">
            <v>16/10/2023</v>
          </cell>
          <cell r="S295" t="str">
            <v>20/11/2023</v>
          </cell>
          <cell r="T295" t="str">
            <v>02617</v>
          </cell>
          <cell r="U295" t="str">
            <v>GS250T5CGS-M300C-STD6</v>
          </cell>
        </row>
        <row r="296">
          <cell r="B296" t="str">
            <v>BT-GS_T5CGSM300C-STD7</v>
          </cell>
          <cell r="C296" t="str">
            <v>00000000000072178</v>
          </cell>
          <cell r="D296" t="str">
            <v>M</v>
          </cell>
          <cell r="E296" t="str">
            <v>BTICINO - STARLINE GS250T5CGS-M300C-STD7 BUSWAY STRAIGHT, 4 POLE + PE, 3M (250AMPS, 415V), System Frame: T5</v>
          </cell>
          <cell r="F296" t="str">
            <v>STARLINE HOLDINGS TECHNOLOGY LTD.</v>
          </cell>
          <cell r="G296">
            <v>0</v>
          </cell>
          <cell r="H296">
            <v>0</v>
          </cell>
          <cell r="K296" t="str">
            <v>TO</v>
          </cell>
          <cell r="L296" t="str">
            <v>Acquisto</v>
          </cell>
          <cell r="M296" t="str">
            <v>13/06/2021 14:51</v>
          </cell>
          <cell r="N296" t="str">
            <v>No</v>
          </cell>
          <cell r="O296" t="str">
            <v>No</v>
          </cell>
          <cell r="P296">
            <v>0</v>
          </cell>
          <cell r="Q296" t="str">
            <v>X</v>
          </cell>
          <cell r="R296" t="str">
            <v>16/10/2023</v>
          </cell>
          <cell r="S296" t="str">
            <v>20/11/2023</v>
          </cell>
          <cell r="T296" t="str">
            <v>02617</v>
          </cell>
          <cell r="U296" t="str">
            <v>GS250T5CGS-M300C-STD7</v>
          </cell>
        </row>
        <row r="297">
          <cell r="B297" t="str">
            <v>BT-GS_T5CGSM400C-STD6</v>
          </cell>
          <cell r="C297" t="str">
            <v>00000000000070904</v>
          </cell>
          <cell r="D297" t="str">
            <v>M</v>
          </cell>
          <cell r="E297" t="str">
            <v>BTICINO - STARLINE GS250T5CGS-M400C- STD6, BUSWAY STRAIGHT, 4 POLE + PE, 4M (250AMPS, 415V), System Frame: T5</v>
          </cell>
          <cell r="F297" t="str">
            <v>STARLINE HOLDINGS TECHNOLOGY LTD.</v>
          </cell>
          <cell r="G297">
            <v>0</v>
          </cell>
          <cell r="H297">
            <v>0</v>
          </cell>
          <cell r="K297" t="str">
            <v>TO</v>
          </cell>
          <cell r="L297" t="str">
            <v>Acquisto</v>
          </cell>
          <cell r="M297" t="str">
            <v>28/01/2021 09:39</v>
          </cell>
          <cell r="N297" t="str">
            <v>Si</v>
          </cell>
          <cell r="O297" t="str">
            <v>No</v>
          </cell>
          <cell r="P297">
            <v>0</v>
          </cell>
          <cell r="Q297" t="str">
            <v>X</v>
          </cell>
          <cell r="R297" t="str">
            <v>30/04/2021</v>
          </cell>
          <cell r="S297" t="str">
            <v>30/04/2021</v>
          </cell>
          <cell r="T297" t="str">
            <v>02617</v>
          </cell>
          <cell r="U297" t="str">
            <v>GS250T5CGSM400C-STD6</v>
          </cell>
        </row>
        <row r="298">
          <cell r="B298" t="str">
            <v>BT-GS_T5CGSM400C-STD7</v>
          </cell>
          <cell r="C298" t="str">
            <v>00000000000070907</v>
          </cell>
          <cell r="D298" t="str">
            <v>M</v>
          </cell>
          <cell r="E298" t="str">
            <v>BTICINO - STARLINE GS250T5CGSM400C-STD7, BUSWAY STRAIGHT, 4 POLE + PE, 4M (250AMPS, 415V), System Frame: T5</v>
          </cell>
          <cell r="F298" t="str">
            <v>STARLINE HOLDINGS TECHNOLOGY LTD.</v>
          </cell>
          <cell r="G298">
            <v>0</v>
          </cell>
          <cell r="H298">
            <v>0</v>
          </cell>
          <cell r="K298" t="str">
            <v>TO</v>
          </cell>
          <cell r="L298" t="str">
            <v>Acquisto</v>
          </cell>
          <cell r="M298" t="str">
            <v>28/01/2021 11:44</v>
          </cell>
          <cell r="N298" t="str">
            <v>Si</v>
          </cell>
          <cell r="O298" t="str">
            <v>No</v>
          </cell>
          <cell r="P298">
            <v>0</v>
          </cell>
          <cell r="Q298" t="str">
            <v>X</v>
          </cell>
          <cell r="R298" t="str">
            <v>30/04/2021</v>
          </cell>
          <cell r="S298" t="str">
            <v>30/04/2021</v>
          </cell>
          <cell r="T298" t="str">
            <v>02617</v>
          </cell>
          <cell r="U298" t="str">
            <v>GS250T5CGSM400C-STD7</v>
          </cell>
        </row>
        <row r="299">
          <cell r="B299" t="str">
            <v>BT-GS4_T5CGSM180CSTD6</v>
          </cell>
          <cell r="C299" t="str">
            <v>00000000000072592</v>
          </cell>
          <cell r="D299" t="str">
            <v>M</v>
          </cell>
          <cell r="E299" t="str">
            <v>BTICINO - STARLINE GS400T5CGS-M180CSTD6 Description: BUSWAY STRAIGHT, 4 POLE + PE, 1.8M, (400AMPS, 415V) System Frame: T5</v>
          </cell>
          <cell r="F299" t="str">
            <v>STARLINE HOLDINGS TECHNOLOGY LTD.</v>
          </cell>
          <cell r="G299">
            <v>0</v>
          </cell>
          <cell r="H299">
            <v>0</v>
          </cell>
          <cell r="K299" t="str">
            <v>TO</v>
          </cell>
          <cell r="L299" t="str">
            <v>Acquisto</v>
          </cell>
          <cell r="M299" t="str">
            <v>26/07/2021 14:49</v>
          </cell>
          <cell r="N299" t="str">
            <v>Si</v>
          </cell>
          <cell r="O299" t="str">
            <v>No</v>
          </cell>
          <cell r="P299">
            <v>0</v>
          </cell>
          <cell r="Q299" t="str">
            <v>X</v>
          </cell>
          <cell r="R299" t="str">
            <v>23/11/2021</v>
          </cell>
          <cell r="S299" t="str">
            <v>22/11/2021</v>
          </cell>
          <cell r="T299" t="str">
            <v>02617</v>
          </cell>
          <cell r="U299" t="str">
            <v>GS400T5CGS-M180CSTD6</v>
          </cell>
        </row>
        <row r="300">
          <cell r="B300" t="str">
            <v>BT-GS4_T5CGSM180CSTD7</v>
          </cell>
          <cell r="C300" t="str">
            <v>00000000000072765</v>
          </cell>
          <cell r="D300" t="str">
            <v>M</v>
          </cell>
          <cell r="E300" t="str">
            <v>BTICINO - STARLINE GS400T5CGS-M180CSTD7 Description: BUSWAY STRAIGHT, 4 POLE + PE, 1.8M, (400AMPS, 415V) System Frame: T5</v>
          </cell>
          <cell r="F300" t="str">
            <v>STARLINE HOLDINGS TECHNOLOGY LTD.</v>
          </cell>
          <cell r="G300">
            <v>0</v>
          </cell>
          <cell r="H300">
            <v>0</v>
          </cell>
          <cell r="K300" t="str">
            <v>TO</v>
          </cell>
          <cell r="L300" t="str">
            <v>Acquisto</v>
          </cell>
          <cell r="M300" t="str">
            <v>25/08/2021 10:25</v>
          </cell>
          <cell r="N300" t="str">
            <v>Si</v>
          </cell>
          <cell r="O300" t="str">
            <v>No</v>
          </cell>
          <cell r="P300">
            <v>0</v>
          </cell>
          <cell r="Q300" t="str">
            <v>X</v>
          </cell>
          <cell r="T300" t="str">
            <v>02617</v>
          </cell>
          <cell r="U300" t="str">
            <v>GS4_T5GSM180CSTD7</v>
          </cell>
        </row>
        <row r="301">
          <cell r="B301" t="str">
            <v>BT-GS4_T5CGSM300CSTD0</v>
          </cell>
          <cell r="C301" t="str">
            <v>00000000000076334</v>
          </cell>
          <cell r="D301" t="str">
            <v>M</v>
          </cell>
          <cell r="E301" t="str">
            <v>BTICINO - STARLINE GS400T5CGS-M300CSTD0, BUSWAY STRAIGHT, 4POLE + PE, 3M (400AMPS, 415V), system frame T5</v>
          </cell>
          <cell r="F301" t="str">
            <v>STARLINE HOLDINGS TECHNOLOGY LTD.</v>
          </cell>
          <cell r="G301">
            <v>0</v>
          </cell>
          <cell r="H301">
            <v>0</v>
          </cell>
          <cell r="K301" t="str">
            <v>TO</v>
          </cell>
          <cell r="L301" t="str">
            <v>Acquisto</v>
          </cell>
          <cell r="M301" t="str">
            <v>01/06/2022 09:49</v>
          </cell>
          <cell r="N301" t="str">
            <v>No</v>
          </cell>
          <cell r="O301" t="str">
            <v>No</v>
          </cell>
          <cell r="P301">
            <v>0</v>
          </cell>
          <cell r="Q301" t="str">
            <v>X</v>
          </cell>
          <cell r="R301" t="str">
            <v>15/07/2022</v>
          </cell>
          <cell r="S301" t="str">
            <v>29/07/2022</v>
          </cell>
          <cell r="T301" t="str">
            <v>02617</v>
          </cell>
          <cell r="U301" t="str">
            <v>GS400T5CGS-M300CSTD0</v>
          </cell>
        </row>
        <row r="302">
          <cell r="B302" t="str">
            <v>BT-GS4_T5CGSM300CSTD6</v>
          </cell>
          <cell r="C302" t="str">
            <v>00000000000072591</v>
          </cell>
          <cell r="D302" t="str">
            <v>M</v>
          </cell>
          <cell r="E302" t="str">
            <v>BTICINO - STARLINE GS400T5CGS-M300CSTD6 Description: BUSWAY STRAIGHT, 4 POLE + PE, 3M, (400AMPS, 415V) System Frame: T5</v>
          </cell>
          <cell r="F302" t="str">
            <v>STARLINE HOLDINGS TECHNOLOGY LTD.</v>
          </cell>
          <cell r="G302">
            <v>0</v>
          </cell>
          <cell r="H302">
            <v>0</v>
          </cell>
          <cell r="K302" t="str">
            <v>TO</v>
          </cell>
          <cell r="L302" t="str">
            <v>Acquisto</v>
          </cell>
          <cell r="M302" t="str">
            <v>26/07/2021 14:43</v>
          </cell>
          <cell r="N302" t="str">
            <v>Si</v>
          </cell>
          <cell r="O302" t="str">
            <v>No</v>
          </cell>
          <cell r="P302">
            <v>0</v>
          </cell>
          <cell r="Q302" t="str">
            <v>X</v>
          </cell>
          <cell r="R302" t="str">
            <v>23/11/2021</v>
          </cell>
          <cell r="S302" t="str">
            <v>22/11/2021</v>
          </cell>
          <cell r="T302" t="str">
            <v>02617</v>
          </cell>
          <cell r="U302" t="str">
            <v>GS400T5CGS-M300CSTD6</v>
          </cell>
        </row>
        <row r="303">
          <cell r="B303" t="str">
            <v>BT-GS4_T5CGSM300CSTD7</v>
          </cell>
          <cell r="C303" t="str">
            <v>00000000000072764</v>
          </cell>
          <cell r="D303" t="str">
            <v>M</v>
          </cell>
          <cell r="E303" t="str">
            <v>BTICINO - STARLINE GS400T5CGS-M300CSTD7 Description: BUSWAY STRAIGHT, 4 POLE + PE, 3M, (400AMPS, 415V) System Frame: T5</v>
          </cell>
          <cell r="F303" t="str">
            <v>STARLINE HOLDINGS TECHNOLOGY LTD.</v>
          </cell>
          <cell r="G303">
            <v>0</v>
          </cell>
          <cell r="H303">
            <v>0</v>
          </cell>
          <cell r="K303" t="str">
            <v>TO</v>
          </cell>
          <cell r="L303" t="str">
            <v>Acquisto</v>
          </cell>
          <cell r="M303" t="str">
            <v>25/08/2021 10:21</v>
          </cell>
          <cell r="N303" t="str">
            <v>Si</v>
          </cell>
          <cell r="O303" t="str">
            <v>No</v>
          </cell>
          <cell r="P303">
            <v>0</v>
          </cell>
          <cell r="Q303" t="str">
            <v>X</v>
          </cell>
          <cell r="T303" t="str">
            <v>02617</v>
          </cell>
          <cell r="U303" t="str">
            <v>GS4_T5CGSM300CSTD7</v>
          </cell>
        </row>
        <row r="304">
          <cell r="B304" t="str">
            <v>BT-GS4-T5CGSM180CSTD7</v>
          </cell>
          <cell r="C304" t="str">
            <v>00000000000072770</v>
          </cell>
          <cell r="D304" t="str">
            <v>M</v>
          </cell>
          <cell r="E304" t="str">
            <v>BTICINO - STARLINE GS400T5CGS-M180CSTD7 Description: BUSWAY STRAIGHT, 4 POLE + PE, 1.8M, (400AMPS, 415V) System Frame: T5</v>
          </cell>
          <cell r="F304" t="str">
            <v>STARLINE HOLDINGS TECHNOLOGY LTD.</v>
          </cell>
          <cell r="G304">
            <v>0</v>
          </cell>
          <cell r="H304">
            <v>0</v>
          </cell>
          <cell r="K304" t="str">
            <v>TO</v>
          </cell>
          <cell r="L304" t="str">
            <v>Acquisto</v>
          </cell>
          <cell r="M304" t="str">
            <v>25/08/2021 13:02</v>
          </cell>
          <cell r="N304" t="str">
            <v>Si</v>
          </cell>
          <cell r="O304" t="str">
            <v>No</v>
          </cell>
          <cell r="P304">
            <v>0</v>
          </cell>
          <cell r="Q304" t="str">
            <v>X</v>
          </cell>
          <cell r="R304" t="str">
            <v>23/11/2021</v>
          </cell>
          <cell r="S304" t="str">
            <v>22/11/2021</v>
          </cell>
          <cell r="T304" t="str">
            <v>02617</v>
          </cell>
          <cell r="U304" t="str">
            <v>GS400T5GS-M180C-STD7</v>
          </cell>
        </row>
        <row r="305">
          <cell r="B305" t="str">
            <v>BT-GS4-T5CGSM300CSTD7</v>
          </cell>
          <cell r="C305" t="str">
            <v>00000000000072769</v>
          </cell>
          <cell r="D305" t="str">
            <v>M</v>
          </cell>
          <cell r="E305" t="str">
            <v>BTICINO - STARLINE GS400T5CGS-M300CSTD7 Description: BUSWAY STRAIGHT, 4 POLE + PE, 3M, (400AMPS, 415V) System Frame: T5</v>
          </cell>
          <cell r="F305" t="str">
            <v>STARLINE HOLDINGS TECHNOLOGY LTD.</v>
          </cell>
          <cell r="G305">
            <v>0</v>
          </cell>
          <cell r="H305">
            <v>0</v>
          </cell>
          <cell r="K305" t="str">
            <v>TO</v>
          </cell>
          <cell r="L305" t="str">
            <v>Acquisto</v>
          </cell>
          <cell r="M305" t="str">
            <v>25/08/2021 12:56</v>
          </cell>
          <cell r="N305" t="str">
            <v>Si</v>
          </cell>
          <cell r="O305" t="str">
            <v>No</v>
          </cell>
          <cell r="P305">
            <v>0</v>
          </cell>
          <cell r="Q305" t="str">
            <v>X</v>
          </cell>
          <cell r="R305" t="str">
            <v>23/11/2021</v>
          </cell>
          <cell r="S305" t="str">
            <v>22/11/2021</v>
          </cell>
          <cell r="T305" t="str">
            <v>02617</v>
          </cell>
          <cell r="U305" t="str">
            <v>GS400T5GS-M300C-STD7</v>
          </cell>
        </row>
        <row r="306">
          <cell r="B306" t="str">
            <v>BT-LCSC50-3</v>
          </cell>
          <cell r="C306" t="str">
            <v>00000000000011371</v>
          </cell>
          <cell r="E306" t="str">
            <v>BRETELLA OTTICA DPX 50/125 3MT</v>
          </cell>
          <cell r="G306">
            <v>0</v>
          </cell>
          <cell r="H306">
            <v>0</v>
          </cell>
          <cell r="L306" t="str">
            <v>Prodotto finito</v>
          </cell>
          <cell r="M306" t="str">
            <v>22/02/2008 16:36</v>
          </cell>
          <cell r="N306" t="str">
            <v>Si</v>
          </cell>
          <cell r="O306" t="str">
            <v>No</v>
          </cell>
          <cell r="P306">
            <v>0</v>
          </cell>
          <cell r="Q306" t="str">
            <v>X</v>
          </cell>
        </row>
        <row r="307">
          <cell r="B307" t="str">
            <v>BT-LG N010</v>
          </cell>
          <cell r="C307" t="str">
            <v>00000000000081529</v>
          </cell>
          <cell r="D307" t="str">
            <v>M</v>
          </cell>
          <cell r="E307" t="str">
            <v>BTICINO - LEGRAND condizionatore monoblocco a zaino specifico per installazioni outdoor, dimensioni (HxLxD) 565x280x278 mm; ali</v>
          </cell>
          <cell r="F307" t="str">
            <v>BTICINO S.P.A.</v>
          </cell>
          <cell r="G307">
            <v>0</v>
          </cell>
          <cell r="L307" t="str">
            <v>Acquisto</v>
          </cell>
          <cell r="M307" t="str">
            <v>21/06/2023 16:03</v>
          </cell>
          <cell r="N307" t="str">
            <v>No</v>
          </cell>
          <cell r="O307" t="str">
            <v>No</v>
          </cell>
          <cell r="P307">
            <v>0</v>
          </cell>
          <cell r="Q307" t="str">
            <v>X</v>
          </cell>
          <cell r="T307" t="str">
            <v>00959</v>
          </cell>
          <cell r="U307" t="str">
            <v>LG N010</v>
          </cell>
        </row>
        <row r="308">
          <cell r="B308" t="str">
            <v>BT-LG-981096</v>
          </cell>
          <cell r="C308" t="str">
            <v>00000000000074360</v>
          </cell>
          <cell r="D308" t="str">
            <v>M</v>
          </cell>
          <cell r="E308" t="str">
            <v>Legrand  - Porta vetro di ricambio per rack  cod. BT- RKF-646764</v>
          </cell>
          <cell r="F308" t="str">
            <v>BTICINO S.P.A.</v>
          </cell>
          <cell r="G308">
            <v>0</v>
          </cell>
          <cell r="H308">
            <v>0</v>
          </cell>
          <cell r="K308" t="str">
            <v>TO</v>
          </cell>
          <cell r="L308" t="str">
            <v>Acquisto</v>
          </cell>
          <cell r="M308" t="str">
            <v>22/12/2021 12:06</v>
          </cell>
          <cell r="N308" t="str">
            <v>No</v>
          </cell>
          <cell r="O308" t="str">
            <v>No</v>
          </cell>
          <cell r="P308">
            <v>0</v>
          </cell>
          <cell r="Q308" t="str">
            <v>X</v>
          </cell>
          <cell r="T308" t="str">
            <v>00959</v>
          </cell>
          <cell r="U308" t="str">
            <v>LG-981096</v>
          </cell>
        </row>
        <row r="309">
          <cell r="B309" t="str">
            <v>BT-LG-V/MINKELS</v>
          </cell>
          <cell r="C309" t="str">
            <v>00000000000050830</v>
          </cell>
          <cell r="D309" t="str">
            <v>M</v>
          </cell>
          <cell r="E309" t="str">
            <v>BTICINO - Corner guide rail 1HE/1U MPR0313</v>
          </cell>
          <cell r="F309" t="str">
            <v>BTICINO S.P.A.</v>
          </cell>
          <cell r="G309">
            <v>0</v>
          </cell>
          <cell r="H309">
            <v>0</v>
          </cell>
          <cell r="K309" t="str">
            <v>TO</v>
          </cell>
          <cell r="L309" t="str">
            <v>Acquisto</v>
          </cell>
          <cell r="M309" t="str">
            <v>02/11/2017 14:09</v>
          </cell>
          <cell r="N309" t="str">
            <v>Si</v>
          </cell>
          <cell r="O309" t="str">
            <v>No</v>
          </cell>
          <cell r="P309">
            <v>0</v>
          </cell>
          <cell r="Q309" t="str">
            <v>X</v>
          </cell>
          <cell r="R309" t="str">
            <v>01/10/2018</v>
          </cell>
          <cell r="S309" t="str">
            <v>28/09/2018</v>
          </cell>
          <cell r="T309" t="str">
            <v>00959</v>
          </cell>
        </row>
        <row r="310">
          <cell r="B310" t="str">
            <v>BT-LIC-POWER-IQ</v>
          </cell>
          <cell r="C310" t="str">
            <v>00000000000076577</v>
          </cell>
          <cell r="D310" t="str">
            <v>M</v>
          </cell>
          <cell r="E310" t="str">
            <v>BTICINO - Licenza Power IQ</v>
          </cell>
          <cell r="F310" t="str">
            <v>BTICINO S.P.A.</v>
          </cell>
          <cell r="G310">
            <v>0</v>
          </cell>
          <cell r="H310">
            <v>0</v>
          </cell>
          <cell r="K310" t="str">
            <v>TO</v>
          </cell>
          <cell r="L310" t="str">
            <v>Acquisto</v>
          </cell>
          <cell r="M310" t="str">
            <v>20/06/2022 09:38</v>
          </cell>
          <cell r="N310" t="str">
            <v>No</v>
          </cell>
          <cell r="O310" t="str">
            <v>No</v>
          </cell>
          <cell r="P310">
            <v>0</v>
          </cell>
          <cell r="Q310" t="str">
            <v>X</v>
          </cell>
          <cell r="T310" t="str">
            <v>00959</v>
          </cell>
        </row>
        <row r="311">
          <cell r="B311" t="str">
            <v>BT-LIC-SB-PWIQ-20</v>
          </cell>
          <cell r="C311" t="str">
            <v>00000000000076600</v>
          </cell>
          <cell r="D311" t="str">
            <v>M</v>
          </cell>
          <cell r="E311" t="str">
            <v>BTICINO - Licenza Power IQ</v>
          </cell>
          <cell r="F311" t="str">
            <v>BTICINO S.P.A.</v>
          </cell>
          <cell r="G311">
            <v>0</v>
          </cell>
          <cell r="H311">
            <v>0</v>
          </cell>
          <cell r="K311" t="str">
            <v>TO</v>
          </cell>
          <cell r="L311" t="str">
            <v>Acquisto</v>
          </cell>
          <cell r="M311" t="str">
            <v>21/06/2022 15:19</v>
          </cell>
          <cell r="N311" t="str">
            <v>No</v>
          </cell>
          <cell r="O311" t="str">
            <v>No</v>
          </cell>
          <cell r="P311">
            <v>0</v>
          </cell>
          <cell r="Q311" t="str">
            <v>X</v>
          </cell>
          <cell r="R311" t="str">
            <v>28/10/2022</v>
          </cell>
          <cell r="S311" t="str">
            <v>03/10/2022</v>
          </cell>
          <cell r="T311" t="str">
            <v>00959</v>
          </cell>
          <cell r="U311" t="str">
            <v>SB-PWIQ-20</v>
          </cell>
        </row>
        <row r="312">
          <cell r="B312" t="str">
            <v>BT-M350BZ1566_01M5</v>
          </cell>
          <cell r="C312" t="str">
            <v>00000000000081905</v>
          </cell>
          <cell r="D312" t="str">
            <v>M</v>
          </cell>
          <cell r="E312" t="str">
            <v>BTICINO - LEGRAND Plinth width=600 mm, depth =600 mm, height =150 mm, Outdoor cabinets</v>
          </cell>
          <cell r="F312" t="str">
            <v>BTICINO S.P.A.</v>
          </cell>
          <cell r="G312">
            <v>0</v>
          </cell>
          <cell r="L312" t="str">
            <v>Acquisto</v>
          </cell>
          <cell r="M312" t="str">
            <v>25/07/2023 16:56</v>
          </cell>
          <cell r="N312" t="str">
            <v>No</v>
          </cell>
          <cell r="O312" t="str">
            <v>No</v>
          </cell>
          <cell r="P312">
            <v>0</v>
          </cell>
          <cell r="Q312" t="str">
            <v>X</v>
          </cell>
          <cell r="R312" t="str">
            <v>27/10/2023</v>
          </cell>
          <cell r="S312" t="str">
            <v>27/10/2023</v>
          </cell>
          <cell r="T312" t="str">
            <v>00959</v>
          </cell>
          <cell r="U312" t="str">
            <v>M350BZ1566_01M5</v>
          </cell>
        </row>
        <row r="313">
          <cell r="B313" t="str">
            <v>BT-M350DRKAPRT_01M59</v>
          </cell>
          <cell r="C313" t="str">
            <v>00000000000081527</v>
          </cell>
          <cell r="D313" t="str">
            <v>M</v>
          </cell>
          <cell r="E313" t="str">
            <v>BTICINO - LEGRAND Pole Bracket W=590, compatible to all sizes</v>
          </cell>
          <cell r="F313" t="str">
            <v>BTICINO S.P.A.</v>
          </cell>
          <cell r="G313">
            <v>0</v>
          </cell>
          <cell r="L313" t="str">
            <v>Acquisto</v>
          </cell>
          <cell r="M313" t="str">
            <v>21/06/2023 15:38</v>
          </cell>
          <cell r="N313" t="str">
            <v>No</v>
          </cell>
          <cell r="O313" t="str">
            <v>No</v>
          </cell>
          <cell r="P313">
            <v>0</v>
          </cell>
          <cell r="Q313" t="str">
            <v>X</v>
          </cell>
          <cell r="R313" t="str">
            <v>07/12/2023</v>
          </cell>
          <cell r="S313" t="str">
            <v>07/12/2023</v>
          </cell>
          <cell r="T313" t="str">
            <v>00959</v>
          </cell>
          <cell r="U313" t="str">
            <v>M350DRKAPRT_01M59</v>
          </cell>
        </row>
        <row r="314">
          <cell r="B314" t="str">
            <v>BT-M350DVRAPT16_01M59</v>
          </cell>
          <cell r="C314" t="str">
            <v>00000000000081904</v>
          </cell>
          <cell r="D314" t="str">
            <v>M</v>
          </cell>
          <cell r="E314" t="str">
            <v>BTICINO - LEGRAND 16U, Wall mount bracket</v>
          </cell>
          <cell r="F314" t="str">
            <v>BTICINO S.P.A.</v>
          </cell>
          <cell r="G314">
            <v>0</v>
          </cell>
          <cell r="L314" t="str">
            <v>Acquisto</v>
          </cell>
          <cell r="M314" t="str">
            <v>25/07/2023 16:52</v>
          </cell>
          <cell r="N314" t="str">
            <v>No</v>
          </cell>
          <cell r="O314" t="str">
            <v>No</v>
          </cell>
          <cell r="P314">
            <v>0</v>
          </cell>
          <cell r="Q314" t="str">
            <v>X</v>
          </cell>
          <cell r="R314" t="str">
            <v>07/12/2023</v>
          </cell>
          <cell r="S314" t="str">
            <v>07/12/2023</v>
          </cell>
          <cell r="T314" t="str">
            <v>00959</v>
          </cell>
          <cell r="U314" t="str">
            <v>M350DVRAPT16_01M59</v>
          </cell>
        </row>
        <row r="315">
          <cell r="B315" t="str">
            <v>BT-M44HV662HV_01M59</v>
          </cell>
          <cell r="C315" t="str">
            <v>00000000000081528</v>
          </cell>
          <cell r="D315" t="str">
            <v>M</v>
          </cell>
          <cell r="E315" t="str">
            <v>BTICINO - LEGRAND M44HV662HV_01M59 - 600X600 mm, Outdoor Cabinet, 2 Fan + Filter</v>
          </cell>
          <cell r="F315" t="str">
            <v>BTICINO S.P.A.</v>
          </cell>
          <cell r="G315">
            <v>0</v>
          </cell>
          <cell r="L315" t="str">
            <v>Acquisto</v>
          </cell>
          <cell r="M315" t="str">
            <v>21/06/2023 15:48</v>
          </cell>
          <cell r="N315" t="str">
            <v>No</v>
          </cell>
          <cell r="O315" t="str">
            <v>No</v>
          </cell>
          <cell r="P315">
            <v>0</v>
          </cell>
          <cell r="Q315" t="str">
            <v>X</v>
          </cell>
          <cell r="R315" t="str">
            <v>07/09/2023</v>
          </cell>
          <cell r="S315" t="str">
            <v>07/09/2023</v>
          </cell>
          <cell r="T315" t="str">
            <v>00959</v>
          </cell>
          <cell r="U315" t="str">
            <v>M44HV662HV_01M59</v>
          </cell>
        </row>
        <row r="316">
          <cell r="B316" t="str">
            <v>BT-MBRHT5-M12</v>
          </cell>
          <cell r="C316" t="str">
            <v>00000000000070919</v>
          </cell>
          <cell r="D316" t="str">
            <v>M</v>
          </cell>
          <cell r="E316" t="str">
            <v>BTICINO - STARLINE MBRHT5-M12, THREADED ROD HANGER, M12, T5</v>
          </cell>
          <cell r="F316" t="str">
            <v>STARLINE HOLDINGS TECHNOLOGY LTD.</v>
          </cell>
          <cell r="G316">
            <v>0</v>
          </cell>
          <cell r="H316">
            <v>0</v>
          </cell>
          <cell r="K316" t="str">
            <v>TO</v>
          </cell>
          <cell r="L316" t="str">
            <v>Acquisto</v>
          </cell>
          <cell r="M316" t="str">
            <v>28/01/2021 12:18</v>
          </cell>
          <cell r="N316" t="str">
            <v>No</v>
          </cell>
          <cell r="O316" t="str">
            <v>No</v>
          </cell>
          <cell r="P316">
            <v>0</v>
          </cell>
          <cell r="Q316" t="str">
            <v>X</v>
          </cell>
          <cell r="R316" t="str">
            <v>16/10/2023</v>
          </cell>
          <cell r="S316" t="str">
            <v>16/10/2023</v>
          </cell>
          <cell r="T316" t="str">
            <v>02617</v>
          </cell>
          <cell r="U316" t="str">
            <v>MBRHT5-M12</v>
          </cell>
        </row>
        <row r="317">
          <cell r="B317" t="str">
            <v>BT-MEC250T5-BLUE</v>
          </cell>
          <cell r="C317" t="str">
            <v>00000000000072184</v>
          </cell>
          <cell r="D317" t="str">
            <v>M</v>
          </cell>
          <cell r="E317" t="str">
            <v>BTICINO - STARLINE MEC250T5-BLU, METRIC END CAP, 250T5 SERIES [BLUE]</v>
          </cell>
          <cell r="F317" t="str">
            <v>STARLINE HOLDINGS TECHNOLOGY LTD.</v>
          </cell>
          <cell r="G317">
            <v>0</v>
          </cell>
          <cell r="H317">
            <v>0</v>
          </cell>
          <cell r="K317" t="str">
            <v>TO</v>
          </cell>
          <cell r="L317" t="str">
            <v>Acquisto</v>
          </cell>
          <cell r="M317" t="str">
            <v>13/06/2021 15:31</v>
          </cell>
          <cell r="N317" t="str">
            <v>No</v>
          </cell>
          <cell r="O317" t="str">
            <v>No</v>
          </cell>
          <cell r="P317">
            <v>0</v>
          </cell>
          <cell r="Q317" t="str">
            <v>X</v>
          </cell>
          <cell r="R317" t="str">
            <v>01/08/2023</v>
          </cell>
          <cell r="S317" t="str">
            <v>01/08/2023</v>
          </cell>
          <cell r="T317" t="str">
            <v>02617</v>
          </cell>
          <cell r="U317" t="str">
            <v>MEC250T5-BLU</v>
          </cell>
        </row>
        <row r="318">
          <cell r="B318" t="str">
            <v>BT-MEC250T5-RED</v>
          </cell>
          <cell r="C318" t="str">
            <v>00000000000072183</v>
          </cell>
          <cell r="D318" t="str">
            <v>M</v>
          </cell>
          <cell r="E318" t="str">
            <v>BTICINO - STARLINE MEC250T5-RED METRIC END CAP, 250T5 SERIES [RED]</v>
          </cell>
          <cell r="F318" t="str">
            <v>STARLINE HOLDINGS TECHNOLOGY LTD.</v>
          </cell>
          <cell r="G318">
            <v>0</v>
          </cell>
          <cell r="H318">
            <v>0</v>
          </cell>
          <cell r="K318" t="str">
            <v>TO</v>
          </cell>
          <cell r="L318" t="str">
            <v>Acquisto</v>
          </cell>
          <cell r="M318" t="str">
            <v>13/06/2021 15:29</v>
          </cell>
          <cell r="N318" t="str">
            <v>No</v>
          </cell>
          <cell r="O318" t="str">
            <v>No</v>
          </cell>
          <cell r="P318">
            <v>0</v>
          </cell>
          <cell r="Q318" t="str">
            <v>X</v>
          </cell>
          <cell r="R318" t="str">
            <v>01/08/2023</v>
          </cell>
          <cell r="S318" t="str">
            <v>01/08/2023</v>
          </cell>
          <cell r="T318" t="str">
            <v>02617</v>
          </cell>
          <cell r="U318" t="str">
            <v>MEC250T5-RED</v>
          </cell>
        </row>
        <row r="319">
          <cell r="B319" t="str">
            <v>BT-MEC400T5-BLU</v>
          </cell>
          <cell r="C319" t="str">
            <v>00000000000072595</v>
          </cell>
          <cell r="D319" t="str">
            <v>M</v>
          </cell>
          <cell r="E319" t="str">
            <v>BTICINO - STARLINE MEC400T5-BLU  Description METRIC END CAP, 400T5 SERIES [BLUE]</v>
          </cell>
          <cell r="F319" t="str">
            <v>STARLINE HOLDINGS TECHNOLOGY LTD.</v>
          </cell>
          <cell r="G319">
            <v>0</v>
          </cell>
          <cell r="H319">
            <v>0</v>
          </cell>
          <cell r="K319" t="str">
            <v>TO</v>
          </cell>
          <cell r="L319" t="str">
            <v>Acquisto</v>
          </cell>
          <cell r="M319" t="str">
            <v>26/07/2021 14:55</v>
          </cell>
          <cell r="N319" t="str">
            <v>No</v>
          </cell>
          <cell r="O319" t="str">
            <v>No</v>
          </cell>
          <cell r="P319">
            <v>0</v>
          </cell>
          <cell r="Q319" t="str">
            <v>X</v>
          </cell>
          <cell r="T319" t="str">
            <v>02617</v>
          </cell>
          <cell r="U319" t="str">
            <v>MEC400T5-BLU</v>
          </cell>
        </row>
        <row r="320">
          <cell r="B320" t="str">
            <v>BT-MEC400T5-RED</v>
          </cell>
          <cell r="C320" t="str">
            <v>00000000000072596</v>
          </cell>
          <cell r="D320" t="str">
            <v>M</v>
          </cell>
          <cell r="E320" t="str">
            <v>BTICINO - STARLINE MEC400T5-RED Description METRIC END CAP, 400T5 SERIES [RED]</v>
          </cell>
          <cell r="F320" t="str">
            <v>STARLINE HOLDINGS TECHNOLOGY LTD.</v>
          </cell>
          <cell r="G320">
            <v>0</v>
          </cell>
          <cell r="H320">
            <v>0</v>
          </cell>
          <cell r="K320" t="str">
            <v>TO</v>
          </cell>
          <cell r="L320" t="str">
            <v>Acquisto</v>
          </cell>
          <cell r="M320" t="str">
            <v>26/07/2021 14:57</v>
          </cell>
          <cell r="N320" t="str">
            <v>No</v>
          </cell>
          <cell r="O320" t="str">
            <v>No</v>
          </cell>
          <cell r="P320">
            <v>0</v>
          </cell>
          <cell r="Q320" t="str">
            <v>X</v>
          </cell>
          <cell r="T320" t="str">
            <v>02617</v>
          </cell>
          <cell r="U320" t="str">
            <v>MEC400T5-RED</v>
          </cell>
        </row>
        <row r="321">
          <cell r="B321" t="str">
            <v>BT-MISC</v>
          </cell>
          <cell r="C321" t="str">
            <v>00000000000070923</v>
          </cell>
          <cell r="D321" t="str">
            <v>M</v>
          </cell>
          <cell r="E321" t="str">
            <v>BTICINO - STARLINE MISC, GMCBMT5GE58-(5)316A6S-4- C-SP-LEG-DG-G02</v>
          </cell>
          <cell r="F321" t="str">
            <v>STARLINE HOLDINGS TECHNOLOGY LTD.</v>
          </cell>
          <cell r="G321">
            <v>0</v>
          </cell>
          <cell r="H321">
            <v>0</v>
          </cell>
          <cell r="K321" t="str">
            <v>TO</v>
          </cell>
          <cell r="L321" t="str">
            <v>Acquisto</v>
          </cell>
          <cell r="M321" t="str">
            <v>28/01/2021 12:25</v>
          </cell>
          <cell r="N321" t="str">
            <v>No</v>
          </cell>
          <cell r="O321" t="str">
            <v>No</v>
          </cell>
          <cell r="P321">
            <v>0</v>
          </cell>
          <cell r="Q321" t="str">
            <v>X</v>
          </cell>
          <cell r="R321" t="str">
            <v>07/08/2023</v>
          </cell>
          <cell r="S321" t="str">
            <v>07/08/2023</v>
          </cell>
          <cell r="T321" t="str">
            <v>02617</v>
          </cell>
          <cell r="U321" t="str">
            <v>MISC</v>
          </cell>
        </row>
        <row r="322">
          <cell r="B322" t="str">
            <v>BT-MISC-2</v>
          </cell>
          <cell r="C322" t="str">
            <v>00000000000081885</v>
          </cell>
          <cell r="D322" t="str">
            <v>M</v>
          </cell>
          <cell r="E322" t="str">
            <v>BTICINO - STARLINE MISC, GMCBMT5GE57-(2)316A6S-( 2)516A6S-KNX-G01</v>
          </cell>
          <cell r="F322" t="str">
            <v>STARLINE HOLDINGS TECHNOLOGY LTD.</v>
          </cell>
          <cell r="G322">
            <v>0</v>
          </cell>
          <cell r="L322" t="str">
            <v>Acquisto</v>
          </cell>
          <cell r="M322" t="str">
            <v>20/07/2023 18:02</v>
          </cell>
          <cell r="N322" t="str">
            <v>No</v>
          </cell>
          <cell r="O322" t="str">
            <v>No</v>
          </cell>
          <cell r="P322">
            <v>0</v>
          </cell>
          <cell r="Q322" t="str">
            <v>X</v>
          </cell>
          <cell r="T322" t="str">
            <v>02617</v>
          </cell>
          <cell r="U322" t="str">
            <v>MISC</v>
          </cell>
        </row>
        <row r="323">
          <cell r="B323" t="str">
            <v>BT-MJ6-632909</v>
          </cell>
          <cell r="C323" t="str">
            <v>00000000000080115</v>
          </cell>
          <cell r="D323" t="str">
            <v>M</v>
          </cell>
          <cell r="E323" t="str">
            <v>BTICINO - LEGRAND connettore RJ45 di Cat.6 keystone non schermato, nero, conf. 24 pz</v>
          </cell>
          <cell r="F323" t="str">
            <v>BTICINO S.P.A.</v>
          </cell>
          <cell r="G323">
            <v>0</v>
          </cell>
          <cell r="L323" t="str">
            <v>Acquisto</v>
          </cell>
          <cell r="M323" t="str">
            <v>22/03/2023 16:21</v>
          </cell>
          <cell r="N323" t="str">
            <v>No</v>
          </cell>
          <cell r="O323" t="str">
            <v>No</v>
          </cell>
          <cell r="P323">
            <v>0</v>
          </cell>
          <cell r="Q323" t="str">
            <v>X</v>
          </cell>
          <cell r="S323" t="str">
            <v>22/05/2023</v>
          </cell>
          <cell r="T323" t="str">
            <v>00959</v>
          </cell>
          <cell r="U323" t="str">
            <v>LG-632909</v>
          </cell>
        </row>
        <row r="324">
          <cell r="B324" t="str">
            <v>BT-MJ6A-632905</v>
          </cell>
          <cell r="C324" t="str">
            <v>00000000000080120</v>
          </cell>
          <cell r="D324" t="str">
            <v>M</v>
          </cell>
          <cell r="E324" t="str">
            <v>BTICINO - LEGRAND connettore RJ45 di Cat.6A keystone schermato, nero, conf. 24 pz</v>
          </cell>
          <cell r="F324" t="str">
            <v>BTICINO S.P.A.</v>
          </cell>
          <cell r="G324">
            <v>0</v>
          </cell>
          <cell r="L324" t="str">
            <v>Acquisto</v>
          </cell>
          <cell r="M324" t="str">
            <v>22/03/2023 16:29</v>
          </cell>
          <cell r="N324" t="str">
            <v>No</v>
          </cell>
          <cell r="O324" t="str">
            <v>No</v>
          </cell>
          <cell r="P324">
            <v>0</v>
          </cell>
          <cell r="Q324" t="str">
            <v>X</v>
          </cell>
          <cell r="S324" t="str">
            <v>30/05/2023</v>
          </cell>
          <cell r="T324" t="str">
            <v>00959</v>
          </cell>
          <cell r="U324" t="str">
            <v>LG-632905</v>
          </cell>
        </row>
        <row r="325">
          <cell r="B325" t="str">
            <v>BT-MJ6A-632906</v>
          </cell>
          <cell r="C325" t="str">
            <v>00000000000080118</v>
          </cell>
          <cell r="D325" t="str">
            <v>M</v>
          </cell>
          <cell r="E325" t="str">
            <v>BTICINO - LEGRAND connettore RJ45 di Cat.6A keystone non schermato, nero, conf. 24 pz</v>
          </cell>
          <cell r="F325" t="str">
            <v>BTICINO S.P.A.</v>
          </cell>
          <cell r="G325">
            <v>0</v>
          </cell>
          <cell r="L325" t="str">
            <v>Acquisto</v>
          </cell>
          <cell r="M325" t="str">
            <v>22/03/2023 16:26</v>
          </cell>
          <cell r="N325" t="str">
            <v>No</v>
          </cell>
          <cell r="O325" t="str">
            <v>No</v>
          </cell>
          <cell r="P325">
            <v>0</v>
          </cell>
          <cell r="Q325" t="str">
            <v>X</v>
          </cell>
          <cell r="R325" t="str">
            <v>19/12/2023</v>
          </cell>
          <cell r="S325" t="str">
            <v>22/05/2023</v>
          </cell>
          <cell r="T325" t="str">
            <v>00959</v>
          </cell>
          <cell r="U325" t="str">
            <v>LG-632906</v>
          </cell>
        </row>
        <row r="326">
          <cell r="B326" t="str">
            <v>BT-MJ6-C9080PC6U</v>
          </cell>
          <cell r="C326" t="str">
            <v>00000000000062620</v>
          </cell>
          <cell r="D326" t="str">
            <v>M</v>
          </cell>
          <cell r="E326" t="str">
            <v>BTNET - Presa 6 connettori RJ45 cat6 UTP da casse</v>
          </cell>
          <cell r="F326" t="str">
            <v>BTICINO S.P.A.</v>
          </cell>
          <cell r="G326">
            <v>0</v>
          </cell>
          <cell r="H326">
            <v>0</v>
          </cell>
          <cell r="K326" t="str">
            <v>TO</v>
          </cell>
          <cell r="L326" t="str">
            <v>Acquisto</v>
          </cell>
          <cell r="M326" t="str">
            <v>22/07/2019 15:32</v>
          </cell>
          <cell r="N326" t="str">
            <v>Si</v>
          </cell>
          <cell r="O326" t="str">
            <v>No</v>
          </cell>
          <cell r="P326">
            <v>0</v>
          </cell>
          <cell r="Q326" t="str">
            <v>X</v>
          </cell>
          <cell r="R326" t="str">
            <v>02/09/2019</v>
          </cell>
          <cell r="S326" t="str">
            <v>05/08/2019</v>
          </cell>
          <cell r="T326" t="str">
            <v>00959</v>
          </cell>
          <cell r="U326" t="str">
            <v>C9080PC6U</v>
          </cell>
        </row>
        <row r="327">
          <cell r="B327" t="str">
            <v>BT-MJ6-LG-033154</v>
          </cell>
          <cell r="C327" t="str">
            <v>00000000000073389</v>
          </cell>
          <cell r="D327" t="str">
            <v>M</v>
          </cell>
          <cell r="E327" t="str">
            <v>BTICINO - Connettore Keystone Toolless RJ45 nero Cat. 6A STP per serie civile</v>
          </cell>
          <cell r="F327" t="str">
            <v>BTICINO S.P.A.</v>
          </cell>
          <cell r="G327">
            <v>0</v>
          </cell>
          <cell r="H327">
            <v>0</v>
          </cell>
          <cell r="K327" t="str">
            <v>TO</v>
          </cell>
          <cell r="L327" t="str">
            <v>Acquisto</v>
          </cell>
          <cell r="M327" t="str">
            <v>29/10/2021 09:56</v>
          </cell>
          <cell r="N327" t="str">
            <v>No</v>
          </cell>
          <cell r="O327" t="str">
            <v>No</v>
          </cell>
          <cell r="P327">
            <v>0</v>
          </cell>
          <cell r="Q327" t="str">
            <v>X</v>
          </cell>
          <cell r="S327" t="str">
            <v>03/02/2022</v>
          </cell>
          <cell r="T327" t="str">
            <v>00959</v>
          </cell>
          <cell r="U327" t="str">
            <v>LG-033154</v>
          </cell>
        </row>
        <row r="328">
          <cell r="B328" t="str">
            <v>BT-MJ6-LG-033181</v>
          </cell>
          <cell r="C328" t="str">
            <v>00000000000073390</v>
          </cell>
          <cell r="D328" t="str">
            <v>M</v>
          </cell>
          <cell r="E328" t="str">
            <v>BTICINO - Connettore Keystone Toolless RJ45 nero Cat. 6 UTP per serie civile</v>
          </cell>
          <cell r="F328" t="str">
            <v>BTICINO S.P.A.</v>
          </cell>
          <cell r="G328">
            <v>0</v>
          </cell>
          <cell r="H328">
            <v>0</v>
          </cell>
          <cell r="K328" t="str">
            <v>TO</v>
          </cell>
          <cell r="L328" t="str">
            <v>Acquisto</v>
          </cell>
          <cell r="M328" t="str">
            <v>29/10/2021 10:00</v>
          </cell>
          <cell r="N328" t="str">
            <v>No</v>
          </cell>
          <cell r="O328" t="str">
            <v>No</v>
          </cell>
          <cell r="P328">
            <v>0</v>
          </cell>
          <cell r="Q328" t="str">
            <v>X</v>
          </cell>
          <cell r="S328" t="str">
            <v>15/02/2022</v>
          </cell>
          <cell r="T328" t="str">
            <v>00959</v>
          </cell>
          <cell r="U328" t="str">
            <v>LG-033181</v>
          </cell>
        </row>
        <row r="329">
          <cell r="B329" t="str">
            <v>BT-MJ6-LG-033763</v>
          </cell>
          <cell r="C329" t="str">
            <v>00000000000079851</v>
          </cell>
          <cell r="D329" t="str">
            <v>M</v>
          </cell>
          <cell r="E329" t="str">
            <v>BTICINO - 6 connettori RJ45 cat6 UTP da cassetto</v>
          </cell>
          <cell r="F329" t="str">
            <v>BTICINO S.P.A.</v>
          </cell>
          <cell r="G329">
            <v>0</v>
          </cell>
          <cell r="L329" t="str">
            <v>Acquisto</v>
          </cell>
          <cell r="M329" t="str">
            <v>10/03/2023 17:49</v>
          </cell>
          <cell r="N329" t="str">
            <v>No</v>
          </cell>
          <cell r="O329" t="str">
            <v>No</v>
          </cell>
          <cell r="P329">
            <v>0</v>
          </cell>
          <cell r="Q329" t="str">
            <v>X</v>
          </cell>
          <cell r="R329" t="str">
            <v>02/10/2023</v>
          </cell>
          <cell r="S329" t="str">
            <v>02/10/2023</v>
          </cell>
          <cell r="T329" t="str">
            <v>00959</v>
          </cell>
          <cell r="U329" t="str">
            <v>LG-033763</v>
          </cell>
        </row>
        <row r="330">
          <cell r="B330" t="str">
            <v>BT-MODU-ITG-EST-MONC</v>
          </cell>
          <cell r="C330" t="str">
            <v>00000000000075093</v>
          </cell>
          <cell r="D330" t="str">
            <v>M</v>
          </cell>
          <cell r="E330" t="str">
            <v>BTICINO - Estensione chiusura superiore isole di Moncalieri, c/profili in allumino e guarnizioni + manodop.</v>
          </cell>
          <cell r="F330" t="str">
            <v>BTICINO S.P.A.</v>
          </cell>
          <cell r="G330">
            <v>0</v>
          </cell>
          <cell r="H330">
            <v>0</v>
          </cell>
          <cell r="K330" t="str">
            <v>TO</v>
          </cell>
          <cell r="L330" t="str">
            <v>Acquisto</v>
          </cell>
          <cell r="M330" t="str">
            <v>07/02/2022 10:56</v>
          </cell>
          <cell r="N330" t="str">
            <v>No</v>
          </cell>
          <cell r="O330" t="str">
            <v>No</v>
          </cell>
          <cell r="P330">
            <v>0</v>
          </cell>
          <cell r="Q330" t="str">
            <v>X</v>
          </cell>
          <cell r="R330" t="str">
            <v>08/03/2022</v>
          </cell>
          <cell r="S330" t="str">
            <v>04/04/2022</v>
          </cell>
          <cell r="T330" t="str">
            <v>00959</v>
          </cell>
        </row>
        <row r="331">
          <cell r="B331" t="str">
            <v>BT-MODULAN</v>
          </cell>
          <cell r="C331" t="str">
            <v>00000000000073307</v>
          </cell>
          <cell r="D331" t="str">
            <v>M</v>
          </cell>
          <cell r="E331" t="str">
            <v>BTICINO - Corridoio Modulan Sospeso, comprensiva di spazzole ed accessori di tamponamento</v>
          </cell>
          <cell r="F331" t="str">
            <v>BTICINO S.P.A.</v>
          </cell>
          <cell r="G331">
            <v>0</v>
          </cell>
          <cell r="H331">
            <v>0</v>
          </cell>
          <cell r="K331" t="str">
            <v>TO</v>
          </cell>
          <cell r="L331" t="str">
            <v>Acquisto</v>
          </cell>
          <cell r="M331" t="str">
            <v>18/10/2021 11:21</v>
          </cell>
          <cell r="N331" t="str">
            <v>No</v>
          </cell>
          <cell r="O331" t="str">
            <v>No</v>
          </cell>
          <cell r="P331">
            <v>0</v>
          </cell>
          <cell r="Q331" t="str">
            <v>X</v>
          </cell>
          <cell r="T331" t="str">
            <v>00959</v>
          </cell>
          <cell r="U331" t="str">
            <v>21AN0642-1</v>
          </cell>
        </row>
        <row r="332">
          <cell r="B332" t="str">
            <v>BT-MODU-PANN-ITG1</v>
          </cell>
          <cell r="C332" t="str">
            <v>00000000000075092</v>
          </cell>
          <cell r="D332" t="str">
            <v>M</v>
          </cell>
          <cell r="E332" t="str">
            <v>BTICINO - Panel for containement 750width, gasked surcharge for self- standing, incl mont e trasp.</v>
          </cell>
          <cell r="F332" t="str">
            <v>BTICINO S.P.A.</v>
          </cell>
          <cell r="G332">
            <v>0</v>
          </cell>
          <cell r="H332">
            <v>0</v>
          </cell>
          <cell r="K332" t="str">
            <v>TO</v>
          </cell>
          <cell r="L332" t="str">
            <v>Acquisto</v>
          </cell>
          <cell r="M332" t="str">
            <v>07/02/2022 10:49</v>
          </cell>
          <cell r="N332" t="str">
            <v>No</v>
          </cell>
          <cell r="O332" t="str">
            <v>No</v>
          </cell>
          <cell r="P332">
            <v>0</v>
          </cell>
          <cell r="Q332" t="str">
            <v>X</v>
          </cell>
          <cell r="R332" t="str">
            <v>19/05/2022</v>
          </cell>
          <cell r="S332" t="str">
            <v>19/05/2022</v>
          </cell>
          <cell r="T332" t="str">
            <v>00959</v>
          </cell>
        </row>
        <row r="333">
          <cell r="B333" t="str">
            <v>BTNET032507CST</v>
          </cell>
          <cell r="C333" t="str">
            <v>00000000000040241</v>
          </cell>
          <cell r="D333" t="str">
            <v>M</v>
          </cell>
          <cell r="E333" t="str">
            <v>Cavo fibra ottica 12F 50/125um armata metallica LSZH</v>
          </cell>
          <cell r="G333">
            <v>0</v>
          </cell>
          <cell r="H333">
            <v>0</v>
          </cell>
          <cell r="L333" t="str">
            <v>Acquisto</v>
          </cell>
          <cell r="M333" t="str">
            <v>22/03/2016 18:18</v>
          </cell>
          <cell r="N333" t="str">
            <v>Si</v>
          </cell>
          <cell r="O333" t="str">
            <v>No</v>
          </cell>
          <cell r="P333">
            <v>0</v>
          </cell>
          <cell r="Q333" t="str">
            <v>X</v>
          </cell>
          <cell r="R333" t="str">
            <v>24/03/2016</v>
          </cell>
          <cell r="S333" t="str">
            <v>23/03/2016</v>
          </cell>
          <cell r="T333" t="str">
            <v>20TO1002</v>
          </cell>
        </row>
        <row r="334">
          <cell r="B334" t="str">
            <v>BT-NET-032778</v>
          </cell>
          <cell r="C334" t="str">
            <v>00000000000062517</v>
          </cell>
          <cell r="D334" t="str">
            <v>M</v>
          </cell>
          <cell r="E334" t="str">
            <v>BTNET - Cavo U/FTP cat. 6A</v>
          </cell>
          <cell r="F334" t="str">
            <v>BTICINO S.P.A.</v>
          </cell>
          <cell r="G334">
            <v>0</v>
          </cell>
          <cell r="H334">
            <v>0</v>
          </cell>
          <cell r="K334" t="str">
            <v>TO</v>
          </cell>
          <cell r="L334" t="str">
            <v>Acquisto</v>
          </cell>
          <cell r="M334" t="str">
            <v>11/07/2019 15:30</v>
          </cell>
          <cell r="N334" t="str">
            <v>No</v>
          </cell>
          <cell r="O334" t="str">
            <v>No</v>
          </cell>
          <cell r="P334">
            <v>0</v>
          </cell>
          <cell r="Q334" t="str">
            <v>X</v>
          </cell>
          <cell r="S334" t="str">
            <v>24/07/2019</v>
          </cell>
          <cell r="T334" t="str">
            <v>00959</v>
          </cell>
          <cell r="U334" t="str">
            <v>032778</v>
          </cell>
        </row>
        <row r="335">
          <cell r="B335" t="str">
            <v>BTNET450125CST</v>
          </cell>
          <cell r="C335" t="str">
            <v>00000000000011372</v>
          </cell>
          <cell r="E335" t="str">
            <v>Cavo fibra ottica 4F 50/125um armata metallica LSZH</v>
          </cell>
          <cell r="G335">
            <v>0</v>
          </cell>
          <cell r="H335">
            <v>0</v>
          </cell>
          <cell r="L335" t="str">
            <v>Prodotto finito</v>
          </cell>
          <cell r="M335" t="str">
            <v>15/07/2010 14:38</v>
          </cell>
          <cell r="N335" t="str">
            <v>Si</v>
          </cell>
          <cell r="O335" t="str">
            <v>No</v>
          </cell>
          <cell r="P335">
            <v>0</v>
          </cell>
          <cell r="Q335" t="str">
            <v>X</v>
          </cell>
          <cell r="R335" t="str">
            <v>27/08/2010</v>
          </cell>
          <cell r="S335" t="str">
            <v>25/08/2010</v>
          </cell>
          <cell r="T335" t="str">
            <v>20TO1002</v>
          </cell>
        </row>
        <row r="336">
          <cell r="B336" t="str">
            <v>BT-NET-C9024C6ASTAQ</v>
          </cell>
          <cell r="C336" t="str">
            <v>00000000000062518</v>
          </cell>
          <cell r="D336" t="str">
            <v>M</v>
          </cell>
          <cell r="E336" t="str">
            <v>BTNET - Pannello da 24 RJ45 vuoto, composto da 4 cassetti per alloggiamento prese RJ45</v>
          </cell>
          <cell r="F336" t="str">
            <v>BTICINO S.P.A.</v>
          </cell>
          <cell r="G336">
            <v>0</v>
          </cell>
          <cell r="H336">
            <v>0</v>
          </cell>
          <cell r="K336" t="str">
            <v>TO</v>
          </cell>
          <cell r="L336" t="str">
            <v>Acquisto</v>
          </cell>
          <cell r="M336" t="str">
            <v>11/07/2019 15:38</v>
          </cell>
          <cell r="N336" t="str">
            <v>No</v>
          </cell>
          <cell r="O336" t="str">
            <v>No</v>
          </cell>
          <cell r="P336">
            <v>0</v>
          </cell>
          <cell r="Q336" t="str">
            <v>X</v>
          </cell>
          <cell r="S336" t="str">
            <v>15/07/2019</v>
          </cell>
          <cell r="T336" t="str">
            <v>00959</v>
          </cell>
          <cell r="U336" t="str">
            <v>C9024C6ASTAQ</v>
          </cell>
        </row>
        <row r="337">
          <cell r="B337" t="str">
            <v>BT-NET-C9101U1L</v>
          </cell>
          <cell r="C337" t="str">
            <v>00000000000062516</v>
          </cell>
          <cell r="D337" t="str">
            <v>M</v>
          </cell>
          <cell r="E337" t="str">
            <v>BTNET - Pannello Passacavi Linkeo 19" 1U 5 Anelli</v>
          </cell>
          <cell r="F337" t="str">
            <v>BTICINO S.P.A.</v>
          </cell>
          <cell r="G337">
            <v>0</v>
          </cell>
          <cell r="H337">
            <v>0</v>
          </cell>
          <cell r="K337" t="str">
            <v>TO</v>
          </cell>
          <cell r="L337" t="str">
            <v>Acquisto</v>
          </cell>
          <cell r="M337" t="str">
            <v>11/07/2019 15:27</v>
          </cell>
          <cell r="N337" t="str">
            <v>No</v>
          </cell>
          <cell r="O337" t="str">
            <v>No</v>
          </cell>
          <cell r="P337">
            <v>0</v>
          </cell>
          <cell r="Q337" t="str">
            <v>X</v>
          </cell>
          <cell r="R337" t="str">
            <v>12/07/2022</v>
          </cell>
          <cell r="S337" t="str">
            <v>08/07/2022</v>
          </cell>
          <cell r="T337" t="str">
            <v>00959</v>
          </cell>
          <cell r="U337" t="str">
            <v>C9101U1L</v>
          </cell>
        </row>
        <row r="338">
          <cell r="B338" t="str">
            <v>BT-NET-C9103U42P8L</v>
          </cell>
          <cell r="C338" t="str">
            <v>00000000000062519</v>
          </cell>
          <cell r="D338" t="str">
            <v>M</v>
          </cell>
          <cell r="E338" t="str">
            <v>BTNET - Coppia  passacavo laterale  Linkeo</v>
          </cell>
          <cell r="F338" t="str">
            <v>BTICINO S.P.A.</v>
          </cell>
          <cell r="G338">
            <v>0</v>
          </cell>
          <cell r="H338">
            <v>0</v>
          </cell>
          <cell r="K338" t="str">
            <v>TO</v>
          </cell>
          <cell r="L338" t="str">
            <v>Acquisto</v>
          </cell>
          <cell r="M338" t="str">
            <v>11/07/2019 15:40</v>
          </cell>
          <cell r="N338" t="str">
            <v>No</v>
          </cell>
          <cell r="O338" t="str">
            <v>No</v>
          </cell>
          <cell r="P338">
            <v>0</v>
          </cell>
          <cell r="Q338" t="str">
            <v>X</v>
          </cell>
          <cell r="S338" t="str">
            <v>15/07/2019</v>
          </cell>
          <cell r="T338" t="str">
            <v>00959</v>
          </cell>
          <cell r="U338" t="str">
            <v>C9103U42P8L</v>
          </cell>
        </row>
        <row r="339">
          <cell r="B339" t="str">
            <v>BTNETC9891F8LA</v>
          </cell>
          <cell r="C339" t="str">
            <v>00000000000041773</v>
          </cell>
          <cell r="D339" t="str">
            <v>M</v>
          </cell>
          <cell r="E339" t="str">
            <v>Cavo fibra ottica 8F 9/125um OS2 armata metallica PE</v>
          </cell>
          <cell r="G339">
            <v>0</v>
          </cell>
          <cell r="H339">
            <v>0</v>
          </cell>
          <cell r="L339" t="str">
            <v>Acquisto</v>
          </cell>
          <cell r="M339" t="str">
            <v>08/06/2016 10:04</v>
          </cell>
          <cell r="N339" t="str">
            <v>Si</v>
          </cell>
          <cell r="O339" t="str">
            <v>No</v>
          </cell>
          <cell r="P339">
            <v>0</v>
          </cell>
          <cell r="Q339" t="str">
            <v>X</v>
          </cell>
          <cell r="R339" t="str">
            <v>22/06/2016</v>
          </cell>
          <cell r="S339" t="str">
            <v>22/06/2016</v>
          </cell>
          <cell r="T339" t="str">
            <v>20TO1002</v>
          </cell>
        </row>
        <row r="340">
          <cell r="B340" t="str">
            <v>BT-PC6-051863</v>
          </cell>
          <cell r="C340" t="str">
            <v>00000000000080117</v>
          </cell>
          <cell r="D340" t="str">
            <v>M</v>
          </cell>
          <cell r="E340" t="str">
            <v>BTICINO - LEGRAND bretella di permutazione Cat.6, U/UTP, LSZH rossa, 2m</v>
          </cell>
          <cell r="F340" t="str">
            <v>BTICINO S.P.A.</v>
          </cell>
          <cell r="G340">
            <v>0</v>
          </cell>
          <cell r="L340" t="str">
            <v>Acquisto</v>
          </cell>
          <cell r="M340" t="str">
            <v>22/03/2023 16:24</v>
          </cell>
          <cell r="N340" t="str">
            <v>No</v>
          </cell>
          <cell r="O340" t="str">
            <v>No</v>
          </cell>
          <cell r="P340">
            <v>0</v>
          </cell>
          <cell r="Q340" t="str">
            <v>X</v>
          </cell>
          <cell r="S340" t="str">
            <v>23/08/2023</v>
          </cell>
          <cell r="T340" t="str">
            <v>00959</v>
          </cell>
          <cell r="U340" t="str">
            <v>LG-051863</v>
          </cell>
        </row>
        <row r="341">
          <cell r="B341" t="str">
            <v>BT-PC6A-051781</v>
          </cell>
          <cell r="C341" t="str">
            <v>00000000000080122</v>
          </cell>
          <cell r="D341" t="str">
            <v>M</v>
          </cell>
          <cell r="E341" t="str">
            <v>BTICINO - LEGRAND bretella di permutazione schermata Cat.6A, S/FTP, PVC gialla, 2m</v>
          </cell>
          <cell r="F341" t="str">
            <v>BTICINO S.P.A.</v>
          </cell>
          <cell r="G341">
            <v>0</v>
          </cell>
          <cell r="L341" t="str">
            <v>Acquisto</v>
          </cell>
          <cell r="M341" t="str">
            <v>22/03/2023 16:32</v>
          </cell>
          <cell r="N341" t="str">
            <v>No</v>
          </cell>
          <cell r="O341" t="str">
            <v>No</v>
          </cell>
          <cell r="P341">
            <v>0</v>
          </cell>
          <cell r="Q341" t="str">
            <v>X</v>
          </cell>
          <cell r="S341" t="str">
            <v>26/06/2023</v>
          </cell>
          <cell r="T341" t="str">
            <v>00959</v>
          </cell>
          <cell r="U341" t="str">
            <v>LG-051781</v>
          </cell>
        </row>
        <row r="342">
          <cell r="B342" t="str">
            <v>BT-PCL-032617</v>
          </cell>
          <cell r="C342" t="str">
            <v>00000000000051264</v>
          </cell>
          <cell r="D342" t="str">
            <v>M</v>
          </cell>
          <cell r="E342" t="str">
            <v>Patch cord LC-SC</v>
          </cell>
          <cell r="F342" t="str">
            <v>BTICINO S.P.A.</v>
          </cell>
          <cell r="G342">
            <v>0</v>
          </cell>
          <cell r="H342">
            <v>0</v>
          </cell>
          <cell r="K342" t="str">
            <v>TO</v>
          </cell>
          <cell r="L342" t="str">
            <v>Acquisto</v>
          </cell>
          <cell r="M342" t="str">
            <v>20/12/2017 10:56</v>
          </cell>
          <cell r="N342" t="str">
            <v>Si</v>
          </cell>
          <cell r="O342" t="str">
            <v>No</v>
          </cell>
          <cell r="P342">
            <v>0</v>
          </cell>
          <cell r="Q342" t="str">
            <v>X</v>
          </cell>
          <cell r="R342" t="str">
            <v>12/03/2018</v>
          </cell>
          <cell r="S342" t="str">
            <v>09/03/2018</v>
          </cell>
          <cell r="T342" t="str">
            <v>00959</v>
          </cell>
        </row>
        <row r="343">
          <cell r="B343" t="str">
            <v>BT-PLG-032211</v>
          </cell>
          <cell r="C343" t="str">
            <v>00000000000051265</v>
          </cell>
          <cell r="D343" t="str">
            <v>M</v>
          </cell>
          <cell r="E343" t="str">
            <v>Pigtail SC</v>
          </cell>
          <cell r="F343" t="str">
            <v>BTICINO S.P.A.</v>
          </cell>
          <cell r="G343">
            <v>0</v>
          </cell>
          <cell r="H343">
            <v>0</v>
          </cell>
          <cell r="K343" t="str">
            <v>TO</v>
          </cell>
          <cell r="L343" t="str">
            <v>Acquisto</v>
          </cell>
          <cell r="M343" t="str">
            <v>20/12/2017 10:58</v>
          </cell>
          <cell r="N343" t="str">
            <v>Si</v>
          </cell>
          <cell r="O343" t="str">
            <v>No</v>
          </cell>
          <cell r="P343">
            <v>0</v>
          </cell>
          <cell r="Q343" t="str">
            <v>X</v>
          </cell>
          <cell r="R343" t="str">
            <v>12/03/2018</v>
          </cell>
          <cell r="S343" t="str">
            <v>09/03/2018</v>
          </cell>
          <cell r="T343" t="str">
            <v>00959</v>
          </cell>
        </row>
        <row r="344">
          <cell r="B344" t="str">
            <v>BT-PP-632850</v>
          </cell>
          <cell r="C344" t="str">
            <v>00000000000080123</v>
          </cell>
          <cell r="D344" t="str">
            <v>M</v>
          </cell>
          <cell r="E344" t="str">
            <v>BTICINO - LEGRAND pannello LCS3 scarico 24 porte 1U UTP/STP per jack Cat.5e,6, 6A, nero</v>
          </cell>
          <cell r="F344" t="str">
            <v>BTICINO S.P.A.</v>
          </cell>
          <cell r="G344">
            <v>0</v>
          </cell>
          <cell r="L344" t="str">
            <v>Acquisto</v>
          </cell>
          <cell r="M344" t="str">
            <v>22/03/2023 16:33</v>
          </cell>
          <cell r="N344" t="str">
            <v>No</v>
          </cell>
          <cell r="O344" t="str">
            <v>No</v>
          </cell>
          <cell r="P344">
            <v>0</v>
          </cell>
          <cell r="Q344" t="str">
            <v>X</v>
          </cell>
          <cell r="S344" t="str">
            <v>31/05/2023</v>
          </cell>
          <cell r="T344" t="str">
            <v>00959</v>
          </cell>
          <cell r="U344" t="str">
            <v>LG-632850</v>
          </cell>
        </row>
        <row r="345">
          <cell r="B345" t="str">
            <v>BT-PP6-LG-033760</v>
          </cell>
          <cell r="C345" t="str">
            <v>00000000000073387</v>
          </cell>
          <cell r="D345" t="str">
            <v>M</v>
          </cell>
          <cell r="E345" t="str">
            <v>BTICINO - Pannello modulare con 24-RJ45 CAT 6 UTP ad aggancio rapido montanti</v>
          </cell>
          <cell r="F345" t="str">
            <v>BTICINO S.P.A.</v>
          </cell>
          <cell r="G345">
            <v>0</v>
          </cell>
          <cell r="H345">
            <v>0</v>
          </cell>
          <cell r="K345" t="str">
            <v>TO</v>
          </cell>
          <cell r="L345" t="str">
            <v>Acquisto</v>
          </cell>
          <cell r="M345" t="str">
            <v>29/10/2021 09:28</v>
          </cell>
          <cell r="N345" t="str">
            <v>No</v>
          </cell>
          <cell r="O345" t="str">
            <v>No</v>
          </cell>
          <cell r="P345">
            <v>0</v>
          </cell>
          <cell r="Q345" t="str">
            <v>X</v>
          </cell>
          <cell r="R345" t="str">
            <v>02/10/2023</v>
          </cell>
          <cell r="S345" t="str">
            <v>02/10/2023</v>
          </cell>
          <cell r="T345" t="str">
            <v>00959</v>
          </cell>
          <cell r="U345" t="str">
            <v>LG-033760</v>
          </cell>
        </row>
        <row r="346">
          <cell r="B346" t="str">
            <v>BT-PP6-LG-033772</v>
          </cell>
          <cell r="C346" t="str">
            <v>00000000000073388</v>
          </cell>
          <cell r="D346" t="str">
            <v>M</v>
          </cell>
          <cell r="E346" t="str">
            <v>BTICINO - Pannello modulare con 24-RJ45 CAT 6A STP SCHERMATO ad aggancio rapido montanti</v>
          </cell>
          <cell r="F346" t="str">
            <v>BTICINO S.P.A.</v>
          </cell>
          <cell r="G346">
            <v>0</v>
          </cell>
          <cell r="H346">
            <v>0</v>
          </cell>
          <cell r="K346" t="str">
            <v>TO</v>
          </cell>
          <cell r="L346" t="str">
            <v>Acquisto</v>
          </cell>
          <cell r="M346" t="str">
            <v>29/10/2021 09:53</v>
          </cell>
          <cell r="N346" t="str">
            <v>No</v>
          </cell>
          <cell r="O346" t="str">
            <v>No</v>
          </cell>
          <cell r="P346">
            <v>0</v>
          </cell>
          <cell r="Q346" t="str">
            <v>X</v>
          </cell>
          <cell r="S346" t="str">
            <v>03/02/2022</v>
          </cell>
          <cell r="T346" t="str">
            <v>00959</v>
          </cell>
          <cell r="U346" t="str">
            <v>LG-033772</v>
          </cell>
        </row>
        <row r="347">
          <cell r="B347" t="str">
            <v>BT-PP-C9024C</v>
          </cell>
          <cell r="C347" t="str">
            <v>00000000000062623</v>
          </cell>
          <cell r="D347" t="str">
            <v>M</v>
          </cell>
          <cell r="E347" t="str">
            <v>BTNET - Patch panel con 4 cassetti - vuoto</v>
          </cell>
          <cell r="F347" t="str">
            <v>BTICINO S.P.A.</v>
          </cell>
          <cell r="G347">
            <v>0</v>
          </cell>
          <cell r="H347">
            <v>0</v>
          </cell>
          <cell r="K347" t="str">
            <v>TO</v>
          </cell>
          <cell r="L347" t="str">
            <v>Acquisto</v>
          </cell>
          <cell r="M347" t="str">
            <v>22/07/2019 16:26</v>
          </cell>
          <cell r="N347" t="str">
            <v>Si</v>
          </cell>
          <cell r="O347" t="str">
            <v>No</v>
          </cell>
          <cell r="P347">
            <v>0</v>
          </cell>
          <cell r="Q347" t="str">
            <v>X</v>
          </cell>
          <cell r="R347" t="str">
            <v>02/09/2019</v>
          </cell>
          <cell r="S347" t="str">
            <v>05/08/2019</v>
          </cell>
          <cell r="T347" t="str">
            <v>00959</v>
          </cell>
          <cell r="U347" t="str">
            <v>C9024C6ASTAQ</v>
          </cell>
        </row>
        <row r="348">
          <cell r="B348" t="str">
            <v>BT-PWR-646807</v>
          </cell>
          <cell r="C348" t="str">
            <v>00000000000047522</v>
          </cell>
          <cell r="E348" t="str">
            <v>PDU 19'' 6 C19 con cord locking</v>
          </cell>
          <cell r="F348" t="str">
            <v>BTICINO S.P.A.</v>
          </cell>
          <cell r="G348">
            <v>0</v>
          </cell>
          <cell r="H348">
            <v>0</v>
          </cell>
          <cell r="L348" t="str">
            <v>Acquisto</v>
          </cell>
          <cell r="M348" t="str">
            <v>06/03/2017 15:26</v>
          </cell>
          <cell r="N348" t="str">
            <v>Si</v>
          </cell>
          <cell r="O348" t="str">
            <v>No</v>
          </cell>
          <cell r="P348">
            <v>0</v>
          </cell>
          <cell r="Q348" t="str">
            <v>)</v>
          </cell>
          <cell r="T348" t="str">
            <v>00959</v>
          </cell>
          <cell r="U348" t="str">
            <v>646807</v>
          </cell>
        </row>
        <row r="349">
          <cell r="B349" t="str">
            <v>BT-PWR-646814</v>
          </cell>
          <cell r="C349" t="str">
            <v>00000000000047523</v>
          </cell>
          <cell r="D349" t="str">
            <v>M</v>
          </cell>
          <cell r="E349" t="str">
            <v>BTICINO - PDU 19'' - 16A Monofase - N.10 prese IEC C13 - Con Sistema Antisgancio Prese</v>
          </cell>
          <cell r="F349" t="str">
            <v>BTICINO S.P.A.</v>
          </cell>
          <cell r="G349">
            <v>0</v>
          </cell>
          <cell r="H349">
            <v>0</v>
          </cell>
          <cell r="L349" t="str">
            <v>Acquisto</v>
          </cell>
          <cell r="M349" t="str">
            <v>06/03/2017 15:26</v>
          </cell>
          <cell r="N349" t="str">
            <v>No</v>
          </cell>
          <cell r="O349" t="str">
            <v>No</v>
          </cell>
          <cell r="P349">
            <v>0</v>
          </cell>
          <cell r="Q349" t="str">
            <v>X</v>
          </cell>
          <cell r="R349" t="str">
            <v>27/05/2022</v>
          </cell>
          <cell r="S349" t="str">
            <v>27/05/2022</v>
          </cell>
          <cell r="T349" t="str">
            <v>00959</v>
          </cell>
          <cell r="U349" t="str">
            <v>646814</v>
          </cell>
        </row>
        <row r="350">
          <cell r="B350" t="str">
            <v>BT-PWR-646815</v>
          </cell>
          <cell r="C350" t="str">
            <v>00000000000047528</v>
          </cell>
          <cell r="D350" t="str">
            <v>M</v>
          </cell>
          <cell r="E350" t="str">
            <v>LEGRAND - PDU 19'' 12 C13 with cord locking system with 3 mt cable 16A IEC60309 2P+ E plug</v>
          </cell>
          <cell r="F350" t="str">
            <v>BTICINO S.P.A.</v>
          </cell>
          <cell r="G350">
            <v>0</v>
          </cell>
          <cell r="H350">
            <v>0</v>
          </cell>
          <cell r="K350" t="str">
            <v>TO</v>
          </cell>
          <cell r="L350" t="str">
            <v>Acquisto</v>
          </cell>
          <cell r="M350" t="str">
            <v>09/03/2017 09:16</v>
          </cell>
          <cell r="N350" t="str">
            <v>No</v>
          </cell>
          <cell r="O350" t="str">
            <v>No</v>
          </cell>
          <cell r="P350">
            <v>0</v>
          </cell>
          <cell r="Q350" t="str">
            <v>)</v>
          </cell>
          <cell r="R350" t="str">
            <v>07/07/2023</v>
          </cell>
          <cell r="S350" t="str">
            <v>05/07/2023</v>
          </cell>
          <cell r="T350" t="str">
            <v>00959</v>
          </cell>
          <cell r="U350" t="str">
            <v>LG-646815</v>
          </cell>
        </row>
        <row r="351">
          <cell r="B351" t="str">
            <v>BT-PWR-646831</v>
          </cell>
          <cell r="C351" t="str">
            <v>00000000000079850</v>
          </cell>
          <cell r="D351" t="str">
            <v>M</v>
          </cell>
          <cell r="E351" t="str">
            <v>BTICINO - PDU 19" 6 prese con magnetotermico</v>
          </cell>
          <cell r="F351" t="str">
            <v>BTICINO S.P.A.</v>
          </cell>
          <cell r="G351">
            <v>0</v>
          </cell>
          <cell r="L351" t="str">
            <v>Acquisto</v>
          </cell>
          <cell r="M351" t="str">
            <v>10/03/2023 17:45</v>
          </cell>
          <cell r="N351" t="str">
            <v>No</v>
          </cell>
          <cell r="O351" t="str">
            <v>No</v>
          </cell>
          <cell r="P351">
            <v>0</v>
          </cell>
          <cell r="Q351" t="str">
            <v>X</v>
          </cell>
          <cell r="R351" t="str">
            <v>02/10/2023</v>
          </cell>
          <cell r="S351" t="str">
            <v>02/10/2023</v>
          </cell>
          <cell r="T351" t="str">
            <v>00959</v>
          </cell>
        </row>
        <row r="352">
          <cell r="B352" t="str">
            <v>BT-PWR-646851</v>
          </cell>
          <cell r="C352" t="str">
            <v>00000000000049125</v>
          </cell>
          <cell r="E352" t="str">
            <v>PDU Zero-U 24 prese standard francese, alim. 3m con spina IEC 60309 32A 2p+ T per montaggio verticale in armadi rack</v>
          </cell>
          <cell r="F352" t="str">
            <v>BTICINO S.P.A.</v>
          </cell>
          <cell r="G352">
            <v>0</v>
          </cell>
          <cell r="H352">
            <v>0</v>
          </cell>
          <cell r="L352" t="str">
            <v>Acquisto</v>
          </cell>
          <cell r="M352" t="str">
            <v>03/07/2017 17:24</v>
          </cell>
          <cell r="N352" t="str">
            <v>Si</v>
          </cell>
          <cell r="O352" t="str">
            <v>No</v>
          </cell>
          <cell r="P352">
            <v>0</v>
          </cell>
          <cell r="Q352" t="str">
            <v>X</v>
          </cell>
          <cell r="T352" t="str">
            <v>00959</v>
          </cell>
          <cell r="U352" t="str">
            <v>646851</v>
          </cell>
        </row>
        <row r="353">
          <cell r="B353" t="str">
            <v>BT-PWR-646859</v>
          </cell>
          <cell r="C353" t="str">
            <v>00000000000065179</v>
          </cell>
          <cell r="D353" t="str">
            <v>M</v>
          </cell>
          <cell r="E353" t="str">
            <v>BTICINO - PDU con 24 prese Std Tedesco/Italiano Bipasso, 10/16 A, 2P+T - Cavo alim. 3 m - Spina IEC 60309, 32 A, 2P+T - 0U</v>
          </cell>
          <cell r="F353" t="str">
            <v>BTICINO S.P.A.</v>
          </cell>
          <cell r="G353">
            <v>0</v>
          </cell>
          <cell r="H353">
            <v>0</v>
          </cell>
          <cell r="K353" t="str">
            <v>TO</v>
          </cell>
          <cell r="L353" t="str">
            <v>Acquisto</v>
          </cell>
          <cell r="M353" t="str">
            <v>19/12/2019 18:06</v>
          </cell>
          <cell r="N353" t="str">
            <v>No</v>
          </cell>
          <cell r="O353" t="str">
            <v>No</v>
          </cell>
          <cell r="P353">
            <v>0</v>
          </cell>
          <cell r="Q353" t="str">
            <v>X</v>
          </cell>
          <cell r="R353" t="str">
            <v>04/11/2022</v>
          </cell>
          <cell r="S353" t="str">
            <v>04/11/2022</v>
          </cell>
          <cell r="T353" t="str">
            <v>00959</v>
          </cell>
          <cell r="U353" t="str">
            <v>LG-646859</v>
          </cell>
        </row>
        <row r="354">
          <cell r="B354" t="str">
            <v>BT-PWR-646861</v>
          </cell>
          <cell r="C354" t="str">
            <v>00000000000047525</v>
          </cell>
          <cell r="D354" t="str">
            <v>M</v>
          </cell>
          <cell r="E354" t="str">
            <v>LEGRAND - PDU Vertical 20 C13 +4 C19 outlets with cord locking , with MCB with 3mt cable 32A IEC60309 2P+E plug </v>
          </cell>
          <cell r="F354" t="str">
            <v>BTICINO S.P.A.</v>
          </cell>
          <cell r="G354">
            <v>0</v>
          </cell>
          <cell r="H354">
            <v>0</v>
          </cell>
          <cell r="K354" t="str">
            <v>TO</v>
          </cell>
          <cell r="L354" t="str">
            <v>Acquisto</v>
          </cell>
          <cell r="M354" t="str">
            <v>06/03/2017 15:26</v>
          </cell>
          <cell r="N354" t="str">
            <v>No</v>
          </cell>
          <cell r="O354" t="str">
            <v>No</v>
          </cell>
          <cell r="P354">
            <v>0</v>
          </cell>
          <cell r="Q354" t="str">
            <v>)</v>
          </cell>
          <cell r="R354" t="str">
            <v>25/01/2024</v>
          </cell>
          <cell r="S354" t="str">
            <v>25/01/2024</v>
          </cell>
          <cell r="T354" t="str">
            <v>00959</v>
          </cell>
          <cell r="U354" t="str">
            <v>LG-646861</v>
          </cell>
        </row>
        <row r="355">
          <cell r="B355" t="str">
            <v>BT-PWR-646865</v>
          </cell>
          <cell r="C355" t="str">
            <v>00000000000047524</v>
          </cell>
          <cell r="E355" t="str">
            <v>PDU Vertical 20+4 outlets ( C13+C19)  with MCB and ammeter</v>
          </cell>
          <cell r="F355" t="str">
            <v>BTICINO S.P.A.</v>
          </cell>
          <cell r="G355">
            <v>0</v>
          </cell>
          <cell r="H355">
            <v>0</v>
          </cell>
          <cell r="K355" t="str">
            <v>TO</v>
          </cell>
          <cell r="L355" t="str">
            <v>Acquisto</v>
          </cell>
          <cell r="M355" t="str">
            <v>06/03/2017 15:26</v>
          </cell>
          <cell r="N355" t="str">
            <v>No</v>
          </cell>
          <cell r="O355" t="str">
            <v>No</v>
          </cell>
          <cell r="P355">
            <v>0</v>
          </cell>
          <cell r="Q355" t="str">
            <v>)</v>
          </cell>
          <cell r="T355" t="str">
            <v>00959</v>
          </cell>
          <cell r="U355" t="str">
            <v>646865C</v>
          </cell>
        </row>
        <row r="356">
          <cell r="B356" t="str">
            <v>BT-PWR-646865C</v>
          </cell>
          <cell r="C356" t="str">
            <v>00000000000055931</v>
          </cell>
          <cell r="E356" t="str">
            <v>Legrand - Basic PDU, Verticale Monofase 32A, 24 prese anti-sgancio (20 C13+ 4 C19), 2 MT 16A, lunghezza 3mt. IEC60309</v>
          </cell>
          <cell r="F356" t="str">
            <v>BTICINO S.P.A.</v>
          </cell>
          <cell r="G356">
            <v>0</v>
          </cell>
          <cell r="H356">
            <v>0</v>
          </cell>
          <cell r="K356" t="str">
            <v>TO</v>
          </cell>
          <cell r="L356" t="str">
            <v>Acquisto</v>
          </cell>
          <cell r="M356" t="str">
            <v>18/07/2018 16:20</v>
          </cell>
          <cell r="N356" t="str">
            <v>Si</v>
          </cell>
          <cell r="O356" t="str">
            <v>No</v>
          </cell>
          <cell r="P356">
            <v>0</v>
          </cell>
          <cell r="Q356" t="str">
            <v>X</v>
          </cell>
          <cell r="R356" t="str">
            <v>03/03/2020</v>
          </cell>
          <cell r="S356" t="str">
            <v>19/09/2018</v>
          </cell>
          <cell r="T356" t="str">
            <v>00959</v>
          </cell>
          <cell r="U356" t="str">
            <v>646865C</v>
          </cell>
        </row>
        <row r="357">
          <cell r="B357" t="str">
            <v>BT-PWR-646870</v>
          </cell>
          <cell r="C357" t="str">
            <v>00000000000047526</v>
          </cell>
          <cell r="E357" t="str">
            <v>PDU Vertical 18+6 outlets ( C13+C19)  with MCB - IEC60309 input - 3 phase</v>
          </cell>
          <cell r="F357" t="str">
            <v>BTICINO S.P.A.</v>
          </cell>
          <cell r="G357">
            <v>0</v>
          </cell>
          <cell r="H357">
            <v>0</v>
          </cell>
          <cell r="L357" t="str">
            <v>Acquisto</v>
          </cell>
          <cell r="M357" t="str">
            <v>06/03/2017 15:26</v>
          </cell>
          <cell r="N357" t="str">
            <v>Si</v>
          </cell>
          <cell r="O357" t="str">
            <v>No</v>
          </cell>
          <cell r="P357">
            <v>0</v>
          </cell>
          <cell r="Q357" t="str">
            <v>)</v>
          </cell>
          <cell r="T357" t="str">
            <v>00959</v>
          </cell>
          <cell r="U357" t="str">
            <v>646870</v>
          </cell>
        </row>
        <row r="358">
          <cell r="B358" t="str">
            <v>BT-PWR-646875</v>
          </cell>
          <cell r="C358" t="str">
            <v>00000000000047527</v>
          </cell>
          <cell r="E358" t="str">
            <v>PDU Vertical  18+6 outlets ( C13+C19)  with MCB and ammeter - IEC60309 input - 3 phase</v>
          </cell>
          <cell r="F358" t="str">
            <v>BTICINO S.P.A.</v>
          </cell>
          <cell r="G358">
            <v>0</v>
          </cell>
          <cell r="H358">
            <v>0</v>
          </cell>
          <cell r="K358" t="str">
            <v>TO</v>
          </cell>
          <cell r="L358" t="str">
            <v>Acquisto</v>
          </cell>
          <cell r="M358" t="str">
            <v>06/03/2017 15:26</v>
          </cell>
          <cell r="N358" t="str">
            <v>No</v>
          </cell>
          <cell r="O358" t="str">
            <v>No</v>
          </cell>
          <cell r="P358">
            <v>0</v>
          </cell>
          <cell r="Q358" t="str">
            <v>)</v>
          </cell>
          <cell r="R358" t="str">
            <v>07/08/2019</v>
          </cell>
          <cell r="S358" t="str">
            <v>17/09/2018</v>
          </cell>
          <cell r="T358" t="str">
            <v>00959</v>
          </cell>
          <cell r="U358" t="str">
            <v>646875</v>
          </cell>
        </row>
        <row r="359">
          <cell r="B359" t="str">
            <v>BT-PWR-DPX2-T1H1</v>
          </cell>
          <cell r="C359" t="str">
            <v>00000000000055215</v>
          </cell>
          <cell r="D359" t="str">
            <v>M</v>
          </cell>
          <cell r="E359" t="str">
            <v>Temperature (1) &amp; Humidity ( 1) Sensor with Replaceable Sensor Head for PX2/PX3 PDU - 3 Mtr Cable with RJ12 Connector</v>
          </cell>
          <cell r="F359" t="str">
            <v>BTICINO S.P.A.</v>
          </cell>
          <cell r="G359">
            <v>0</v>
          </cell>
          <cell r="H359">
            <v>0</v>
          </cell>
          <cell r="K359" t="str">
            <v>TO</v>
          </cell>
          <cell r="L359" t="str">
            <v>Acquisto</v>
          </cell>
          <cell r="M359" t="str">
            <v>10/07/2018 10:14</v>
          </cell>
          <cell r="N359" t="str">
            <v>Si</v>
          </cell>
          <cell r="O359" t="str">
            <v>No</v>
          </cell>
          <cell r="P359">
            <v>0</v>
          </cell>
          <cell r="Q359" t="str">
            <v>X</v>
          </cell>
          <cell r="R359" t="str">
            <v>20/07/2018</v>
          </cell>
          <cell r="S359" t="str">
            <v>12/07/2018</v>
          </cell>
          <cell r="T359" t="str">
            <v>00959</v>
          </cell>
          <cell r="U359" t="str">
            <v>DPX2-T1H1</v>
          </cell>
        </row>
        <row r="360">
          <cell r="B360" t="str">
            <v>BT-PWR-DPX3-T1H1</v>
          </cell>
          <cell r="C360" t="str">
            <v>00000000000055117</v>
          </cell>
          <cell r="D360" t="str">
            <v>M</v>
          </cell>
          <cell r="E360" t="str">
            <v>BTICINO - Sensore singolo combo, temperatura e umidita'. Daisy Chainable ( 15x), 2x RJ45 connettori F</v>
          </cell>
          <cell r="F360" t="str">
            <v>BTICINO S.P.A.</v>
          </cell>
          <cell r="G360">
            <v>0</v>
          </cell>
          <cell r="H360">
            <v>0</v>
          </cell>
          <cell r="K360" t="str">
            <v>TO</v>
          </cell>
          <cell r="L360" t="str">
            <v>Acquisto</v>
          </cell>
          <cell r="M360" t="str">
            <v>04/07/2018 14:55</v>
          </cell>
          <cell r="N360" t="str">
            <v>Si</v>
          </cell>
          <cell r="O360" t="str">
            <v>No</v>
          </cell>
          <cell r="P360">
            <v>0</v>
          </cell>
          <cell r="Q360" t="str">
            <v>X</v>
          </cell>
          <cell r="R360" t="str">
            <v>30/11/2018</v>
          </cell>
          <cell r="S360" t="str">
            <v>27/11/2018</v>
          </cell>
          <cell r="T360" t="str">
            <v>00959</v>
          </cell>
          <cell r="U360" t="str">
            <v>DPX3-T1H1</v>
          </cell>
        </row>
        <row r="361">
          <cell r="B361" t="str">
            <v>BT-PWR-DPX-CC2-TR</v>
          </cell>
          <cell r="C361" t="str">
            <v>00000000000055198</v>
          </cell>
          <cell r="D361" t="str">
            <v>M</v>
          </cell>
          <cell r="E361" t="str">
            <v>Dual Contact Closure SensoR</v>
          </cell>
          <cell r="F361" t="str">
            <v>BTICINO S.P.A.</v>
          </cell>
          <cell r="G361">
            <v>0</v>
          </cell>
          <cell r="H361">
            <v>0</v>
          </cell>
          <cell r="K361" t="str">
            <v>TO</v>
          </cell>
          <cell r="L361" t="str">
            <v>Acquisto</v>
          </cell>
          <cell r="M361" t="str">
            <v>09/07/2018 17:26</v>
          </cell>
          <cell r="N361" t="str">
            <v>Si</v>
          </cell>
          <cell r="O361" t="str">
            <v>No</v>
          </cell>
          <cell r="P361">
            <v>0</v>
          </cell>
          <cell r="Q361" t="str">
            <v>X</v>
          </cell>
          <cell r="R361" t="str">
            <v>31/08/2018</v>
          </cell>
          <cell r="S361" t="str">
            <v>01/08/2018</v>
          </cell>
          <cell r="T361" t="str">
            <v>00959</v>
          </cell>
          <cell r="U361" t="str">
            <v>DPX-CC2-TR</v>
          </cell>
        </row>
        <row r="362">
          <cell r="B362" t="str">
            <v>BT-PWR-EMX2-888</v>
          </cell>
          <cell r="C362" t="str">
            <v>00000000000055216</v>
          </cell>
          <cell r="D362" t="str">
            <v>M</v>
          </cell>
          <cell r="E362" t="str">
            <v>Smart Rack Controller LCD Display up to 130 Sensors and 8 Racks of Assets (8x RJ- 12 Sensor Ports, 8x RJ-45)</v>
          </cell>
          <cell r="F362" t="str">
            <v>BTICINO S.P.A.</v>
          </cell>
          <cell r="G362">
            <v>0</v>
          </cell>
          <cell r="H362">
            <v>0</v>
          </cell>
          <cell r="K362" t="str">
            <v>TO</v>
          </cell>
          <cell r="L362" t="str">
            <v>Acquisto</v>
          </cell>
          <cell r="M362" t="str">
            <v>10/07/2018 10:16</v>
          </cell>
          <cell r="N362" t="str">
            <v>Si</v>
          </cell>
          <cell r="O362" t="str">
            <v>No</v>
          </cell>
          <cell r="P362">
            <v>0</v>
          </cell>
          <cell r="Q362" t="str">
            <v>X</v>
          </cell>
          <cell r="R362" t="str">
            <v>30/08/2019</v>
          </cell>
          <cell r="S362" t="str">
            <v>28/08/2019</v>
          </cell>
          <cell r="T362" t="str">
            <v>00959</v>
          </cell>
          <cell r="U362" t="str">
            <v>EMX2-888</v>
          </cell>
        </row>
        <row r="363">
          <cell r="B363" t="str">
            <v>BT-PWR-LG-646023</v>
          </cell>
          <cell r="C363" t="str">
            <v>00000000000073128</v>
          </cell>
          <cell r="D363" t="str">
            <v>M</v>
          </cell>
          <cell r="E363" t="str">
            <v>BTICINO - PDU SWITCHED VERTICALE 32A  21+3 PRESE (C13+C19) CON MISURAZIONE DEL LIVELLI DI INGRESSO, E SPEGNIMENTO SINGOLA PRESA</v>
          </cell>
          <cell r="F363" t="str">
            <v>BTICINO S.P.A.</v>
          </cell>
          <cell r="G363">
            <v>0</v>
          </cell>
          <cell r="H363">
            <v>0</v>
          </cell>
          <cell r="K363" t="str">
            <v>TO</v>
          </cell>
          <cell r="L363" t="str">
            <v>Acquisto</v>
          </cell>
          <cell r="M363" t="str">
            <v>24/09/2021 11:19</v>
          </cell>
          <cell r="N363" t="str">
            <v>No</v>
          </cell>
          <cell r="O363" t="str">
            <v>No</v>
          </cell>
          <cell r="P363">
            <v>0</v>
          </cell>
          <cell r="Q363" t="str">
            <v>X</v>
          </cell>
          <cell r="R363" t="str">
            <v>06/10/2022</v>
          </cell>
          <cell r="S363" t="str">
            <v>06/10/2022</v>
          </cell>
          <cell r="T363" t="str">
            <v>00959</v>
          </cell>
          <cell r="U363" t="str">
            <v>LG-646023</v>
          </cell>
        </row>
        <row r="364">
          <cell r="B364" t="str">
            <v>BT-PWR-LG-646859</v>
          </cell>
          <cell r="C364" t="str">
            <v>00000000000076595</v>
          </cell>
          <cell r="D364" t="str">
            <v>M</v>
          </cell>
          <cell r="E364" t="str">
            <v>BTICINO - PDU VERTICALE 12+12  PRESE SCHUKO BIPASSO CON 2 CIRCUITI OGNUNO PROTETTO  DA MAGNETOTERMICO 16A.</v>
          </cell>
          <cell r="F364" t="str">
            <v>BTICINO S.P.A.</v>
          </cell>
          <cell r="G364">
            <v>0</v>
          </cell>
          <cell r="H364">
            <v>0</v>
          </cell>
          <cell r="K364" t="str">
            <v>TO</v>
          </cell>
          <cell r="L364" t="str">
            <v>Acquisto</v>
          </cell>
          <cell r="M364" t="str">
            <v>21/06/2022 14:26</v>
          </cell>
          <cell r="N364" t="str">
            <v>No</v>
          </cell>
          <cell r="O364" t="str">
            <v>No</v>
          </cell>
          <cell r="P364">
            <v>0</v>
          </cell>
          <cell r="Q364" t="str">
            <v>X</v>
          </cell>
          <cell r="R364" t="str">
            <v>16/12/2022</v>
          </cell>
          <cell r="S364" t="str">
            <v>14/02/2023</v>
          </cell>
          <cell r="T364" t="str">
            <v>00959</v>
          </cell>
          <cell r="U364" t="str">
            <v>LG-646859</v>
          </cell>
        </row>
        <row r="365">
          <cell r="B365" t="str">
            <v>BT-PWR-LG-C915308CL</v>
          </cell>
          <cell r="C365" t="str">
            <v>00000000000077516</v>
          </cell>
          <cell r="D365" t="str">
            <v>M</v>
          </cell>
          <cell r="E365" t="str">
            <v>BTICINO - PDU 8 SCHUKO BIP. INT LUMINOSO,FIS. RAPIDO SENZA VITI</v>
          </cell>
          <cell r="F365" t="str">
            <v>BTICINO S.P.A.</v>
          </cell>
          <cell r="G365">
            <v>0</v>
          </cell>
          <cell r="H365">
            <v>0</v>
          </cell>
          <cell r="K365" t="str">
            <v>TO</v>
          </cell>
          <cell r="L365" t="str">
            <v>Acquisto</v>
          </cell>
          <cell r="M365" t="str">
            <v>16/09/2022 14:51</v>
          </cell>
          <cell r="N365" t="str">
            <v>No</v>
          </cell>
          <cell r="O365" t="str">
            <v>No</v>
          </cell>
          <cell r="P365">
            <v>0</v>
          </cell>
          <cell r="Q365" t="str">
            <v>X</v>
          </cell>
          <cell r="R365" t="str">
            <v>30/09/2022</v>
          </cell>
          <cell r="S365" t="str">
            <v>30/09/2022</v>
          </cell>
          <cell r="T365" t="str">
            <v>00959</v>
          </cell>
          <cell r="U365" t="str">
            <v>LG-C915308CL</v>
          </cell>
        </row>
        <row r="366">
          <cell r="B366" t="str">
            <v>BT-PWR-PX2-2260</v>
          </cell>
          <cell r="C366" t="str">
            <v>00000000000057920</v>
          </cell>
          <cell r="D366" t="str">
            <v>M</v>
          </cell>
          <cell r="E366" t="str">
            <v>RARITAN - Outlet Switched, Unit Metered iPDU: 1PH, 230V AC, 16A, 12 Outlets: 12x IEC C13, Plug: IEC60309 16A, 3.7kVA, Zero U Ver</v>
          </cell>
          <cell r="F366" t="str">
            <v>BTICINO S.P.A.</v>
          </cell>
          <cell r="G366">
            <v>0</v>
          </cell>
          <cell r="H366">
            <v>0</v>
          </cell>
          <cell r="K366" t="str">
            <v>TO</v>
          </cell>
          <cell r="L366" t="str">
            <v>Acquisto</v>
          </cell>
          <cell r="M366" t="str">
            <v>30/11/2018 10:19</v>
          </cell>
          <cell r="N366" t="str">
            <v>Si</v>
          </cell>
          <cell r="O366" t="str">
            <v>No</v>
          </cell>
          <cell r="P366">
            <v>0</v>
          </cell>
          <cell r="Q366" t="str">
            <v>X</v>
          </cell>
          <cell r="R366" t="str">
            <v>15/02/2019</v>
          </cell>
          <cell r="S366" t="str">
            <v>13/02/2019</v>
          </cell>
          <cell r="T366" t="str">
            <v>00959</v>
          </cell>
          <cell r="U366" t="str">
            <v>PX2-2260</v>
          </cell>
        </row>
        <row r="367">
          <cell r="B367" t="str">
            <v>BT-PWR-PX3-1292R</v>
          </cell>
          <cell r="C367" t="str">
            <v>00000000000051108</v>
          </cell>
          <cell r="D367" t="str">
            <v>M</v>
          </cell>
          <cell r="E367" t="str">
            <v>Raritan PX 6.4kVA at 200V, 7.7kVA at 240V</v>
          </cell>
          <cell r="F367" t="str">
            <v>BTICINO S.P.A.</v>
          </cell>
          <cell r="G367">
            <v>0</v>
          </cell>
          <cell r="H367">
            <v>0</v>
          </cell>
          <cell r="K367" t="str">
            <v>TO</v>
          </cell>
          <cell r="L367" t="str">
            <v>Acquisto</v>
          </cell>
          <cell r="M367" t="str">
            <v>27/11/2017 16:25</v>
          </cell>
          <cell r="N367" t="str">
            <v>Si</v>
          </cell>
          <cell r="O367" t="str">
            <v>No</v>
          </cell>
          <cell r="P367">
            <v>0</v>
          </cell>
          <cell r="Q367" t="str">
            <v>X</v>
          </cell>
          <cell r="R367" t="str">
            <v>09/02/2018</v>
          </cell>
          <cell r="S367" t="str">
            <v>08/02/2018</v>
          </cell>
          <cell r="T367" t="str">
            <v>00959</v>
          </cell>
        </row>
        <row r="368">
          <cell r="B368" t="str">
            <v>BT-PWR-PX3-1488C</v>
          </cell>
          <cell r="C368" t="str">
            <v>00000000000057070</v>
          </cell>
          <cell r="D368" t="str">
            <v>M</v>
          </cell>
          <cell r="E368" t="str">
            <v>Unit Metered iPDU: Single Phase, 230V AC, 16A, 24 Outlets: 20x IEC C13, 4x IEC- C19, Zero U Vertical, Replaceable LCD Controller</v>
          </cell>
          <cell r="F368" t="str">
            <v>BTICINO S.P.A.</v>
          </cell>
          <cell r="G368">
            <v>0</v>
          </cell>
          <cell r="H368">
            <v>0</v>
          </cell>
          <cell r="K368" t="str">
            <v>TO</v>
          </cell>
          <cell r="L368" t="str">
            <v>Acquisto</v>
          </cell>
          <cell r="M368" t="str">
            <v>19/10/2018 11:41</v>
          </cell>
          <cell r="N368" t="str">
            <v>Si</v>
          </cell>
          <cell r="O368" t="str">
            <v>No</v>
          </cell>
          <cell r="P368">
            <v>0</v>
          </cell>
          <cell r="Q368" t="str">
            <v>X</v>
          </cell>
          <cell r="R368" t="str">
            <v>31/12/2018</v>
          </cell>
          <cell r="S368" t="str">
            <v>14/12/2018</v>
          </cell>
          <cell r="T368" t="str">
            <v>00959</v>
          </cell>
          <cell r="U368" t="str">
            <v>PX3-1488C</v>
          </cell>
        </row>
        <row r="369">
          <cell r="B369" t="str">
            <v>BT-PWR-PX3-1488XV</v>
          </cell>
          <cell r="C369" t="str">
            <v>00000000000079643</v>
          </cell>
          <cell r="D369" t="str">
            <v>M</v>
          </cell>
          <cell r="E369" t="str">
            <v>BTICINO - 1PH, 230V AC, 16A (16A rated); 24 outlets: 20x C13, 4x C19; plug: 16A Terminal (Bottom-bottom feed), 3.7kVA; Unit Met</v>
          </cell>
          <cell r="F369" t="str">
            <v>BTICINO S.P.A.</v>
          </cell>
          <cell r="G369">
            <v>0</v>
          </cell>
          <cell r="L369" t="str">
            <v>Acquisto</v>
          </cell>
          <cell r="M369" t="str">
            <v>08/02/2023 10:49</v>
          </cell>
          <cell r="N369" t="str">
            <v>No</v>
          </cell>
          <cell r="O369" t="str">
            <v>No</v>
          </cell>
          <cell r="P369">
            <v>0</v>
          </cell>
          <cell r="Q369" t="str">
            <v>X</v>
          </cell>
          <cell r="R369" t="str">
            <v>04/09/2023</v>
          </cell>
          <cell r="S369" t="str">
            <v>04/09/2023</v>
          </cell>
          <cell r="T369" t="str">
            <v>00959</v>
          </cell>
          <cell r="U369" t="str">
            <v>PX3-1488XV</v>
          </cell>
        </row>
        <row r="370">
          <cell r="B370" t="str">
            <v>BT-PWR-PX3-1488XV-K1</v>
          </cell>
          <cell r="C370" t="str">
            <v>00000000000079644</v>
          </cell>
          <cell r="D370" t="str">
            <v>M</v>
          </cell>
          <cell r="E370" t="str">
            <v>BTICINO - 1PH, 230V AC, 16A (16A rated); 24 outlets: 20x C13, 4x C19; plug: 16A Terminal (Bottom-bottom feed), 3.7kVA; Unit Met</v>
          </cell>
          <cell r="F370" t="str">
            <v>BTICINO S.P.A.</v>
          </cell>
          <cell r="G370">
            <v>0</v>
          </cell>
          <cell r="L370" t="str">
            <v>Acquisto</v>
          </cell>
          <cell r="M370" t="str">
            <v>08/02/2023 10:51</v>
          </cell>
          <cell r="N370" t="str">
            <v>No</v>
          </cell>
          <cell r="O370" t="str">
            <v>No</v>
          </cell>
          <cell r="P370">
            <v>0</v>
          </cell>
          <cell r="Q370" t="str">
            <v>X</v>
          </cell>
          <cell r="R370" t="str">
            <v>04/09/2023</v>
          </cell>
          <cell r="S370" t="str">
            <v>04/09/2023</v>
          </cell>
          <cell r="T370" t="str">
            <v>00959</v>
          </cell>
          <cell r="U370" t="str">
            <v>PX3-1488XV-K1</v>
          </cell>
        </row>
        <row r="371">
          <cell r="B371" t="str">
            <v>BT-PWR-PX3-1493U</v>
          </cell>
          <cell r="C371" t="str">
            <v>00000000000076202</v>
          </cell>
          <cell r="D371" t="str">
            <v>M</v>
          </cell>
          <cell r="E371" t="str">
            <v>BTICINO - Vertical PDU 1PH, 230V AC, 32A; 24 outlets: 20x C13, 4x C19; plug: IEC 60309 2P+E 6h 32A, 7.4kVA; display, Black Color</v>
          </cell>
          <cell r="F371" t="str">
            <v>BTICINO S.P.A.</v>
          </cell>
          <cell r="G371">
            <v>0</v>
          </cell>
          <cell r="H371">
            <v>0</v>
          </cell>
          <cell r="L371" t="str">
            <v>Acquisto</v>
          </cell>
          <cell r="M371" t="str">
            <v>11/05/2022 11:41</v>
          </cell>
          <cell r="N371" t="str">
            <v>No</v>
          </cell>
          <cell r="O371" t="str">
            <v>No</v>
          </cell>
          <cell r="P371">
            <v>0</v>
          </cell>
          <cell r="Q371" t="str">
            <v>X</v>
          </cell>
          <cell r="R371" t="str">
            <v>13/10/2023</v>
          </cell>
          <cell r="S371" t="str">
            <v>13/10/2023</v>
          </cell>
          <cell r="T371" t="str">
            <v>00959</v>
          </cell>
          <cell r="U371" t="str">
            <v>PX3-1493U</v>
          </cell>
        </row>
        <row r="372">
          <cell r="B372" t="str">
            <v>BT-PWR-PX3-1493U-K1</v>
          </cell>
          <cell r="C372" t="str">
            <v>00000000000076203</v>
          </cell>
          <cell r="D372" t="str">
            <v>M</v>
          </cell>
          <cell r="E372" t="str">
            <v>BTICINO - Vertical PDU, 1PH, 230V AC, 32A; 24 outlets: 20x C13, 4x C19; plug: IEC 60309 2P+E 6h 32A, 7.4kVA; Display, Black Colo</v>
          </cell>
          <cell r="F372" t="str">
            <v>BTICINO S.P.A.</v>
          </cell>
          <cell r="G372">
            <v>0</v>
          </cell>
          <cell r="H372">
            <v>0</v>
          </cell>
          <cell r="L372" t="str">
            <v>Acquisto</v>
          </cell>
          <cell r="M372" t="str">
            <v>11/05/2022 11:44</v>
          </cell>
          <cell r="N372" t="str">
            <v>No</v>
          </cell>
          <cell r="O372" t="str">
            <v>No</v>
          </cell>
          <cell r="P372">
            <v>0</v>
          </cell>
          <cell r="Q372" t="str">
            <v>X</v>
          </cell>
          <cell r="T372" t="str">
            <v>00959</v>
          </cell>
          <cell r="U372" t="str">
            <v>PX3-1493U-K1</v>
          </cell>
        </row>
        <row r="373">
          <cell r="B373" t="str">
            <v>BT-PWR-PX3-1493V</v>
          </cell>
          <cell r="C373" t="str">
            <v>00000000000057071</v>
          </cell>
          <cell r="D373" t="str">
            <v>M</v>
          </cell>
          <cell r="E373" t="str">
            <v>Unit Metered iPDU: Single Phase, 230V AC, 32A, 24 Out: 20x IEC C13, 4x IEC-C19 , Zero U Vertical</v>
          </cell>
          <cell r="F373" t="str">
            <v>BTICINO S.P.A.</v>
          </cell>
          <cell r="G373">
            <v>0</v>
          </cell>
          <cell r="H373">
            <v>0</v>
          </cell>
          <cell r="K373" t="str">
            <v>TO</v>
          </cell>
          <cell r="L373" t="str">
            <v>Acquisto</v>
          </cell>
          <cell r="M373" t="str">
            <v>19/10/2018 11:43</v>
          </cell>
          <cell r="N373" t="str">
            <v>No</v>
          </cell>
          <cell r="O373" t="str">
            <v>No</v>
          </cell>
          <cell r="P373">
            <v>0</v>
          </cell>
          <cell r="Q373" t="str">
            <v>X</v>
          </cell>
          <cell r="R373" t="str">
            <v>28/09/2022</v>
          </cell>
          <cell r="S373" t="str">
            <v>28/09/2022</v>
          </cell>
          <cell r="T373" t="str">
            <v>00959</v>
          </cell>
          <cell r="U373" t="str">
            <v>PX3-1493V</v>
          </cell>
        </row>
        <row r="374">
          <cell r="B374" t="str">
            <v>BT-PWR-PX3-1493XV</v>
          </cell>
          <cell r="C374" t="str">
            <v>00000000000079641</v>
          </cell>
          <cell r="D374" t="str">
            <v>M</v>
          </cell>
          <cell r="E374" t="str">
            <v>BTICINO - 1PH, 230V AC, 32A (32A rated); 24 outlets: 20x C13, 4x C19; plug: 32A Terminal(Bottom-bottom feed), 7.4kVA; Unit Mete</v>
          </cell>
          <cell r="F374" t="str">
            <v>BTICINO S.P.A.</v>
          </cell>
          <cell r="G374">
            <v>0</v>
          </cell>
          <cell r="L374" t="str">
            <v>Acquisto</v>
          </cell>
          <cell r="M374" t="str">
            <v>08/02/2023 10:45</v>
          </cell>
          <cell r="N374" t="str">
            <v>No</v>
          </cell>
          <cell r="O374" t="str">
            <v>No</v>
          </cell>
          <cell r="P374">
            <v>0</v>
          </cell>
          <cell r="Q374" t="str">
            <v>X</v>
          </cell>
          <cell r="R374" t="str">
            <v>03/10/2023</v>
          </cell>
          <cell r="S374" t="str">
            <v>03/10/2023</v>
          </cell>
          <cell r="T374" t="str">
            <v>00959</v>
          </cell>
          <cell r="U374" t="str">
            <v>PX3-1493XV</v>
          </cell>
        </row>
        <row r="375">
          <cell r="B375" t="str">
            <v>BT-PWR-PX3-1493XV-K1</v>
          </cell>
          <cell r="C375" t="str">
            <v>00000000000079642</v>
          </cell>
          <cell r="D375" t="str">
            <v>M</v>
          </cell>
          <cell r="E375" t="str">
            <v>BTICINO - 1PH, 230V AC, 32A (32A rated); 24 outlets: 20x C13, 4x C19; plug: 32A Terminal(Bottom-bottom feed), 7.4kVA; Unit Mete</v>
          </cell>
          <cell r="F375" t="str">
            <v>BTICINO S.P.A.</v>
          </cell>
          <cell r="G375">
            <v>0</v>
          </cell>
          <cell r="L375" t="str">
            <v>Acquisto</v>
          </cell>
          <cell r="M375" t="str">
            <v>08/02/2023 10:48</v>
          </cell>
          <cell r="N375" t="str">
            <v>No</v>
          </cell>
          <cell r="O375" t="str">
            <v>No</v>
          </cell>
          <cell r="P375">
            <v>0</v>
          </cell>
          <cell r="Q375" t="str">
            <v>X</v>
          </cell>
          <cell r="R375" t="str">
            <v>28/09/2023</v>
          </cell>
          <cell r="S375" t="str">
            <v>28/09/2023</v>
          </cell>
          <cell r="T375" t="str">
            <v>00959</v>
          </cell>
          <cell r="U375" t="str">
            <v>PX3-1493XV-K1</v>
          </cell>
        </row>
        <row r="376">
          <cell r="B376" t="str">
            <v>BT-PWR-PX3-1732</v>
          </cell>
          <cell r="C376" t="str">
            <v>00000000000081491</v>
          </cell>
          <cell r="D376" t="str">
            <v>M</v>
          </cell>
          <cell r="E376" t="str">
            <v>BTICINO - RARITAN 3PH, 400V AC, 16A (16A/PH rated) ; 36 outlets: 24x C13, 12x C19; plug: IEC 60309 3P+N+ E 6h 16A (Wye Bottom-fro</v>
          </cell>
          <cell r="F376" t="str">
            <v>BTICINO S.P.A.</v>
          </cell>
          <cell r="G376">
            <v>0</v>
          </cell>
          <cell r="L376" t="str">
            <v>Acquisto</v>
          </cell>
          <cell r="M376" t="str">
            <v>14/06/2023 11:29</v>
          </cell>
          <cell r="N376" t="str">
            <v>No</v>
          </cell>
          <cell r="O376" t="str">
            <v>No</v>
          </cell>
          <cell r="P376">
            <v>0</v>
          </cell>
          <cell r="Q376" t="str">
            <v>X</v>
          </cell>
          <cell r="R376" t="str">
            <v>26/09/2023</v>
          </cell>
          <cell r="S376" t="str">
            <v>26/09/2023</v>
          </cell>
          <cell r="T376" t="str">
            <v>00959</v>
          </cell>
          <cell r="U376" t="str">
            <v>PX3-1732</v>
          </cell>
        </row>
        <row r="377">
          <cell r="B377" t="str">
            <v>BT-PWR-PX3-1842V</v>
          </cell>
          <cell r="C377" t="str">
            <v>00000000000062515</v>
          </cell>
          <cell r="D377" t="str">
            <v>M</v>
          </cell>
          <cell r="E377" t="str">
            <v>BTICINO - Unit Metered i PDU: Single Phase, 230V AC, 32A, 30 Outlets: 24x IEC- C13, 6x IEC-C-19 Plug: IEC 60309 32A, 7.36 kVA, Ze</v>
          </cell>
          <cell r="F377" t="str">
            <v>BTICINO S.P.A.</v>
          </cell>
          <cell r="G377">
            <v>0</v>
          </cell>
          <cell r="H377">
            <v>0</v>
          </cell>
          <cell r="K377" t="str">
            <v>TO</v>
          </cell>
          <cell r="L377" t="str">
            <v>Acquisto</v>
          </cell>
          <cell r="M377" t="str">
            <v>11/07/2019 15:18</v>
          </cell>
          <cell r="N377" t="str">
            <v>No</v>
          </cell>
          <cell r="O377" t="str">
            <v>No</v>
          </cell>
          <cell r="P377">
            <v>0</v>
          </cell>
          <cell r="Q377" t="str">
            <v>X</v>
          </cell>
          <cell r="S377" t="str">
            <v>28/10/2019</v>
          </cell>
          <cell r="T377" t="str">
            <v>00959</v>
          </cell>
          <cell r="U377" t="str">
            <v>PX3-1842V</v>
          </cell>
        </row>
        <row r="378">
          <cell r="B378" t="str">
            <v>BT-PWR-PX3-1847</v>
          </cell>
          <cell r="C378" t="str">
            <v>00000000000049314</v>
          </cell>
          <cell r="D378" t="str">
            <v>M</v>
          </cell>
          <cell r="E378" t="str">
            <v>Unit Metered iPDU: Single Phase, 230V AC, 32A, 42 Outlets: 36x IEC C13, 6xIEC C19 Plug: IEC 60309 32A, 7.36 kVA, Zero U Vertical</v>
          </cell>
          <cell r="F378" t="str">
            <v>BTICINO S.P.A.</v>
          </cell>
          <cell r="G378">
            <v>0</v>
          </cell>
          <cell r="H378">
            <v>0</v>
          </cell>
          <cell r="K378" t="str">
            <v>TO</v>
          </cell>
          <cell r="L378" t="str">
            <v>Acquisto</v>
          </cell>
          <cell r="M378" t="str">
            <v>13/07/2017 16:51</v>
          </cell>
          <cell r="N378" t="str">
            <v>No</v>
          </cell>
          <cell r="O378" t="str">
            <v>No</v>
          </cell>
          <cell r="P378">
            <v>0</v>
          </cell>
          <cell r="Q378" t="str">
            <v>X</v>
          </cell>
          <cell r="R378" t="str">
            <v>14/02/2024</v>
          </cell>
          <cell r="S378" t="str">
            <v>13/02/2024</v>
          </cell>
          <cell r="T378" t="str">
            <v>00959</v>
          </cell>
          <cell r="U378" t="str">
            <v>PX3-1847</v>
          </cell>
        </row>
        <row r="379">
          <cell r="B379" t="str">
            <v>BT-PWR-PX3-1847-K1</v>
          </cell>
          <cell r="C379" t="str">
            <v>00000000000049315</v>
          </cell>
          <cell r="D379" t="str">
            <v>M</v>
          </cell>
          <cell r="E379" t="str">
            <v>Unit Metered iPDU: Single Phase, 230V AC, 32A, Ethernet, Serial, 2x USB-A, 1x USB-B and Sensor Connections, Chassis Colore Rosso</v>
          </cell>
          <cell r="F379" t="str">
            <v>BTICINO S.P.A.</v>
          </cell>
          <cell r="G379">
            <v>0</v>
          </cell>
          <cell r="H379">
            <v>0</v>
          </cell>
          <cell r="K379" t="str">
            <v>TO</v>
          </cell>
          <cell r="L379" t="str">
            <v>Acquisto</v>
          </cell>
          <cell r="M379" t="str">
            <v>13/07/2017 16:53</v>
          </cell>
          <cell r="N379" t="str">
            <v>Si</v>
          </cell>
          <cell r="O379" t="str">
            <v>No</v>
          </cell>
          <cell r="P379">
            <v>0</v>
          </cell>
          <cell r="Q379" t="str">
            <v>X</v>
          </cell>
          <cell r="R379" t="str">
            <v>05/11/2021</v>
          </cell>
          <cell r="S379" t="str">
            <v>28/06/2019</v>
          </cell>
          <cell r="T379" t="str">
            <v>00959</v>
          </cell>
          <cell r="U379" t="str">
            <v>PX3-1847-K1</v>
          </cell>
        </row>
        <row r="380">
          <cell r="B380" t="str">
            <v>BT-PWR-PX3-1923X2</v>
          </cell>
          <cell r="C380" t="str">
            <v>00000000000065981</v>
          </cell>
          <cell r="D380" t="str">
            <v>M</v>
          </cell>
          <cell r="E380" t="str">
            <v>BTICINO - Unit Metered iPDU: Single Phase,230V AC,32A, 42Out:36x IEC C13,6xIEC- C19;2xPlug32A,7.36 kVA, 0U Vert</v>
          </cell>
          <cell r="F380" t="str">
            <v>BTICINO S.P.A.</v>
          </cell>
          <cell r="G380">
            <v>0</v>
          </cell>
          <cell r="H380">
            <v>0</v>
          </cell>
          <cell r="K380" t="str">
            <v>TO</v>
          </cell>
          <cell r="L380" t="str">
            <v>Acquisto</v>
          </cell>
          <cell r="M380" t="str">
            <v>05/02/2020 16:19</v>
          </cell>
          <cell r="N380" t="str">
            <v>Si</v>
          </cell>
          <cell r="O380" t="str">
            <v>No</v>
          </cell>
          <cell r="P380">
            <v>0</v>
          </cell>
          <cell r="Q380" t="str">
            <v>X</v>
          </cell>
          <cell r="R380" t="str">
            <v>04/05/2020</v>
          </cell>
          <cell r="S380" t="str">
            <v>30/04/2020</v>
          </cell>
          <cell r="T380" t="str">
            <v>00959</v>
          </cell>
          <cell r="U380" t="str">
            <v>PX3-1923X2</v>
          </cell>
        </row>
        <row r="381">
          <cell r="B381" t="str">
            <v>BT-PWR-PX3-5190R</v>
          </cell>
          <cell r="C381" t="str">
            <v>00000000000061274</v>
          </cell>
          <cell r="D381" t="str">
            <v>M</v>
          </cell>
          <cell r="E381" t="str">
            <v>BTICINO - Outlet Metered / Outlet Switched iPDU: 230V, 16A, 8 Outlets (8x C13), Plug: IEC 60309 16A, 1U, LCD Display</v>
          </cell>
          <cell r="F381" t="str">
            <v>BTICINO S.P.A.</v>
          </cell>
          <cell r="G381">
            <v>0</v>
          </cell>
          <cell r="H381">
            <v>0</v>
          </cell>
          <cell r="K381" t="str">
            <v>TO</v>
          </cell>
          <cell r="L381" t="str">
            <v>Acquisto</v>
          </cell>
          <cell r="M381" t="str">
            <v>08/05/2019 14:33</v>
          </cell>
          <cell r="N381" t="str">
            <v>Si</v>
          </cell>
          <cell r="O381" t="str">
            <v>No</v>
          </cell>
          <cell r="P381">
            <v>0</v>
          </cell>
          <cell r="Q381" t="str">
            <v>X</v>
          </cell>
          <cell r="R381" t="str">
            <v>05/12/2019</v>
          </cell>
          <cell r="S381" t="str">
            <v>04/12/2019</v>
          </cell>
          <cell r="T381" t="str">
            <v>00959</v>
          </cell>
          <cell r="U381" t="str">
            <v>PX3-5190R</v>
          </cell>
        </row>
        <row r="382">
          <cell r="B382" t="str">
            <v>BT-PWR-PX3-5193R</v>
          </cell>
          <cell r="C382" t="str">
            <v>00000000000076576</v>
          </cell>
          <cell r="D382" t="str">
            <v>M</v>
          </cell>
          <cell r="E382" t="str">
            <v>BTICINO - 1PH, 230V AC, 16A (16A rated); 8 outlets: 6x C13, 2x C19; plug: IEC 60309 2P+E 6h 16A (Rear feed), 3.7kVA; Outlet Mete</v>
          </cell>
          <cell r="F382" t="str">
            <v>BTICINO S.P.A.</v>
          </cell>
          <cell r="G382">
            <v>0</v>
          </cell>
          <cell r="H382">
            <v>0</v>
          </cell>
          <cell r="K382" t="str">
            <v>TO</v>
          </cell>
          <cell r="L382" t="str">
            <v>Acquisto</v>
          </cell>
          <cell r="M382" t="str">
            <v>20/06/2022 09:36</v>
          </cell>
          <cell r="N382" t="str">
            <v>No</v>
          </cell>
          <cell r="O382" t="str">
            <v>No</v>
          </cell>
          <cell r="P382">
            <v>0</v>
          </cell>
          <cell r="Q382" t="str">
            <v>X</v>
          </cell>
          <cell r="R382" t="str">
            <v>07/04/2023</v>
          </cell>
          <cell r="S382" t="str">
            <v>28/03/2023</v>
          </cell>
          <cell r="T382" t="str">
            <v>00959</v>
          </cell>
          <cell r="U382" t="str">
            <v>PX3-5193R</v>
          </cell>
        </row>
        <row r="383">
          <cell r="B383" t="str">
            <v>BT-PWR-PX3-5260R</v>
          </cell>
          <cell r="C383" t="str">
            <v>00000000000065875</v>
          </cell>
          <cell r="D383" t="str">
            <v>M</v>
          </cell>
          <cell r="E383" t="str">
            <v>BTICINO - 1PH, 230V AC, 32A (32A rated); 12 outlets: 12x C13; plug: IEC 60309 2P+E 6h 32A (Rear feed), 7.4kVA; Outlet Metered</v>
          </cell>
          <cell r="F383" t="str">
            <v>BTICINO S.P.A.</v>
          </cell>
          <cell r="G383">
            <v>0</v>
          </cell>
          <cell r="L383" t="str">
            <v>Acquisto</v>
          </cell>
          <cell r="M383" t="str">
            <v>22/01/2020 15:29</v>
          </cell>
          <cell r="N383" t="str">
            <v>Si</v>
          </cell>
          <cell r="O383" t="str">
            <v>No</v>
          </cell>
          <cell r="P383">
            <v>0</v>
          </cell>
          <cell r="Q383" t="str">
            <v>X</v>
          </cell>
          <cell r="R383" t="str">
            <v>06/02/2020</v>
          </cell>
          <cell r="S383" t="str">
            <v>05/02/2020</v>
          </cell>
          <cell r="T383" t="str">
            <v>00959</v>
          </cell>
        </row>
        <row r="384">
          <cell r="B384" t="str">
            <v>BT-PWR-PX3-5466V</v>
          </cell>
          <cell r="C384" t="str">
            <v>00000000000070241</v>
          </cell>
          <cell r="D384" t="str">
            <v>M</v>
          </cell>
          <cell r="E384" t="str">
            <v>BTICINO - Raritan 1PH, 230V AC, 32A (32A rated); 20 outlets: 20x C13; plug: IEC 60309 2P+E 6h 32A (Bottom- bottom feed)</v>
          </cell>
          <cell r="F384" t="str">
            <v>BTICINO S.P.A.</v>
          </cell>
          <cell r="G384">
            <v>0</v>
          </cell>
          <cell r="H384">
            <v>0</v>
          </cell>
          <cell r="K384" t="str">
            <v>TO</v>
          </cell>
          <cell r="L384" t="str">
            <v>Acquisto</v>
          </cell>
          <cell r="M384" t="str">
            <v>13/11/2020 15:27</v>
          </cell>
          <cell r="N384" t="str">
            <v>No</v>
          </cell>
          <cell r="O384" t="str">
            <v>No</v>
          </cell>
          <cell r="P384">
            <v>0</v>
          </cell>
          <cell r="Q384" t="str">
            <v>X</v>
          </cell>
          <cell r="R384" t="str">
            <v>07/06/2023</v>
          </cell>
          <cell r="S384" t="str">
            <v>07/06/2023</v>
          </cell>
          <cell r="T384" t="str">
            <v>00959</v>
          </cell>
          <cell r="U384" t="str">
            <v>PX3-5466V</v>
          </cell>
        </row>
        <row r="385">
          <cell r="B385" t="str">
            <v>BT-PWR-PX3-5493V</v>
          </cell>
          <cell r="C385" t="str">
            <v>00000000000078972</v>
          </cell>
          <cell r="D385" t="str">
            <v>M</v>
          </cell>
          <cell r="E385" t="str">
            <v>BTICINO - Raritan 230 vac, I32A 6.4kw (con scheda lan a bordo x monitoraggio consumi remoti).</v>
          </cell>
          <cell r="F385" t="str">
            <v>BTICINO S.P.A.</v>
          </cell>
          <cell r="G385">
            <v>0</v>
          </cell>
          <cell r="L385" t="str">
            <v>Acquisto</v>
          </cell>
          <cell r="M385" t="str">
            <v>24/01/2023 14:27</v>
          </cell>
          <cell r="N385" t="str">
            <v>No</v>
          </cell>
          <cell r="O385" t="str">
            <v>No</v>
          </cell>
          <cell r="P385">
            <v>0</v>
          </cell>
          <cell r="Q385" t="str">
            <v>X</v>
          </cell>
          <cell r="R385" t="str">
            <v>20/03/2023</v>
          </cell>
          <cell r="S385" t="str">
            <v>20/03/2023</v>
          </cell>
          <cell r="T385" t="str">
            <v>00959</v>
          </cell>
          <cell r="U385" t="str">
            <v>PX3-5493V</v>
          </cell>
        </row>
        <row r="386">
          <cell r="B386" t="str">
            <v>BT-PWR-PX3-5730-V2</v>
          </cell>
          <cell r="C386" t="str">
            <v>00000000000077457</v>
          </cell>
          <cell r="D386" t="str">
            <v>M</v>
          </cell>
          <cell r="E386" t="str">
            <v>BTICINO - 3PH, 400V AC, 32A (32A/PH rated); 36 outlets: 24x C13, 12x C19; plug: IEC 60309 3P+N+E 6h 32A ( Wye Bottom-front feed)</v>
          </cell>
          <cell r="F386" t="str">
            <v>BTICINO S.P.A.</v>
          </cell>
          <cell r="G386">
            <v>0</v>
          </cell>
          <cell r="H386">
            <v>0</v>
          </cell>
          <cell r="K386" t="str">
            <v>TO</v>
          </cell>
          <cell r="L386" t="str">
            <v>Acquisto</v>
          </cell>
          <cell r="M386" t="str">
            <v>07/09/2022 09:08</v>
          </cell>
          <cell r="N386" t="str">
            <v>No</v>
          </cell>
          <cell r="O386" t="str">
            <v>No</v>
          </cell>
          <cell r="P386">
            <v>0</v>
          </cell>
          <cell r="Q386" t="str">
            <v>X</v>
          </cell>
          <cell r="R386" t="str">
            <v>15/09/2022</v>
          </cell>
          <cell r="S386" t="str">
            <v>15/09/2022</v>
          </cell>
          <cell r="T386" t="str">
            <v>00959</v>
          </cell>
          <cell r="U386" t="str">
            <v>PX3-5730-V2</v>
          </cell>
        </row>
        <row r="387">
          <cell r="B387" t="str">
            <v>BT-PWR-PX3-5911U-V2</v>
          </cell>
          <cell r="C387" t="str">
            <v>00000000000068916</v>
          </cell>
          <cell r="D387" t="str">
            <v>M</v>
          </cell>
          <cell r="E387" t="str">
            <v>BTICINO - Raritan PDU Trifase 3PH, 400V AC, 32A ( 32A/PH rated); 48 outlets: 42x C13, 6x C19, 22.2kVA; Zero U vertical PDU</v>
          </cell>
          <cell r="F387" t="str">
            <v>BTICINO S.P.A.</v>
          </cell>
          <cell r="G387">
            <v>0</v>
          </cell>
          <cell r="H387">
            <v>0</v>
          </cell>
          <cell r="K387" t="str">
            <v>TO</v>
          </cell>
          <cell r="L387" t="str">
            <v>Acquisto</v>
          </cell>
          <cell r="M387" t="str">
            <v>16/07/2020 14:42</v>
          </cell>
          <cell r="N387" t="str">
            <v>Si</v>
          </cell>
          <cell r="O387" t="str">
            <v>No</v>
          </cell>
          <cell r="P387">
            <v>0</v>
          </cell>
          <cell r="Q387" t="str">
            <v>X</v>
          </cell>
          <cell r="R387" t="str">
            <v>30/09/2020</v>
          </cell>
          <cell r="S387" t="str">
            <v>01/09/2020</v>
          </cell>
          <cell r="T387" t="str">
            <v>00959</v>
          </cell>
          <cell r="U387" t="str">
            <v>PX3-5911U-V2</v>
          </cell>
        </row>
        <row r="388">
          <cell r="B388" t="str">
            <v>BT-PWR-PX3TS-1469R</v>
          </cell>
          <cell r="C388" t="str">
            <v>00000000000080538</v>
          </cell>
          <cell r="D388" t="str">
            <v>M</v>
          </cell>
          <cell r="E388" t="str">
            <v>BTICINO - RARITAN PX3TS- 1469R, 2U, 200-240 input voltage, plug IEC 60309 32A, 16 x C13; 4 x C19, circuit breaker 2 x 16A 1-pole</v>
          </cell>
          <cell r="F388" t="str">
            <v>BTICINO S.P.A.</v>
          </cell>
          <cell r="G388">
            <v>0</v>
          </cell>
          <cell r="L388" t="str">
            <v>Acquisto</v>
          </cell>
          <cell r="M388" t="str">
            <v>18/04/2023 13:39</v>
          </cell>
          <cell r="N388" t="str">
            <v>No</v>
          </cell>
          <cell r="O388" t="str">
            <v>No</v>
          </cell>
          <cell r="P388">
            <v>0</v>
          </cell>
          <cell r="Q388" t="str">
            <v>X</v>
          </cell>
          <cell r="R388" t="str">
            <v>15/05/2023</v>
          </cell>
          <cell r="S388" t="str">
            <v>12/05/2023</v>
          </cell>
          <cell r="T388" t="str">
            <v>00959</v>
          </cell>
          <cell r="U388" t="str">
            <v>PX3TS-1469R</v>
          </cell>
        </row>
        <row r="389">
          <cell r="B389" t="str">
            <v>BT-PWR-PX3TS-14869R</v>
          </cell>
          <cell r="C389" t="str">
            <v>00000000000080808</v>
          </cell>
          <cell r="D389" t="str">
            <v>M</v>
          </cell>
          <cell r="E389" t="str">
            <v>BTICINO - RARITAN PX3TS- 1469R, 2U, 200-240 input voltage, plug IEC 60309 32A, 16 x C13; 4 x C19, circuit breaker 2 x 16A 1-pole</v>
          </cell>
          <cell r="G389">
            <v>0</v>
          </cell>
          <cell r="L389" t="str">
            <v>Acquisto</v>
          </cell>
          <cell r="M389" t="str">
            <v>18/04/2023 13:30</v>
          </cell>
          <cell r="N389" t="str">
            <v>Si</v>
          </cell>
          <cell r="O389" t="str">
            <v>No</v>
          </cell>
          <cell r="P389">
            <v>0</v>
          </cell>
          <cell r="Q389" t="str">
            <v>X</v>
          </cell>
        </row>
        <row r="390">
          <cell r="B390" t="str">
            <v>BT-PWR-PXE-1488</v>
          </cell>
          <cell r="C390" t="str">
            <v>00000000000047658</v>
          </cell>
          <cell r="D390" t="str">
            <v>M</v>
          </cell>
          <cell r="E390" t="str">
            <v>RARITAN - PDU:1PH, 230? 240V, 16A, 24 Outlets: 20x IEC C13 and 4x IEC C19, Plug: IEC 60309 16A, 3.7 ? 3.8 kVA, 0U Vertical</v>
          </cell>
          <cell r="F390" t="str">
            <v>BTICINO S.P.A.</v>
          </cell>
          <cell r="G390">
            <v>0</v>
          </cell>
          <cell r="H390">
            <v>0</v>
          </cell>
          <cell r="K390" t="str">
            <v>TO</v>
          </cell>
          <cell r="L390" t="str">
            <v>Acquisto</v>
          </cell>
          <cell r="M390" t="str">
            <v>06/03/2017 15:26</v>
          </cell>
          <cell r="N390" t="str">
            <v>No</v>
          </cell>
          <cell r="O390" t="str">
            <v>No</v>
          </cell>
          <cell r="P390">
            <v>0</v>
          </cell>
          <cell r="Q390" t="str">
            <v>K</v>
          </cell>
          <cell r="R390" t="str">
            <v>08/08/2018</v>
          </cell>
          <cell r="S390" t="str">
            <v>10/05/2017</v>
          </cell>
          <cell r="T390" t="str">
            <v>00959</v>
          </cell>
          <cell r="U390" t="str">
            <v>PXE-1488</v>
          </cell>
        </row>
        <row r="391">
          <cell r="B391" t="str">
            <v>BT-PWR-PXE-1847</v>
          </cell>
          <cell r="C391" t="str">
            <v>00000000000047659</v>
          </cell>
          <cell r="D391" t="str">
            <v>M</v>
          </cell>
          <cell r="E391" t="str">
            <v>PDU:1PH,230?240V,32A, 2x16A Circuit Breakers,42 Outlets:36x IEC C13 and 6 x IEC C19,Plug:IEC 60309 32A, 7.4 ? 7.7 kVA,0U Vertical</v>
          </cell>
          <cell r="F391" t="str">
            <v>BTICINO S.P.A.</v>
          </cell>
          <cell r="G391">
            <v>0</v>
          </cell>
          <cell r="H391">
            <v>0</v>
          </cell>
          <cell r="K391" t="str">
            <v>TO</v>
          </cell>
          <cell r="L391" t="str">
            <v>Acquisto</v>
          </cell>
          <cell r="M391" t="str">
            <v>06/03/2017 15:26</v>
          </cell>
          <cell r="N391" t="str">
            <v>No</v>
          </cell>
          <cell r="O391" t="str">
            <v>No</v>
          </cell>
          <cell r="P391">
            <v>0</v>
          </cell>
          <cell r="Q391" t="str">
            <v>K</v>
          </cell>
          <cell r="R391" t="str">
            <v>06/05/2021</v>
          </cell>
          <cell r="S391" t="str">
            <v>10/05/2017</v>
          </cell>
          <cell r="T391" t="str">
            <v>00959</v>
          </cell>
          <cell r="U391" t="str">
            <v>PXE-1847</v>
          </cell>
        </row>
        <row r="392">
          <cell r="B392" t="str">
            <v>BT-PWR-PXE-1966</v>
          </cell>
          <cell r="C392" t="str">
            <v>00000000000057099</v>
          </cell>
          <cell r="D392" t="str">
            <v>M</v>
          </cell>
          <cell r="E392" t="str">
            <v>3PH, 400V AC, 16A (16A/PH rated); 42 outlets: 36x C13, 6x C19; plug: IEC 60309 3P+ N+E 6h 16A (Wye Bottom- front feed), 11.1kVA;</v>
          </cell>
          <cell r="F392" t="str">
            <v>BTICINO S.P.A.</v>
          </cell>
          <cell r="G392">
            <v>0</v>
          </cell>
          <cell r="H392">
            <v>0</v>
          </cell>
          <cell r="K392" t="str">
            <v>TO</v>
          </cell>
          <cell r="L392" t="str">
            <v>Acquisto</v>
          </cell>
          <cell r="M392" t="str">
            <v>19/10/2018 16:16</v>
          </cell>
          <cell r="N392" t="str">
            <v>Si</v>
          </cell>
          <cell r="O392" t="str">
            <v>No</v>
          </cell>
          <cell r="P392">
            <v>0</v>
          </cell>
          <cell r="Q392" t="str">
            <v>X</v>
          </cell>
          <cell r="R392" t="str">
            <v>30/11/2018</v>
          </cell>
          <cell r="S392" t="str">
            <v>27/11/2018</v>
          </cell>
          <cell r="T392" t="str">
            <v>00959</v>
          </cell>
          <cell r="U392" t="str">
            <v>PXE-1966</v>
          </cell>
        </row>
        <row r="393">
          <cell r="B393" t="str">
            <v>BT-RAC-.208012.145698</v>
          </cell>
          <cell r="C393" t="str">
            <v>00000000000064887</v>
          </cell>
          <cell r="D393" t="str">
            <v>M</v>
          </cell>
          <cell r="E393" t="str">
            <v>BTICINO - Armadio custom senza pannelli Legrand server 800(larg)x1200(prof) x2000(alt), 42U, 4 montanti 19", RAL7047.</v>
          </cell>
          <cell r="F393" t="str">
            <v>BTICINO S.P.A.</v>
          </cell>
          <cell r="G393">
            <v>0</v>
          </cell>
          <cell r="H393">
            <v>0</v>
          </cell>
          <cell r="K393" t="str">
            <v>TO</v>
          </cell>
          <cell r="L393" t="str">
            <v>Acquisto</v>
          </cell>
          <cell r="M393" t="str">
            <v>27/11/2019 15:24</v>
          </cell>
          <cell r="N393" t="str">
            <v>Si</v>
          </cell>
          <cell r="O393" t="str">
            <v>No</v>
          </cell>
          <cell r="P393">
            <v>0</v>
          </cell>
          <cell r="Q393" t="str">
            <v>X</v>
          </cell>
          <cell r="T393" t="str">
            <v>00959</v>
          </cell>
          <cell r="U393" t="str">
            <v>B110.208012.145698</v>
          </cell>
        </row>
        <row r="394">
          <cell r="B394" t="str">
            <v>BT-RAC-.208012.145699</v>
          </cell>
          <cell r="C394" t="str">
            <v>00000000000064888</v>
          </cell>
          <cell r="D394" t="str">
            <v>M</v>
          </cell>
          <cell r="E394" t="str">
            <v>BTICINO - Armadio custom con pannelli Legrand server 800(larg)x1200(prof)x2000( alt), 42U, 4 montanti 19", RAL7047.</v>
          </cell>
          <cell r="F394" t="str">
            <v>BTICINO S.P.A.</v>
          </cell>
          <cell r="G394">
            <v>0</v>
          </cell>
          <cell r="H394">
            <v>0</v>
          </cell>
          <cell r="K394" t="str">
            <v>TO</v>
          </cell>
          <cell r="L394" t="str">
            <v>Acquisto</v>
          </cell>
          <cell r="M394" t="str">
            <v>27/11/2019 15:28</v>
          </cell>
          <cell r="N394" t="str">
            <v>Si</v>
          </cell>
          <cell r="O394" t="str">
            <v>No</v>
          </cell>
          <cell r="P394">
            <v>0</v>
          </cell>
          <cell r="Q394" t="str">
            <v>X</v>
          </cell>
          <cell r="T394" t="str">
            <v>00959</v>
          </cell>
          <cell r="U394" t="str">
            <v>B110.208012.145699</v>
          </cell>
        </row>
        <row r="395">
          <cell r="B395" t="str">
            <v>BT-RAC-0000-0091</v>
          </cell>
          <cell r="C395" t="str">
            <v>00000000000047870</v>
          </cell>
          <cell r="D395" t="str">
            <v>M</v>
          </cell>
          <cell r="E395" t="str">
            <v>CAB - cf54/200ez passerella a filo 3m</v>
          </cell>
          <cell r="F395" t="str">
            <v>BTICINO S.P.A.</v>
          </cell>
          <cell r="G395">
            <v>0</v>
          </cell>
          <cell r="H395">
            <v>0</v>
          </cell>
          <cell r="L395" t="str">
            <v>Acquisto</v>
          </cell>
          <cell r="M395" t="str">
            <v>29/03/2017 14:20</v>
          </cell>
          <cell r="N395" t="str">
            <v>Si</v>
          </cell>
          <cell r="O395" t="str">
            <v>No</v>
          </cell>
          <cell r="P395">
            <v>0</v>
          </cell>
          <cell r="Q395" t="str">
            <v>X</v>
          </cell>
          <cell r="R395" t="str">
            <v>28/04/2017</v>
          </cell>
          <cell r="S395" t="str">
            <v>21/04/2017</v>
          </cell>
          <cell r="T395" t="str">
            <v>00959</v>
          </cell>
        </row>
        <row r="396">
          <cell r="B396" t="str">
            <v>BT-RAC-0000-101</v>
          </cell>
          <cell r="C396" t="str">
            <v>00000000000047869</v>
          </cell>
          <cell r="D396" t="str">
            <v>M</v>
          </cell>
          <cell r="E396" t="str">
            <v>CAB - cf54/300ez passerella a filo 3m</v>
          </cell>
          <cell r="F396" t="str">
            <v>BTICINO S.P.A.</v>
          </cell>
          <cell r="G396">
            <v>0</v>
          </cell>
          <cell r="H396">
            <v>0</v>
          </cell>
          <cell r="L396" t="str">
            <v>Acquisto</v>
          </cell>
          <cell r="M396" t="str">
            <v>29/03/2017 14:19</v>
          </cell>
          <cell r="N396" t="str">
            <v>Si</v>
          </cell>
          <cell r="O396" t="str">
            <v>No</v>
          </cell>
          <cell r="P396">
            <v>0</v>
          </cell>
          <cell r="Q396" t="str">
            <v>X</v>
          </cell>
          <cell r="R396" t="str">
            <v>28/04/2017</v>
          </cell>
          <cell r="S396" t="str">
            <v>21/04/2017</v>
          </cell>
          <cell r="T396" t="str">
            <v>00959</v>
          </cell>
        </row>
        <row r="397">
          <cell r="B397" t="str">
            <v>BT-RAC-0000-202</v>
          </cell>
          <cell r="C397" t="str">
            <v>00000000000047868</v>
          </cell>
          <cell r="D397" t="str">
            <v>M</v>
          </cell>
          <cell r="E397" t="str">
            <v>CAB - CF 54/400 EZ+ passerella a filo 3m</v>
          </cell>
          <cell r="F397" t="str">
            <v>BTICINO S.P.A.</v>
          </cell>
          <cell r="G397">
            <v>0</v>
          </cell>
          <cell r="H397">
            <v>0</v>
          </cell>
          <cell r="L397" t="str">
            <v>Acquisto</v>
          </cell>
          <cell r="M397" t="str">
            <v>29/03/2017 14:19</v>
          </cell>
          <cell r="N397" t="str">
            <v>Si</v>
          </cell>
          <cell r="O397" t="str">
            <v>No</v>
          </cell>
          <cell r="P397">
            <v>0</v>
          </cell>
          <cell r="Q397" t="str">
            <v>X</v>
          </cell>
          <cell r="R397" t="str">
            <v>28/04/2017</v>
          </cell>
          <cell r="S397" t="str">
            <v>21/04/2017</v>
          </cell>
          <cell r="T397" t="str">
            <v>00959</v>
          </cell>
        </row>
        <row r="398">
          <cell r="B398" t="str">
            <v>BT-RAC-032161</v>
          </cell>
          <cell r="C398" t="str">
            <v>00000000000079848</v>
          </cell>
          <cell r="D398" t="str">
            <v>M</v>
          </cell>
          <cell r="E398" t="str">
            <v>BTICINO - Pannello ottico completo 24 FIBRE SC MM</v>
          </cell>
          <cell r="F398" t="str">
            <v>BTICINO S.P.A.</v>
          </cell>
          <cell r="G398">
            <v>0</v>
          </cell>
          <cell r="L398" t="str">
            <v>Acquisto</v>
          </cell>
          <cell r="M398" t="str">
            <v>10/03/2023 17:40</v>
          </cell>
          <cell r="N398" t="str">
            <v>No</v>
          </cell>
          <cell r="O398" t="str">
            <v>No</v>
          </cell>
          <cell r="P398">
            <v>0</v>
          </cell>
          <cell r="Q398" t="str">
            <v>X</v>
          </cell>
          <cell r="R398" t="str">
            <v>02/10/2023</v>
          </cell>
          <cell r="S398" t="str">
            <v>02/10/2023</v>
          </cell>
          <cell r="T398" t="str">
            <v>00959</v>
          </cell>
          <cell r="U398" t="str">
            <v>LG-032161</v>
          </cell>
        </row>
        <row r="399">
          <cell r="B399" t="str">
            <v>BT-RAC-033793</v>
          </cell>
          <cell r="C399" t="str">
            <v>00000000000079849</v>
          </cell>
          <cell r="D399" t="str">
            <v>M</v>
          </cell>
          <cell r="E399" t="str">
            <v>BTICINO - Pannello alta densità da equipaggiare 48RJ45</v>
          </cell>
          <cell r="F399" t="str">
            <v>BTICINO S.P.A.</v>
          </cell>
          <cell r="G399">
            <v>0</v>
          </cell>
          <cell r="L399" t="str">
            <v>Acquisto</v>
          </cell>
          <cell r="M399" t="str">
            <v>10/03/2023 17:42</v>
          </cell>
          <cell r="N399" t="str">
            <v>No</v>
          </cell>
          <cell r="O399" t="str">
            <v>No</v>
          </cell>
          <cell r="P399">
            <v>0</v>
          </cell>
          <cell r="Q399" t="str">
            <v>X</v>
          </cell>
          <cell r="R399" t="str">
            <v>02/10/2023</v>
          </cell>
          <cell r="S399" t="str">
            <v>02/10/2023</v>
          </cell>
          <cell r="T399" t="str">
            <v>00959</v>
          </cell>
          <cell r="U399" t="str">
            <v>LG-033793</v>
          </cell>
        </row>
        <row r="400">
          <cell r="B400" t="str">
            <v>BT-RAC-046482</v>
          </cell>
          <cell r="C400" t="str">
            <v>00000000000048349</v>
          </cell>
          <cell r="D400" t="str">
            <v>M</v>
          </cell>
          <cell r="E400" t="str">
            <v>BTICINO - Kit 4 ruote pivottanti, di cui 2 con freno, portata 500kg.</v>
          </cell>
          <cell r="F400" t="str">
            <v>BTICINO S.P.A.</v>
          </cell>
          <cell r="G400">
            <v>0</v>
          </cell>
          <cell r="H400">
            <v>0</v>
          </cell>
          <cell r="K400" t="str">
            <v>TO</v>
          </cell>
          <cell r="L400" t="str">
            <v>Acquisto</v>
          </cell>
          <cell r="M400" t="str">
            <v>20/04/2017 09:21</v>
          </cell>
          <cell r="N400" t="str">
            <v>No</v>
          </cell>
          <cell r="O400" t="str">
            <v>No</v>
          </cell>
          <cell r="P400">
            <v>0</v>
          </cell>
          <cell r="Q400" t="str">
            <v>)</v>
          </cell>
          <cell r="R400" t="str">
            <v>04/07/2023</v>
          </cell>
          <cell r="S400" t="str">
            <v>04/07/2023</v>
          </cell>
          <cell r="T400" t="str">
            <v>00959</v>
          </cell>
          <cell r="U400" t="str">
            <v>LG-046482</v>
          </cell>
        </row>
        <row r="401">
          <cell r="B401" t="str">
            <v>BT-RAC-1HE-MINK-25VP</v>
          </cell>
          <cell r="C401" t="str">
            <v>00000000000059436</v>
          </cell>
          <cell r="D401" t="str">
            <v>M</v>
          </cell>
          <cell r="E401" t="str">
            <v>pannelli ciechi 1U, RAL9005, toolless, confezione da 25 pezzi</v>
          </cell>
          <cell r="F401" t="str">
            <v>BTICINO S.P.A.</v>
          </cell>
          <cell r="G401">
            <v>0</v>
          </cell>
          <cell r="H401">
            <v>0</v>
          </cell>
          <cell r="K401" t="str">
            <v>TO</v>
          </cell>
          <cell r="L401" t="str">
            <v>Acquisto</v>
          </cell>
          <cell r="M401" t="str">
            <v>26/03/2019 15:21</v>
          </cell>
          <cell r="N401" t="str">
            <v>Si</v>
          </cell>
          <cell r="O401" t="str">
            <v>No</v>
          </cell>
          <cell r="P401">
            <v>0</v>
          </cell>
          <cell r="Q401" t="str">
            <v>X</v>
          </cell>
          <cell r="R401" t="str">
            <v>30/04/2019</v>
          </cell>
          <cell r="S401" t="str">
            <v>19/04/2019</v>
          </cell>
          <cell r="T401" t="str">
            <v>00959</v>
          </cell>
          <cell r="U401" t="str">
            <v>A5P6.1HE-MINK-25VP</v>
          </cell>
        </row>
        <row r="402">
          <cell r="B402" t="str">
            <v>BT-RAC-208012.145698</v>
          </cell>
          <cell r="C402" t="str">
            <v>00000000000064909</v>
          </cell>
          <cell r="D402" t="str">
            <v>M</v>
          </cell>
          <cell r="E402" t="str">
            <v>BTICINO - Armadio custom senza pannelli Legrand server 800(larg)x1200(prof) x2000(alt), 42U, 4 montanti 19", RAL7047.</v>
          </cell>
          <cell r="F402" t="str">
            <v>BTICINO S.P.A.</v>
          </cell>
          <cell r="G402">
            <v>0</v>
          </cell>
          <cell r="H402">
            <v>0</v>
          </cell>
          <cell r="K402" t="str">
            <v>TO</v>
          </cell>
          <cell r="L402" t="str">
            <v>Acquisto</v>
          </cell>
          <cell r="M402" t="str">
            <v>29/11/2019 09:56</v>
          </cell>
          <cell r="N402" t="str">
            <v>Si</v>
          </cell>
          <cell r="O402" t="str">
            <v>No</v>
          </cell>
          <cell r="P402">
            <v>0</v>
          </cell>
          <cell r="Q402" t="str">
            <v>X</v>
          </cell>
          <cell r="R402" t="str">
            <v>31/01/2020</v>
          </cell>
          <cell r="S402" t="str">
            <v>22/01/2020</v>
          </cell>
          <cell r="T402" t="str">
            <v>00959</v>
          </cell>
          <cell r="U402" t="str">
            <v>B110.208012.145698</v>
          </cell>
        </row>
        <row r="403">
          <cell r="B403" t="str">
            <v>BT-RAC-208012.145699</v>
          </cell>
          <cell r="C403" t="str">
            <v>00000000000064910</v>
          </cell>
          <cell r="D403" t="str">
            <v>M</v>
          </cell>
          <cell r="E403" t="str">
            <v>BTICINO - Armadio custom con pannelli Legrand server 800(larg)x1200(prof)x2000( alt), 42U, 4 montanti 19", RAL7047.</v>
          </cell>
          <cell r="F403" t="str">
            <v>BTICINO S.P.A.</v>
          </cell>
          <cell r="G403">
            <v>0</v>
          </cell>
          <cell r="H403">
            <v>0</v>
          </cell>
          <cell r="K403" t="str">
            <v>TO</v>
          </cell>
          <cell r="L403" t="str">
            <v>Acquisto</v>
          </cell>
          <cell r="M403" t="str">
            <v>29/11/2019 09:59</v>
          </cell>
          <cell r="N403" t="str">
            <v>Si</v>
          </cell>
          <cell r="O403" t="str">
            <v>No</v>
          </cell>
          <cell r="P403">
            <v>0</v>
          </cell>
          <cell r="Q403" t="str">
            <v>X</v>
          </cell>
          <cell r="R403" t="str">
            <v>31/12/2019</v>
          </cell>
          <cell r="S403" t="str">
            <v>20/12/2019</v>
          </cell>
          <cell r="T403" t="str">
            <v>00959</v>
          </cell>
          <cell r="U403" t="str">
            <v>B110.208012.145699</v>
          </cell>
        </row>
        <row r="404">
          <cell r="B404" t="str">
            <v>BT-RAC-558081</v>
          </cell>
          <cell r="C404" t="str">
            <v>00000000000047872</v>
          </cell>
          <cell r="D404" t="str">
            <v>M</v>
          </cell>
          <cell r="E404" t="str">
            <v>CAB - kitasstr ez kit giunzione</v>
          </cell>
          <cell r="F404" t="str">
            <v>BTICINO S.P.A.</v>
          </cell>
          <cell r="G404">
            <v>0</v>
          </cell>
          <cell r="H404">
            <v>0</v>
          </cell>
          <cell r="L404" t="str">
            <v>Acquisto</v>
          </cell>
          <cell r="M404" t="str">
            <v>29/03/2017 14:22</v>
          </cell>
          <cell r="N404" t="str">
            <v>Si</v>
          </cell>
          <cell r="O404" t="str">
            <v>No</v>
          </cell>
          <cell r="P404">
            <v>0</v>
          </cell>
          <cell r="Q404" t="str">
            <v>X</v>
          </cell>
          <cell r="R404" t="str">
            <v>28/04/2017</v>
          </cell>
          <cell r="S404" t="str">
            <v>21/04/2017</v>
          </cell>
          <cell r="T404" t="str">
            <v>00959</v>
          </cell>
        </row>
        <row r="405">
          <cell r="B405" t="str">
            <v>BT-RAC-559507</v>
          </cell>
          <cell r="C405" t="str">
            <v>00000000000047871</v>
          </cell>
          <cell r="D405" t="str">
            <v>M</v>
          </cell>
          <cell r="E405" t="str">
            <v>CAB - coupfilgm cesoia lame asimmetriche</v>
          </cell>
          <cell r="F405" t="str">
            <v>BTICINO S.P.A.</v>
          </cell>
          <cell r="G405">
            <v>0</v>
          </cell>
          <cell r="H405">
            <v>0</v>
          </cell>
          <cell r="L405" t="str">
            <v>Acquisto</v>
          </cell>
          <cell r="M405" t="str">
            <v>29/03/2017 14:21</v>
          </cell>
          <cell r="N405" t="str">
            <v>Si</v>
          </cell>
          <cell r="O405" t="str">
            <v>No</v>
          </cell>
          <cell r="P405">
            <v>0</v>
          </cell>
          <cell r="Q405" t="str">
            <v>X</v>
          </cell>
          <cell r="R405" t="str">
            <v>28/04/2017</v>
          </cell>
          <cell r="S405" t="str">
            <v>21/04/2017</v>
          </cell>
          <cell r="T405" t="str">
            <v>00959</v>
          </cell>
        </row>
        <row r="406">
          <cell r="B406" t="str">
            <v>BT-RAC-5P6.1HE-MINK</v>
          </cell>
          <cell r="C406" t="str">
            <v>00000000000052580</v>
          </cell>
          <cell r="D406" t="str">
            <v>M</v>
          </cell>
          <cell r="E406" t="str">
            <v>Pannelli ciechi 1U, RAL9005, toolless, confezione da 25 pezzi</v>
          </cell>
          <cell r="F406" t="str">
            <v>BTICINO S.P.A.</v>
          </cell>
          <cell r="G406">
            <v>0</v>
          </cell>
          <cell r="H406">
            <v>0</v>
          </cell>
          <cell r="K406" t="str">
            <v>TO</v>
          </cell>
          <cell r="L406" t="str">
            <v>Acquisto</v>
          </cell>
          <cell r="M406" t="str">
            <v>07/03/2018 09:14</v>
          </cell>
          <cell r="N406" t="str">
            <v>Si</v>
          </cell>
          <cell r="O406" t="str">
            <v>No</v>
          </cell>
          <cell r="P406">
            <v>0</v>
          </cell>
          <cell r="Q406" t="str">
            <v>X</v>
          </cell>
          <cell r="R406" t="str">
            <v>12/04/2018</v>
          </cell>
          <cell r="S406" t="str">
            <v>04/04/2018</v>
          </cell>
          <cell r="T406" t="str">
            <v>00959</v>
          </cell>
          <cell r="U406" t="str">
            <v>A5P6.1HE-MINK-25VP</v>
          </cell>
        </row>
        <row r="407">
          <cell r="B407" t="str">
            <v>BT-RAC-646213</v>
          </cell>
          <cell r="C407" t="str">
            <v>00000000000080068</v>
          </cell>
          <cell r="D407" t="str">
            <v>M</v>
          </cell>
          <cell r="E407" t="str">
            <v>BTICINO - legrand - quadro 15U  prof 600</v>
          </cell>
          <cell r="F407" t="str">
            <v>BTICINO S.P.A.</v>
          </cell>
          <cell r="G407">
            <v>0</v>
          </cell>
          <cell r="L407" t="str">
            <v>Acquisto</v>
          </cell>
          <cell r="M407" t="str">
            <v>16/03/2023 15:12</v>
          </cell>
          <cell r="N407" t="str">
            <v>No</v>
          </cell>
          <cell r="O407" t="str">
            <v>No</v>
          </cell>
          <cell r="P407">
            <v>0</v>
          </cell>
          <cell r="Q407" t="str">
            <v>X</v>
          </cell>
          <cell r="R407" t="str">
            <v>02/10/2023</v>
          </cell>
          <cell r="S407" t="str">
            <v>02/10/2023</v>
          </cell>
          <cell r="T407" t="str">
            <v>00959</v>
          </cell>
          <cell r="U407" t="str">
            <v>LG-646213</v>
          </cell>
        </row>
        <row r="408">
          <cell r="B408" t="str">
            <v>BT-RAC-646238</v>
          </cell>
          <cell r="C408" t="str">
            <v>00000000000080069</v>
          </cell>
          <cell r="D408" t="str">
            <v>M</v>
          </cell>
          <cell r="E408" t="str">
            <v>BTICINO - ventole 230V per armadio</v>
          </cell>
          <cell r="F408" t="str">
            <v>BTICINO S.P.A.</v>
          </cell>
          <cell r="G408">
            <v>0</v>
          </cell>
          <cell r="L408" t="str">
            <v>Acquisto</v>
          </cell>
          <cell r="M408" t="str">
            <v>16/03/2023 15:15</v>
          </cell>
          <cell r="N408" t="str">
            <v>No</v>
          </cell>
          <cell r="O408" t="str">
            <v>No</v>
          </cell>
          <cell r="P408">
            <v>0</v>
          </cell>
          <cell r="Q408" t="str">
            <v>X</v>
          </cell>
          <cell r="R408" t="str">
            <v>02/10/2023</v>
          </cell>
          <cell r="S408" t="str">
            <v>02/10/2023</v>
          </cell>
          <cell r="T408" t="str">
            <v>00959</v>
          </cell>
          <cell r="U408" t="str">
            <v>LG-636238</v>
          </cell>
        </row>
        <row r="409">
          <cell r="B409" t="str">
            <v>BT-RAC-646243</v>
          </cell>
          <cell r="C409" t="str">
            <v>00000000000080070</v>
          </cell>
          <cell r="D409" t="str">
            <v>M</v>
          </cell>
          <cell r="E409" t="str">
            <v>BTICINO - 2 montanti  per armadio 15U</v>
          </cell>
          <cell r="F409" t="str">
            <v>BTICINO S.P.A.</v>
          </cell>
          <cell r="G409">
            <v>0</v>
          </cell>
          <cell r="L409" t="str">
            <v>Acquisto</v>
          </cell>
          <cell r="M409" t="str">
            <v>16/03/2023 15:22</v>
          </cell>
          <cell r="N409" t="str">
            <v>No</v>
          </cell>
          <cell r="O409" t="str">
            <v>No</v>
          </cell>
          <cell r="P409">
            <v>0</v>
          </cell>
          <cell r="Q409" t="str">
            <v>X</v>
          </cell>
          <cell r="R409" t="str">
            <v>02/10/2023</v>
          </cell>
          <cell r="S409" t="str">
            <v>02/10/2023</v>
          </cell>
          <cell r="T409" t="str">
            <v>00959</v>
          </cell>
          <cell r="U409" t="str">
            <v>LG-646243</v>
          </cell>
        </row>
        <row r="410">
          <cell r="B410" t="str">
            <v>BT-RAC-646340</v>
          </cell>
          <cell r="C410" t="str">
            <v>00000000000048350</v>
          </cell>
          <cell r="D410" t="str">
            <v>M</v>
          </cell>
          <cell r="E410" t="str">
            <v>BTICINO - Set di 2 montanti per armadio 19'' - 24U</v>
          </cell>
          <cell r="F410" t="str">
            <v>BTICINO S.P.A.</v>
          </cell>
          <cell r="G410">
            <v>0</v>
          </cell>
          <cell r="H410">
            <v>0</v>
          </cell>
          <cell r="K410" t="str">
            <v>TO</v>
          </cell>
          <cell r="L410" t="str">
            <v>Acquisto</v>
          </cell>
          <cell r="M410" t="str">
            <v>20/04/2017 09:21</v>
          </cell>
          <cell r="N410" t="str">
            <v>No</v>
          </cell>
          <cell r="O410" t="str">
            <v>No</v>
          </cell>
          <cell r="P410">
            <v>0</v>
          </cell>
          <cell r="Q410" t="str">
            <v>)</v>
          </cell>
          <cell r="R410" t="str">
            <v>04/07/2018</v>
          </cell>
          <cell r="S410" t="str">
            <v>31/07/2017</v>
          </cell>
          <cell r="T410" t="str">
            <v>00959</v>
          </cell>
          <cell r="U410" t="str">
            <v>LG-646340</v>
          </cell>
        </row>
        <row r="411">
          <cell r="B411" t="str">
            <v>BT-RAC-646342</v>
          </cell>
          <cell r="C411" t="str">
            <v>00000000000048351</v>
          </cell>
          <cell r="D411" t="str">
            <v>M</v>
          </cell>
          <cell r="E411" t="str">
            <v>BTICINO - Set di 2 montanti per armadio 19'' - 42U</v>
          </cell>
          <cell r="F411" t="str">
            <v>BTICINO S.P.A.</v>
          </cell>
          <cell r="G411">
            <v>0</v>
          </cell>
          <cell r="H411">
            <v>0</v>
          </cell>
          <cell r="K411" t="str">
            <v>TO</v>
          </cell>
          <cell r="L411" t="str">
            <v>Acquisto</v>
          </cell>
          <cell r="M411" t="str">
            <v>20/04/2017 09:21</v>
          </cell>
          <cell r="N411" t="str">
            <v>No</v>
          </cell>
          <cell r="O411" t="str">
            <v>No</v>
          </cell>
          <cell r="P411">
            <v>0</v>
          </cell>
          <cell r="Q411" t="str">
            <v>)</v>
          </cell>
          <cell r="R411" t="str">
            <v>02/10/2023</v>
          </cell>
          <cell r="S411" t="str">
            <v>02/10/2023</v>
          </cell>
          <cell r="T411" t="str">
            <v>00959</v>
          </cell>
          <cell r="U411" t="str">
            <v>LG-646342</v>
          </cell>
        </row>
        <row r="412">
          <cell r="B412" t="str">
            <v>BT-RAC-646371</v>
          </cell>
          <cell r="C412" t="str">
            <v>00000000000049289</v>
          </cell>
          <cell r="E412" t="str">
            <v>Rack 42 U - 2026X800X600 MM</v>
          </cell>
          <cell r="F412" t="str">
            <v>BTICINO S.P.A.</v>
          </cell>
          <cell r="G412">
            <v>0</v>
          </cell>
          <cell r="H412">
            <v>0</v>
          </cell>
          <cell r="L412" t="str">
            <v>Acquisto</v>
          </cell>
          <cell r="M412" t="str">
            <v>12/07/2017 10:10</v>
          </cell>
          <cell r="N412" t="str">
            <v>Si</v>
          </cell>
          <cell r="O412" t="str">
            <v>No</v>
          </cell>
          <cell r="P412">
            <v>0</v>
          </cell>
          <cell r="Q412" t="str">
            <v>X</v>
          </cell>
          <cell r="T412" t="str">
            <v>00959</v>
          </cell>
        </row>
        <row r="413">
          <cell r="B413" t="str">
            <v>BT-RAC-646400</v>
          </cell>
          <cell r="C413" t="str">
            <v>00000000000049874</v>
          </cell>
          <cell r="D413" t="str">
            <v>M</v>
          </cell>
          <cell r="E413" t="str">
            <v>BTICINO - Zoccolo 6X6, h. 100mm., 4 blocchi angolari e 4 profili rimovibili, RAL 7016</v>
          </cell>
          <cell r="F413" t="str">
            <v>BTICINO S.P.A.</v>
          </cell>
          <cell r="G413">
            <v>0</v>
          </cell>
          <cell r="H413">
            <v>0</v>
          </cell>
          <cell r="K413" t="str">
            <v>TO</v>
          </cell>
          <cell r="L413" t="str">
            <v>Acquisto</v>
          </cell>
          <cell r="M413" t="str">
            <v>26/07/2017 16:22</v>
          </cell>
          <cell r="N413" t="str">
            <v>No</v>
          </cell>
          <cell r="O413" t="str">
            <v>No</v>
          </cell>
          <cell r="P413">
            <v>0</v>
          </cell>
          <cell r="Q413" t="str">
            <v>)</v>
          </cell>
          <cell r="R413" t="str">
            <v>17/11/2020</v>
          </cell>
          <cell r="S413" t="str">
            <v>08/08/2017</v>
          </cell>
          <cell r="T413" t="str">
            <v>00959</v>
          </cell>
          <cell r="U413" t="str">
            <v>LG-646400</v>
          </cell>
        </row>
        <row r="414">
          <cell r="B414" t="str">
            <v>BT-RAC-646402</v>
          </cell>
          <cell r="C414" t="str">
            <v>00000000000079852</v>
          </cell>
          <cell r="D414" t="str">
            <v>M</v>
          </cell>
          <cell r="E414" t="str">
            <v>BTICINO - LEGRAND - Zoccolo per armadio 600x1000</v>
          </cell>
          <cell r="F414" t="str">
            <v>BTICINO S.P.A.</v>
          </cell>
          <cell r="G414">
            <v>0</v>
          </cell>
          <cell r="L414" t="str">
            <v>Acquisto</v>
          </cell>
          <cell r="M414" t="str">
            <v>13/03/2023 09:42</v>
          </cell>
          <cell r="N414" t="str">
            <v>No</v>
          </cell>
          <cell r="O414" t="str">
            <v>No</v>
          </cell>
          <cell r="P414">
            <v>0</v>
          </cell>
          <cell r="Q414" t="str">
            <v>X</v>
          </cell>
          <cell r="R414" t="str">
            <v>02/10/2023</v>
          </cell>
          <cell r="S414" t="str">
            <v>02/10/2023</v>
          </cell>
          <cell r="T414" t="str">
            <v>00959</v>
          </cell>
          <cell r="U414" t="str">
            <v>BT-646402</v>
          </cell>
        </row>
        <row r="415">
          <cell r="B415" t="str">
            <v>BT-RAC-646403</v>
          </cell>
          <cell r="C415" t="str">
            <v>00000000000048352</v>
          </cell>
          <cell r="D415" t="str">
            <v>M</v>
          </cell>
          <cell r="E415" t="str">
            <v>BTICINO - Zoccolo 8X8, h. 100mm., 4 blocchi angolari e 4 profili rimovibili, RAL7016</v>
          </cell>
          <cell r="F415" t="str">
            <v>BTICINO S.P.A.</v>
          </cell>
          <cell r="G415">
            <v>0</v>
          </cell>
          <cell r="H415">
            <v>0</v>
          </cell>
          <cell r="K415" t="str">
            <v>TO</v>
          </cell>
          <cell r="L415" t="str">
            <v>Acquisto</v>
          </cell>
          <cell r="M415" t="str">
            <v>20/04/2017 09:21</v>
          </cell>
          <cell r="N415" t="str">
            <v>No</v>
          </cell>
          <cell r="O415" t="str">
            <v>No</v>
          </cell>
          <cell r="P415">
            <v>0</v>
          </cell>
          <cell r="Q415" t="str">
            <v>)</v>
          </cell>
          <cell r="R415" t="str">
            <v>10/12/2021</v>
          </cell>
          <cell r="S415" t="str">
            <v>08/08/2017</v>
          </cell>
          <cell r="T415" t="str">
            <v>00959</v>
          </cell>
          <cell r="U415" t="str">
            <v>LG-646403</v>
          </cell>
        </row>
        <row r="416">
          <cell r="B416" t="str">
            <v>BT-RAC-646421</v>
          </cell>
          <cell r="C416" t="str">
            <v>00000000000048353</v>
          </cell>
          <cell r="D416" t="str">
            <v>M</v>
          </cell>
          <cell r="E416" t="str">
            <v>BTICINO - Griglia discesa cavi laterale</v>
          </cell>
          <cell r="F416" t="str">
            <v>BTICINO S.P.A.</v>
          </cell>
          <cell r="G416">
            <v>0</v>
          </cell>
          <cell r="H416">
            <v>0</v>
          </cell>
          <cell r="K416" t="str">
            <v>TO</v>
          </cell>
          <cell r="L416" t="str">
            <v>Acquisto</v>
          </cell>
          <cell r="M416" t="str">
            <v>20/04/2017 09:21</v>
          </cell>
          <cell r="N416" t="str">
            <v>No</v>
          </cell>
          <cell r="O416" t="str">
            <v>No</v>
          </cell>
          <cell r="P416">
            <v>0</v>
          </cell>
          <cell r="Q416" t="str">
            <v>)</v>
          </cell>
          <cell r="R416" t="str">
            <v>02/10/2023</v>
          </cell>
          <cell r="S416" t="str">
            <v>02/10/2023</v>
          </cell>
          <cell r="T416" t="str">
            <v>00959</v>
          </cell>
          <cell r="U416" t="str">
            <v>LG-646421</v>
          </cell>
        </row>
        <row r="417">
          <cell r="B417" t="str">
            <v>BT-RAC-646425</v>
          </cell>
          <cell r="C417" t="str">
            <v>00000000000048354</v>
          </cell>
          <cell r="D417" t="str">
            <v>M</v>
          </cell>
          <cell r="E417" t="str">
            <v>BTICINO - Set di 6 anelli guida cavo metallo, Dim. utile : 65 x 145 mm, linkeo larg.800mm.</v>
          </cell>
          <cell r="F417" t="str">
            <v>BTICINO S.P.A.</v>
          </cell>
          <cell r="G417">
            <v>0</v>
          </cell>
          <cell r="H417">
            <v>0</v>
          </cell>
          <cell r="K417" t="str">
            <v>TO</v>
          </cell>
          <cell r="L417" t="str">
            <v>Acquisto</v>
          </cell>
          <cell r="M417" t="str">
            <v>20/04/2017 09:21</v>
          </cell>
          <cell r="N417" t="str">
            <v>No</v>
          </cell>
          <cell r="O417" t="str">
            <v>No</v>
          </cell>
          <cell r="P417">
            <v>0</v>
          </cell>
          <cell r="Q417" t="str">
            <v>)</v>
          </cell>
          <cell r="R417" t="str">
            <v>26/10/2021</v>
          </cell>
          <cell r="S417" t="str">
            <v>23/06/2017</v>
          </cell>
          <cell r="T417" t="str">
            <v>00959</v>
          </cell>
          <cell r="U417" t="str">
            <v>LG-646425</v>
          </cell>
        </row>
        <row r="418">
          <cell r="B418" t="str">
            <v>BT-RAC-646428</v>
          </cell>
          <cell r="C418" t="str">
            <v>00000000000079846</v>
          </cell>
          <cell r="D418" t="str">
            <v>M</v>
          </cell>
          <cell r="E418" t="str">
            <v>BTICINO - Pannello ingresso cavi</v>
          </cell>
          <cell r="F418" t="str">
            <v>BTICINO S.P.A.</v>
          </cell>
          <cell r="G418">
            <v>0</v>
          </cell>
          <cell r="L418" t="str">
            <v>Acquisto</v>
          </cell>
          <cell r="M418" t="str">
            <v>10/03/2023 17:31</v>
          </cell>
          <cell r="N418" t="str">
            <v>No</v>
          </cell>
          <cell r="O418" t="str">
            <v>No</v>
          </cell>
          <cell r="P418">
            <v>0</v>
          </cell>
          <cell r="Q418" t="str">
            <v>X</v>
          </cell>
          <cell r="R418" t="str">
            <v>02/10/2023</v>
          </cell>
          <cell r="S418" t="str">
            <v>02/10/2023</v>
          </cell>
          <cell r="T418" t="str">
            <v>00959</v>
          </cell>
          <cell r="U418" t="str">
            <v>LG-646428</v>
          </cell>
        </row>
        <row r="419">
          <cell r="B419" t="str">
            <v>BT-RAC-646430</v>
          </cell>
          <cell r="C419" t="str">
            <v>00000000000048355</v>
          </cell>
          <cell r="D419" t="str">
            <v>M</v>
          </cell>
          <cell r="E419" t="str">
            <v>BTICINO - Gruppo 2 ventole termostatate, Termostato integrato, regolabile -10/80 GrdC, 230 VA, cavo 2,5 m, RAL7016</v>
          </cell>
          <cell r="F419" t="str">
            <v>BTICINO S.P.A.</v>
          </cell>
          <cell r="G419">
            <v>0</v>
          </cell>
          <cell r="H419">
            <v>0</v>
          </cell>
          <cell r="K419" t="str">
            <v>TO</v>
          </cell>
          <cell r="L419" t="str">
            <v>Acquisto</v>
          </cell>
          <cell r="M419" t="str">
            <v>20/04/2017 09:21</v>
          </cell>
          <cell r="N419" t="str">
            <v>No</v>
          </cell>
          <cell r="O419" t="str">
            <v>No</v>
          </cell>
          <cell r="P419">
            <v>0</v>
          </cell>
          <cell r="Q419" t="str">
            <v>)</v>
          </cell>
          <cell r="R419" t="str">
            <v>02/10/2023</v>
          </cell>
          <cell r="S419" t="str">
            <v>02/10/2023</v>
          </cell>
          <cell r="T419" t="str">
            <v>00959</v>
          </cell>
          <cell r="U419" t="str">
            <v>LG-646430</v>
          </cell>
        </row>
        <row r="420">
          <cell r="B420" t="str">
            <v>BT-RAC-646431</v>
          </cell>
          <cell r="C420" t="str">
            <v>00000000000048356</v>
          </cell>
          <cell r="D420" t="str">
            <v>M</v>
          </cell>
          <cell r="E420" t="str">
            <v>BTICINO - Gruppo 4 ventole termostatate, Termostato integrato, regolabile -10/80 GrdC, 230 VA, cavo 2,5 m, RAL7016</v>
          </cell>
          <cell r="F420" t="str">
            <v>BTICINO S.P.A.</v>
          </cell>
          <cell r="G420">
            <v>0</v>
          </cell>
          <cell r="H420">
            <v>0</v>
          </cell>
          <cell r="K420" t="str">
            <v>TO</v>
          </cell>
          <cell r="L420" t="str">
            <v>Acquisto</v>
          </cell>
          <cell r="M420" t="str">
            <v>20/04/2017 09:21</v>
          </cell>
          <cell r="N420" t="str">
            <v>No</v>
          </cell>
          <cell r="O420" t="str">
            <v>No</v>
          </cell>
          <cell r="P420">
            <v>0</v>
          </cell>
          <cell r="Q420" t="str">
            <v>)</v>
          </cell>
          <cell r="R420" t="str">
            <v>10/12/2021</v>
          </cell>
          <cell r="T420" t="str">
            <v>00959</v>
          </cell>
          <cell r="U420" t="str">
            <v>LG-646431</v>
          </cell>
        </row>
        <row r="421">
          <cell r="B421" t="str">
            <v>BT-RAC-646502</v>
          </cell>
          <cell r="C421" t="str">
            <v>00000000000080071</v>
          </cell>
          <cell r="D421" t="str">
            <v>M</v>
          </cell>
          <cell r="E421" t="str">
            <v>BTICINO - mensola fissa 360mm</v>
          </cell>
          <cell r="F421" t="str">
            <v>BTICINO S.P.A.</v>
          </cell>
          <cell r="G421">
            <v>0</v>
          </cell>
          <cell r="L421" t="str">
            <v>Acquisto</v>
          </cell>
          <cell r="M421" t="str">
            <v>16/03/2023 15:31</v>
          </cell>
          <cell r="N421" t="str">
            <v>No</v>
          </cell>
          <cell r="O421" t="str">
            <v>No</v>
          </cell>
          <cell r="P421">
            <v>0</v>
          </cell>
          <cell r="Q421" t="str">
            <v>X</v>
          </cell>
          <cell r="R421" t="str">
            <v>02/10/2023</v>
          </cell>
          <cell r="S421" t="str">
            <v>02/10/2023</v>
          </cell>
          <cell r="T421" t="str">
            <v>00959</v>
          </cell>
          <cell r="U421" t="str">
            <v>LG-646502</v>
          </cell>
        </row>
        <row r="422">
          <cell r="B422" t="str">
            <v>BT-RAC-646505</v>
          </cell>
          <cell r="C422" t="str">
            <v>00000000000048357</v>
          </cell>
          <cell r="D422" t="str">
            <v>M</v>
          </cell>
          <cell r="E422" t="str">
            <v>BTICINO - Mensola per rack prof. 600mm., prof. 425mm, 4 punti, max 50kg, Nero</v>
          </cell>
          <cell r="F422" t="str">
            <v>BTICINO S.P.A.</v>
          </cell>
          <cell r="G422">
            <v>0</v>
          </cell>
          <cell r="H422">
            <v>0</v>
          </cell>
          <cell r="K422" t="str">
            <v>TO</v>
          </cell>
          <cell r="L422" t="str">
            <v>Acquisto</v>
          </cell>
          <cell r="M422" t="str">
            <v>20/04/2017 09:21</v>
          </cell>
          <cell r="N422" t="str">
            <v>No</v>
          </cell>
          <cell r="O422" t="str">
            <v>No</v>
          </cell>
          <cell r="P422">
            <v>0</v>
          </cell>
          <cell r="Q422" t="str">
            <v>)</v>
          </cell>
          <cell r="R422" t="str">
            <v>18/04/2018</v>
          </cell>
          <cell r="S422" t="str">
            <v>23/06/2017</v>
          </cell>
          <cell r="T422" t="str">
            <v>00959</v>
          </cell>
          <cell r="U422" t="str">
            <v>LG-646505</v>
          </cell>
        </row>
        <row r="423">
          <cell r="B423" t="str">
            <v>BT-RAC-646506</v>
          </cell>
          <cell r="C423" t="str">
            <v>00000000000048358</v>
          </cell>
          <cell r="D423" t="str">
            <v>M</v>
          </cell>
          <cell r="E423" t="str">
            <v>BTICINO - Mensola per rack prof. 800mm., prof. 625mm, 4 punti, max 50kg, Nero</v>
          </cell>
          <cell r="F423" t="str">
            <v>BTICINO S.P.A.</v>
          </cell>
          <cell r="G423">
            <v>0</v>
          </cell>
          <cell r="H423">
            <v>0</v>
          </cell>
          <cell r="K423" t="str">
            <v>TO</v>
          </cell>
          <cell r="L423" t="str">
            <v>Acquisto</v>
          </cell>
          <cell r="M423" t="str">
            <v>20/04/2017 09:21</v>
          </cell>
          <cell r="N423" t="str">
            <v>No</v>
          </cell>
          <cell r="O423" t="str">
            <v>No</v>
          </cell>
          <cell r="P423">
            <v>0</v>
          </cell>
          <cell r="Q423" t="str">
            <v>)</v>
          </cell>
          <cell r="R423" t="str">
            <v>12/07/2022</v>
          </cell>
          <cell r="S423" t="str">
            <v>08/07/2022</v>
          </cell>
          <cell r="T423" t="str">
            <v>00959</v>
          </cell>
          <cell r="U423" t="str">
            <v>LG-646506</v>
          </cell>
        </row>
        <row r="424">
          <cell r="B424" t="str">
            <v>BT-RAC-646507</v>
          </cell>
          <cell r="C424" t="str">
            <v>00000000000048359</v>
          </cell>
          <cell r="D424" t="str">
            <v>M</v>
          </cell>
          <cell r="E424" t="str">
            <v>BTICINO - Mensola per rack prof. 1000mm., prof. 625mm, 4 punti, max 50kg, Nero</v>
          </cell>
          <cell r="F424" t="str">
            <v>BTICINO S.P.A.</v>
          </cell>
          <cell r="G424">
            <v>0</v>
          </cell>
          <cell r="H424">
            <v>0</v>
          </cell>
          <cell r="K424" t="str">
            <v>TO</v>
          </cell>
          <cell r="L424" t="str">
            <v>Acquisto</v>
          </cell>
          <cell r="M424" t="str">
            <v>20/04/2017 09:21</v>
          </cell>
          <cell r="N424" t="str">
            <v>No</v>
          </cell>
          <cell r="O424" t="str">
            <v>No</v>
          </cell>
          <cell r="P424">
            <v>0</v>
          </cell>
          <cell r="Q424" t="str">
            <v>)</v>
          </cell>
          <cell r="S424" t="str">
            <v>26/07/2017</v>
          </cell>
          <cell r="T424" t="str">
            <v>00959</v>
          </cell>
          <cell r="U424" t="str">
            <v>LG-646507</v>
          </cell>
        </row>
        <row r="425">
          <cell r="B425" t="str">
            <v>BT-RAC-646508</v>
          </cell>
          <cell r="C425" t="str">
            <v>00000000000048360</v>
          </cell>
          <cell r="D425" t="str">
            <v>M</v>
          </cell>
          <cell r="E425" t="str">
            <v>BTICINO - Mensola estraibile per rack prof. 600mm. , prof. 425.mm, carico 30kg., altezza 1U, Nero</v>
          </cell>
          <cell r="F425" t="str">
            <v>BTICINO S.P.A.</v>
          </cell>
          <cell r="G425">
            <v>0</v>
          </cell>
          <cell r="H425">
            <v>0</v>
          </cell>
          <cell r="K425" t="str">
            <v>TO</v>
          </cell>
          <cell r="L425" t="str">
            <v>Acquisto</v>
          </cell>
          <cell r="M425" t="str">
            <v>20/04/2017 09:21</v>
          </cell>
          <cell r="N425" t="str">
            <v>No</v>
          </cell>
          <cell r="O425" t="str">
            <v>No</v>
          </cell>
          <cell r="P425">
            <v>0</v>
          </cell>
          <cell r="Q425" t="str">
            <v>)</v>
          </cell>
          <cell r="R425" t="str">
            <v>06/08/2018</v>
          </cell>
          <cell r="S425" t="str">
            <v>08/08/2017</v>
          </cell>
          <cell r="T425" t="str">
            <v>00959</v>
          </cell>
          <cell r="U425" t="str">
            <v>LG-646508</v>
          </cell>
        </row>
        <row r="426">
          <cell r="B426" t="str">
            <v>BT-RAC-646509</v>
          </cell>
          <cell r="C426" t="str">
            <v>00000000000048361</v>
          </cell>
          <cell r="D426" t="str">
            <v>M</v>
          </cell>
          <cell r="E426" t="str">
            <v>BTICINO - Mensola estraibile per rack prof. 800mm. , prof. 625.mm, carico 30kg., altezza 1U, Nero</v>
          </cell>
          <cell r="F426" t="str">
            <v>BTICINO S.P.A.</v>
          </cell>
          <cell r="G426">
            <v>0</v>
          </cell>
          <cell r="H426">
            <v>0</v>
          </cell>
          <cell r="K426" t="str">
            <v>TO</v>
          </cell>
          <cell r="L426" t="str">
            <v>Acquisto</v>
          </cell>
          <cell r="M426" t="str">
            <v>20/04/2017 09:21</v>
          </cell>
          <cell r="N426" t="str">
            <v>No</v>
          </cell>
          <cell r="O426" t="str">
            <v>No</v>
          </cell>
          <cell r="P426">
            <v>0</v>
          </cell>
          <cell r="Q426" t="str">
            <v>)</v>
          </cell>
          <cell r="S426" t="str">
            <v>17/09/2017</v>
          </cell>
          <cell r="T426" t="str">
            <v>00959</v>
          </cell>
          <cell r="U426" t="str">
            <v>LG-646509</v>
          </cell>
        </row>
        <row r="427">
          <cell r="B427" t="str">
            <v>BT-RAC-646510</v>
          </cell>
          <cell r="C427" t="str">
            <v>00000000000048362</v>
          </cell>
          <cell r="D427" t="str">
            <v>M</v>
          </cell>
          <cell r="E427" t="str">
            <v>BTICINO - Mensola estraibile per rack prof. 1000mm. , prof. 825.mm, carico 30kg., altezza 1U, Nero</v>
          </cell>
          <cell r="F427" t="str">
            <v>BTICINO S.P.A.</v>
          </cell>
          <cell r="G427">
            <v>0</v>
          </cell>
          <cell r="H427">
            <v>0</v>
          </cell>
          <cell r="K427" t="str">
            <v>TO</v>
          </cell>
          <cell r="L427" t="str">
            <v>Acquisto</v>
          </cell>
          <cell r="M427" t="str">
            <v>20/04/2017 09:21</v>
          </cell>
          <cell r="N427" t="str">
            <v>No</v>
          </cell>
          <cell r="O427" t="str">
            <v>No</v>
          </cell>
          <cell r="P427">
            <v>0</v>
          </cell>
          <cell r="Q427" t="str">
            <v>)</v>
          </cell>
          <cell r="S427" t="str">
            <v>01/09/2017</v>
          </cell>
          <cell r="T427" t="str">
            <v>00959</v>
          </cell>
          <cell r="U427" t="str">
            <v>LG-646510</v>
          </cell>
        </row>
        <row r="428">
          <cell r="B428" t="str">
            <v>BT-RAC-646520</v>
          </cell>
          <cell r="C428" t="str">
            <v>00000000000048363</v>
          </cell>
          <cell r="D428" t="str">
            <v>M</v>
          </cell>
          <cell r="E428" t="str">
            <v>BTICINO - Pannello Passacavi 19'', 1 Unita', con 5 anelli antisgancio, Nero</v>
          </cell>
          <cell r="F428" t="str">
            <v>BTICINO S.P.A.</v>
          </cell>
          <cell r="G428">
            <v>0</v>
          </cell>
          <cell r="H428">
            <v>0</v>
          </cell>
          <cell r="K428" t="str">
            <v>TO</v>
          </cell>
          <cell r="L428" t="str">
            <v>Acquisto</v>
          </cell>
          <cell r="M428" t="str">
            <v>20/04/2017 09:21</v>
          </cell>
          <cell r="N428" t="str">
            <v>No</v>
          </cell>
          <cell r="O428" t="str">
            <v>No</v>
          </cell>
          <cell r="P428">
            <v>0</v>
          </cell>
          <cell r="Q428" t="str">
            <v>)</v>
          </cell>
          <cell r="R428" t="str">
            <v>02/10/2023</v>
          </cell>
          <cell r="S428" t="str">
            <v>02/10/2023</v>
          </cell>
          <cell r="T428" t="str">
            <v>00959</v>
          </cell>
          <cell r="U428" t="str">
            <v>LG-646520</v>
          </cell>
        </row>
        <row r="429">
          <cell r="B429" t="str">
            <v>BT-RAC-656400</v>
          </cell>
          <cell r="C429" t="str">
            <v>00000000000048364</v>
          </cell>
          <cell r="E429" t="str">
            <v>Zoccolo 6X6, h.100mm., RAL 7016</v>
          </cell>
          <cell r="F429" t="str">
            <v>BTICINO S.P.A.</v>
          </cell>
          <cell r="G429">
            <v>0</v>
          </cell>
          <cell r="H429">
            <v>0</v>
          </cell>
          <cell r="L429" t="str">
            <v>Acquisto</v>
          </cell>
          <cell r="M429" t="str">
            <v>20/04/2017 09:21</v>
          </cell>
          <cell r="N429" t="str">
            <v>Si</v>
          </cell>
          <cell r="O429" t="str">
            <v>No</v>
          </cell>
          <cell r="P429">
            <v>0</v>
          </cell>
          <cell r="Q429" t="str">
            <v>)</v>
          </cell>
          <cell r="T429" t="str">
            <v>00959</v>
          </cell>
          <cell r="U429" t="str">
            <v>656400</v>
          </cell>
        </row>
        <row r="430">
          <cell r="B430" t="str">
            <v>BT-RAC-A1QK.RM-STL-DR</v>
          </cell>
          <cell r="C430" t="str">
            <v>00000000000061303</v>
          </cell>
          <cell r="D430" t="str">
            <v>M</v>
          </cell>
          <cell r="E430" t="str">
            <v>Magnetic door switch, cable length 4m with mounting materials</v>
          </cell>
          <cell r="F430" t="str">
            <v>BTICINO S.P.A.</v>
          </cell>
          <cell r="G430">
            <v>0</v>
          </cell>
          <cell r="H430">
            <v>0</v>
          </cell>
          <cell r="K430" t="str">
            <v>TO</v>
          </cell>
          <cell r="L430" t="str">
            <v>Acquisto</v>
          </cell>
          <cell r="M430" t="str">
            <v>10/05/2019 09:37</v>
          </cell>
          <cell r="N430" t="str">
            <v>Si</v>
          </cell>
          <cell r="O430" t="str">
            <v>No</v>
          </cell>
          <cell r="P430">
            <v>0</v>
          </cell>
          <cell r="Q430" t="str">
            <v>X</v>
          </cell>
          <cell r="R430" t="str">
            <v>28/06/2019</v>
          </cell>
          <cell r="S430" t="str">
            <v>28/06/2019</v>
          </cell>
          <cell r="T430" t="str">
            <v>00959</v>
          </cell>
          <cell r="U430" t="str">
            <v>A1QK.RM-STL-DRE</v>
          </cell>
        </row>
        <row r="431">
          <cell r="B431" t="str">
            <v>BT-RAC-A27V.1200-73ME</v>
          </cell>
          <cell r="C431" t="str">
            <v>00000000000052579</v>
          </cell>
          <cell r="D431" t="str">
            <v>M</v>
          </cell>
          <cell r="E431" t="str">
            <v>MSP0406B - Pannello laterale - 1200mm x 41U (d x h) RAL 9011</v>
          </cell>
          <cell r="F431" t="str">
            <v>BTICINO S.P.A.</v>
          </cell>
          <cell r="G431">
            <v>0</v>
          </cell>
          <cell r="H431">
            <v>0</v>
          </cell>
          <cell r="K431" t="str">
            <v>TO</v>
          </cell>
          <cell r="L431" t="str">
            <v>Acquisto</v>
          </cell>
          <cell r="M431" t="str">
            <v>07/03/2018 09:12</v>
          </cell>
          <cell r="N431" t="str">
            <v>Si</v>
          </cell>
          <cell r="O431" t="str">
            <v>No</v>
          </cell>
          <cell r="P431">
            <v>0</v>
          </cell>
          <cell r="Q431" t="str">
            <v>X</v>
          </cell>
          <cell r="R431" t="str">
            <v>12/04/2018</v>
          </cell>
          <cell r="S431" t="str">
            <v>11/04/2018</v>
          </cell>
          <cell r="T431" t="str">
            <v>00959</v>
          </cell>
          <cell r="U431" t="str">
            <v>A27V.1200-73ME</v>
          </cell>
        </row>
        <row r="432">
          <cell r="B432" t="str">
            <v>BT-RAC-A5EP.200D-800B</v>
          </cell>
          <cell r="C432" t="str">
            <v>00000000000061301</v>
          </cell>
          <cell r="D432" t="str">
            <v>M</v>
          </cell>
          <cell r="E432" t="str">
            <v>Cable Duct rack da 800 ( 200mm posteriore)</v>
          </cell>
          <cell r="F432" t="str">
            <v>BTICINO S.P.A.</v>
          </cell>
          <cell r="G432">
            <v>0</v>
          </cell>
          <cell r="H432">
            <v>0</v>
          </cell>
          <cell r="K432" t="str">
            <v>TO</v>
          </cell>
          <cell r="L432" t="str">
            <v>Acquisto</v>
          </cell>
          <cell r="M432" t="str">
            <v>10/05/2019 09:32</v>
          </cell>
          <cell r="N432" t="str">
            <v>Si</v>
          </cell>
          <cell r="O432" t="str">
            <v>No</v>
          </cell>
          <cell r="P432">
            <v>0</v>
          </cell>
          <cell r="Q432" t="str">
            <v>X</v>
          </cell>
          <cell r="R432" t="str">
            <v>28/06/2019</v>
          </cell>
          <cell r="S432" t="str">
            <v>28/06/2019</v>
          </cell>
          <cell r="T432" t="str">
            <v>00959</v>
          </cell>
          <cell r="U432" t="str">
            <v>A5EP.200D-800B</v>
          </cell>
        </row>
        <row r="433">
          <cell r="B433" t="str">
            <v>BT-RAC-A5EP.600D-600B</v>
          </cell>
          <cell r="C433" t="str">
            <v>00000000000061300</v>
          </cell>
          <cell r="D433" t="str">
            <v>M</v>
          </cell>
          <cell r="E433" t="str">
            <v>Cable Duct"rack da 600 (600 mm a metà divisibile in due sezioni)</v>
          </cell>
          <cell r="F433" t="str">
            <v>BTICINO S.P.A.</v>
          </cell>
          <cell r="G433">
            <v>0</v>
          </cell>
          <cell r="H433">
            <v>0</v>
          </cell>
          <cell r="K433" t="str">
            <v>TO</v>
          </cell>
          <cell r="L433" t="str">
            <v>Acquisto</v>
          </cell>
          <cell r="M433" t="str">
            <v>10/05/2019 09:31</v>
          </cell>
          <cell r="N433" t="str">
            <v>Si</v>
          </cell>
          <cell r="O433" t="str">
            <v>No</v>
          </cell>
          <cell r="P433">
            <v>0</v>
          </cell>
          <cell r="Q433" t="str">
            <v>X</v>
          </cell>
          <cell r="R433" t="str">
            <v>28/06/2019</v>
          </cell>
          <cell r="S433" t="str">
            <v>28/06/2019</v>
          </cell>
          <cell r="T433" t="str">
            <v>00959</v>
          </cell>
          <cell r="U433" t="str">
            <v>A5EP.600D-600B</v>
          </cell>
        </row>
        <row r="434">
          <cell r="B434" t="str">
            <v>BT-RAC-A5EP.600D-800B</v>
          </cell>
          <cell r="C434" t="str">
            <v>00000000000061302</v>
          </cell>
          <cell r="D434" t="str">
            <v>M</v>
          </cell>
          <cell r="E434" t="str">
            <v>Cable Duct rack da 80 (600 mm a metà divisibile in due sezioni)</v>
          </cell>
          <cell r="F434" t="str">
            <v>BTICINO S.P.A.</v>
          </cell>
          <cell r="G434">
            <v>0</v>
          </cell>
          <cell r="H434">
            <v>0</v>
          </cell>
          <cell r="K434" t="str">
            <v>TO</v>
          </cell>
          <cell r="L434" t="str">
            <v>Acquisto</v>
          </cell>
          <cell r="M434" t="str">
            <v>10/05/2019 09:33</v>
          </cell>
          <cell r="N434" t="str">
            <v>Si</v>
          </cell>
          <cell r="O434" t="str">
            <v>No</v>
          </cell>
          <cell r="P434">
            <v>0</v>
          </cell>
          <cell r="Q434" t="str">
            <v>X</v>
          </cell>
          <cell r="R434" t="str">
            <v>28/06/2019</v>
          </cell>
          <cell r="S434" t="str">
            <v>28/06/2019</v>
          </cell>
          <cell r="T434" t="str">
            <v>00959</v>
          </cell>
          <cell r="U434" t="str">
            <v>A5EP.600D-800B</v>
          </cell>
        </row>
        <row r="435">
          <cell r="B435" t="str">
            <v>BT-RAC-A5KT.PDU-TM-1V</v>
          </cell>
          <cell r="C435" t="str">
            <v>00000000000061304</v>
          </cell>
          <cell r="D435" t="str">
            <v>M</v>
          </cell>
          <cell r="E435" t="str">
            <v>Staffe per PDU</v>
          </cell>
          <cell r="F435" t="str">
            <v>BTICINO S.P.A.</v>
          </cell>
          <cell r="G435">
            <v>0</v>
          </cell>
          <cell r="H435">
            <v>0</v>
          </cell>
          <cell r="K435" t="str">
            <v>TO</v>
          </cell>
          <cell r="L435" t="str">
            <v>Acquisto</v>
          </cell>
          <cell r="M435" t="str">
            <v>10/05/2019 09:38</v>
          </cell>
          <cell r="N435" t="str">
            <v>Si</v>
          </cell>
          <cell r="O435" t="str">
            <v>No</v>
          </cell>
          <cell r="P435">
            <v>0</v>
          </cell>
          <cell r="Q435" t="str">
            <v>X</v>
          </cell>
          <cell r="R435" t="str">
            <v>28/06/2019</v>
          </cell>
          <cell r="S435" t="str">
            <v>28/06/2019</v>
          </cell>
          <cell r="T435" t="str">
            <v>00959</v>
          </cell>
          <cell r="U435" t="str">
            <v>A5KT.PDU-TM-1V-VL</v>
          </cell>
        </row>
        <row r="436">
          <cell r="B436" t="str">
            <v>BT-RAC-A5P6.1HE-MINK</v>
          </cell>
          <cell r="C436" t="str">
            <v>00000000000061295</v>
          </cell>
          <cell r="D436" t="str">
            <v>M</v>
          </cell>
          <cell r="E436" t="str">
            <v>Pannelli ciechi 1U, RAL9005, toolless, confezione da 25 pezzi</v>
          </cell>
          <cell r="F436" t="str">
            <v>BTICINO S.P.A.</v>
          </cell>
          <cell r="G436">
            <v>0</v>
          </cell>
          <cell r="H436">
            <v>0</v>
          </cell>
          <cell r="K436" t="str">
            <v>TO</v>
          </cell>
          <cell r="L436" t="str">
            <v>Acquisto</v>
          </cell>
          <cell r="M436" t="str">
            <v>10/05/2019 09:13</v>
          </cell>
          <cell r="N436" t="str">
            <v>Si</v>
          </cell>
          <cell r="O436" t="str">
            <v>No</v>
          </cell>
          <cell r="P436">
            <v>0</v>
          </cell>
          <cell r="Q436" t="str">
            <v>X</v>
          </cell>
          <cell r="R436" t="str">
            <v>28/06/2019</v>
          </cell>
          <cell r="S436" t="str">
            <v>28/06/2019</v>
          </cell>
          <cell r="T436" t="str">
            <v>00959</v>
          </cell>
          <cell r="U436" t="str">
            <v>A5P6.1HE-MINK-25VP</v>
          </cell>
        </row>
        <row r="437">
          <cell r="B437" t="str">
            <v>BT-RAC-A5P61HEMINK25V</v>
          </cell>
          <cell r="C437" t="str">
            <v>00000000000057086</v>
          </cell>
          <cell r="D437" t="str">
            <v>M</v>
          </cell>
          <cell r="E437" t="str">
            <v>pannelli ciechi 1U, RAL9005, toolless, confezione da 25 pezzi</v>
          </cell>
          <cell r="F437" t="str">
            <v>BTICINO S.P.A.</v>
          </cell>
          <cell r="G437">
            <v>0</v>
          </cell>
          <cell r="H437">
            <v>0</v>
          </cell>
          <cell r="K437" t="str">
            <v>TO</v>
          </cell>
          <cell r="L437" t="str">
            <v>Acquisto</v>
          </cell>
          <cell r="M437" t="str">
            <v>19/10/2018 15:35</v>
          </cell>
          <cell r="N437" t="str">
            <v>Si</v>
          </cell>
          <cell r="O437" t="str">
            <v>No</v>
          </cell>
          <cell r="P437">
            <v>0</v>
          </cell>
          <cell r="Q437" t="str">
            <v>X</v>
          </cell>
          <cell r="R437" t="str">
            <v>16/11/2018</v>
          </cell>
          <cell r="S437" t="str">
            <v>07/11/2018</v>
          </cell>
          <cell r="T437" t="str">
            <v>00959</v>
          </cell>
          <cell r="U437" t="str">
            <v>A5P6.1HE-MINK-25VP</v>
          </cell>
        </row>
        <row r="438">
          <cell r="B438" t="str">
            <v>BT-RAC-A6M5.900-320</v>
          </cell>
          <cell r="C438" t="str">
            <v>00000000000061297</v>
          </cell>
          <cell r="D438" t="str">
            <v>M</v>
          </cell>
          <cell r="E438" t="str">
            <v>Filler per chiusura spazi vuoti sopra rack, con guarnizioni antimiscelazione</v>
          </cell>
          <cell r="F438" t="str">
            <v>BTICINO S.P.A.</v>
          </cell>
          <cell r="G438">
            <v>0</v>
          </cell>
          <cell r="H438">
            <v>0</v>
          </cell>
          <cell r="K438" t="str">
            <v>TO</v>
          </cell>
          <cell r="L438" t="str">
            <v>Acquisto</v>
          </cell>
          <cell r="M438" t="str">
            <v>10/05/2019 09:19</v>
          </cell>
          <cell r="N438" t="str">
            <v>Si</v>
          </cell>
          <cell r="O438" t="str">
            <v>No</v>
          </cell>
          <cell r="P438">
            <v>0</v>
          </cell>
          <cell r="Q438" t="str">
            <v>X</v>
          </cell>
          <cell r="R438" t="str">
            <v>28/06/2019</v>
          </cell>
          <cell r="S438" t="str">
            <v>28/06/2019</v>
          </cell>
          <cell r="T438" t="str">
            <v>00959</v>
          </cell>
          <cell r="U438" t="str">
            <v>A6M5.900-320</v>
          </cell>
        </row>
        <row r="439">
          <cell r="B439" t="str">
            <v>BT-RAC-B111.226012.52</v>
          </cell>
          <cell r="C439" t="str">
            <v>00000000000061310</v>
          </cell>
          <cell r="D439" t="str">
            <v>M</v>
          </cell>
          <cell r="E439" t="str">
            <v>VariconM 600x1200x2200mm RAL 9011, con 4 montanti a passo 19</v>
          </cell>
          <cell r="F439" t="str">
            <v>BTICINO S.P.A.</v>
          </cell>
          <cell r="G439">
            <v>0</v>
          </cell>
          <cell r="H439">
            <v>0</v>
          </cell>
          <cell r="K439" t="str">
            <v>TO</v>
          </cell>
          <cell r="L439" t="str">
            <v>Acquisto</v>
          </cell>
          <cell r="M439" t="str">
            <v>10/05/2019 10:01</v>
          </cell>
          <cell r="N439" t="str">
            <v>Si</v>
          </cell>
          <cell r="O439" t="str">
            <v>No</v>
          </cell>
          <cell r="P439">
            <v>0</v>
          </cell>
          <cell r="Q439" t="str">
            <v>X</v>
          </cell>
          <cell r="R439" t="str">
            <v>28/06/2019</v>
          </cell>
          <cell r="S439" t="str">
            <v>28/06/2019</v>
          </cell>
          <cell r="T439" t="str">
            <v>00959</v>
          </cell>
          <cell r="U439" t="str">
            <v>B111.226012.520.01170</v>
          </cell>
        </row>
        <row r="440">
          <cell r="B440" t="str">
            <v>BT-RAC-B111.228012.1</v>
          </cell>
          <cell r="C440" t="str">
            <v>00000000000061308</v>
          </cell>
          <cell r="D440" t="str">
            <v>M</v>
          </cell>
          <cell r="E440" t="str">
            <v>VariconM 800x1200x2200mm RAL 9011, con 4 montanti a passo 21</v>
          </cell>
          <cell r="F440" t="str">
            <v>BTICINO S.P.A.</v>
          </cell>
          <cell r="G440">
            <v>0</v>
          </cell>
          <cell r="H440">
            <v>0</v>
          </cell>
          <cell r="K440" t="str">
            <v>TO</v>
          </cell>
          <cell r="L440" t="str">
            <v>Acquisto</v>
          </cell>
          <cell r="M440" t="str">
            <v>10/05/2019 09:57</v>
          </cell>
          <cell r="N440" t="str">
            <v>Si</v>
          </cell>
          <cell r="O440" t="str">
            <v>No</v>
          </cell>
          <cell r="P440">
            <v>0</v>
          </cell>
          <cell r="Q440" t="str">
            <v>X</v>
          </cell>
          <cell r="R440" t="str">
            <v>28/06/2019</v>
          </cell>
          <cell r="S440" t="str">
            <v>28/06/2019</v>
          </cell>
          <cell r="T440" t="str">
            <v>00959</v>
          </cell>
          <cell r="U440" t="str">
            <v>B111.228012.141911</v>
          </cell>
        </row>
        <row r="441">
          <cell r="B441" t="str">
            <v>BT-RAC-B111.228012A.1</v>
          </cell>
          <cell r="C441" t="str">
            <v>00000000000061309</v>
          </cell>
          <cell r="D441" t="str">
            <v>M</v>
          </cell>
          <cell r="E441" t="str">
            <v>VariconM 800x1200x2200mm RAL 9011, con 4 montanti a passo 23</v>
          </cell>
          <cell r="F441" t="str">
            <v>BTICINO S.P.A.</v>
          </cell>
          <cell r="G441">
            <v>0</v>
          </cell>
          <cell r="H441">
            <v>0</v>
          </cell>
          <cell r="K441" t="str">
            <v>TO</v>
          </cell>
          <cell r="L441" t="str">
            <v>Acquisto</v>
          </cell>
          <cell r="M441" t="str">
            <v>10/05/2019 10:00</v>
          </cell>
          <cell r="N441" t="str">
            <v>Si</v>
          </cell>
          <cell r="O441" t="str">
            <v>No</v>
          </cell>
          <cell r="P441">
            <v>0</v>
          </cell>
          <cell r="Q441" t="str">
            <v>X</v>
          </cell>
          <cell r="R441" t="str">
            <v>28/06/2019</v>
          </cell>
          <cell r="S441" t="str">
            <v>28/06/2019</v>
          </cell>
          <cell r="T441" t="str">
            <v>00959</v>
          </cell>
          <cell r="U441" t="str">
            <v>B111.228012A.141911</v>
          </cell>
        </row>
        <row r="442">
          <cell r="B442" t="str">
            <v>BT-RAC-B112.208012.1E</v>
          </cell>
          <cell r="C442" t="str">
            <v>00000000000062527</v>
          </cell>
          <cell r="D442" t="str">
            <v>M</v>
          </cell>
          <cell r="E442" t="str">
            <v>BTICINO -  Armadio server uguali a quelli già installati ( teoricamente 800 (larg) x 1200(prof) x 2000(alt) RAL7047</v>
          </cell>
          <cell r="F442" t="str">
            <v>BTICINO S.P.A.</v>
          </cell>
          <cell r="G442">
            <v>0</v>
          </cell>
          <cell r="H442">
            <v>0</v>
          </cell>
          <cell r="K442" t="str">
            <v>TO</v>
          </cell>
          <cell r="L442" t="str">
            <v>Acquisto</v>
          </cell>
          <cell r="M442" t="str">
            <v>11/07/2019 16:39</v>
          </cell>
          <cell r="N442" t="str">
            <v>Si</v>
          </cell>
          <cell r="O442" t="str">
            <v>No</v>
          </cell>
          <cell r="P442">
            <v>0</v>
          </cell>
          <cell r="Q442" t="str">
            <v>X</v>
          </cell>
          <cell r="R442" t="str">
            <v>30/08/2019</v>
          </cell>
          <cell r="S442" t="str">
            <v>06/08/2019</v>
          </cell>
          <cell r="T442" t="str">
            <v>00959</v>
          </cell>
          <cell r="U442" t="str">
            <v>B112.208012.1E8.01878</v>
          </cell>
        </row>
        <row r="443">
          <cell r="B443" t="str">
            <v>BT-RAC-BRACKET-PDU</v>
          </cell>
          <cell r="C443" t="str">
            <v>00000000000048365</v>
          </cell>
          <cell r="D443" t="str">
            <v>M</v>
          </cell>
          <cell r="E443" t="str">
            <v>BTICINO - Coppia di staffe per quick fix (verso retro) PDU Legrand/Raritan in armadi Varicon</v>
          </cell>
          <cell r="F443" t="str">
            <v>BTICINO S.P.A.</v>
          </cell>
          <cell r="G443">
            <v>0</v>
          </cell>
          <cell r="H443">
            <v>0</v>
          </cell>
          <cell r="K443" t="str">
            <v>TO</v>
          </cell>
          <cell r="L443" t="str">
            <v>Acquisto</v>
          </cell>
          <cell r="M443" t="str">
            <v>20/04/2017 09:21</v>
          </cell>
          <cell r="N443" t="str">
            <v>No</v>
          </cell>
          <cell r="O443" t="str">
            <v>No</v>
          </cell>
          <cell r="P443">
            <v>0</v>
          </cell>
          <cell r="Q443" t="str">
            <v>K</v>
          </cell>
          <cell r="R443" t="str">
            <v>06/05/2021</v>
          </cell>
          <cell r="S443" t="str">
            <v>29/06/2017</v>
          </cell>
          <cell r="T443" t="str">
            <v>00959</v>
          </cell>
          <cell r="U443" t="str">
            <v>BRACKET-PDU</v>
          </cell>
        </row>
        <row r="444">
          <cell r="B444" t="str">
            <v>BT-RAC-C011.12L540.6</v>
          </cell>
          <cell r="C444" t="str">
            <v>00000000000061312</v>
          </cell>
          <cell r="D444" t="str">
            <v>M</v>
          </cell>
          <cell r="E444" t="str">
            <v>kit si 6 Tubi con Illuminazione LED con PIR lungh. 600mm, supporto magnetico</v>
          </cell>
          <cell r="F444" t="str">
            <v>BTICINO S.P.A.</v>
          </cell>
          <cell r="G444">
            <v>0</v>
          </cell>
          <cell r="H444">
            <v>0</v>
          </cell>
          <cell r="K444" t="str">
            <v>TO</v>
          </cell>
          <cell r="L444" t="str">
            <v>Acquisto</v>
          </cell>
          <cell r="M444" t="str">
            <v>10/05/2019 10:16</v>
          </cell>
          <cell r="N444" t="str">
            <v>Si</v>
          </cell>
          <cell r="O444" t="str">
            <v>No</v>
          </cell>
          <cell r="P444">
            <v>0</v>
          </cell>
          <cell r="Q444" t="str">
            <v>X</v>
          </cell>
          <cell r="R444" t="str">
            <v>28/06/2019</v>
          </cell>
          <cell r="S444" t="str">
            <v>28/06/2019</v>
          </cell>
          <cell r="T444" t="str">
            <v>00959</v>
          </cell>
          <cell r="U444" t="str">
            <v>C011.12L540.142612</v>
          </cell>
        </row>
        <row r="445">
          <cell r="B445" t="str">
            <v>BT-RAC-C011.12L780</v>
          </cell>
          <cell r="C445" t="str">
            <v>00000000000061298</v>
          </cell>
          <cell r="D445" t="str">
            <v>M</v>
          </cell>
          <cell r="E445" t="str">
            <v>Kit 8 Tubi con Illuminazione LED con PIR lungh. 600mm, supporto magnetico</v>
          </cell>
          <cell r="F445" t="str">
            <v>BTICINO S.P.A.</v>
          </cell>
          <cell r="G445">
            <v>0</v>
          </cell>
          <cell r="H445">
            <v>0</v>
          </cell>
          <cell r="K445" t="str">
            <v>TO</v>
          </cell>
          <cell r="L445" t="str">
            <v>Acquisto</v>
          </cell>
          <cell r="M445" t="str">
            <v>10/05/2019 09:20</v>
          </cell>
          <cell r="N445" t="str">
            <v>Si</v>
          </cell>
          <cell r="O445" t="str">
            <v>No</v>
          </cell>
          <cell r="P445">
            <v>0</v>
          </cell>
          <cell r="Q445" t="str">
            <v>X</v>
          </cell>
          <cell r="R445" t="str">
            <v>28/06/2019</v>
          </cell>
          <cell r="S445" t="str">
            <v>28/06/2019</v>
          </cell>
          <cell r="T445" t="str">
            <v>00959</v>
          </cell>
          <cell r="U445" t="str">
            <v>C011.12L780.142614</v>
          </cell>
        </row>
        <row r="446">
          <cell r="B446" t="str">
            <v>BT-RAC-C027.0540EE24</v>
          </cell>
          <cell r="C446" t="str">
            <v>00000000000061311</v>
          </cell>
          <cell r="D446" t="str">
            <v>M</v>
          </cell>
          <cell r="E446" t="str">
            <v>sistema di compartimentazione autoportante, 2400mm h interna, 1200mm L interna , 5400m lunh. Porta doppia scor. ant e post elet.</v>
          </cell>
          <cell r="F446" t="str">
            <v>BTICINO S.P.A.</v>
          </cell>
          <cell r="G446">
            <v>0</v>
          </cell>
          <cell r="H446">
            <v>0</v>
          </cell>
          <cell r="K446" t="str">
            <v>TO</v>
          </cell>
          <cell r="L446" t="str">
            <v>Acquisto</v>
          </cell>
          <cell r="M446" t="str">
            <v>10/05/2019 10:10</v>
          </cell>
          <cell r="N446" t="str">
            <v>Si</v>
          </cell>
          <cell r="O446" t="str">
            <v>No</v>
          </cell>
          <cell r="P446">
            <v>0</v>
          </cell>
          <cell r="Q446" t="str">
            <v>X</v>
          </cell>
          <cell r="R446" t="str">
            <v>28/06/2019</v>
          </cell>
          <cell r="S446" t="str">
            <v>28/06/2019</v>
          </cell>
          <cell r="T446" t="str">
            <v>00959</v>
          </cell>
          <cell r="U446" t="str">
            <v>C027.0540EE24.142611</v>
          </cell>
        </row>
        <row r="447">
          <cell r="B447" t="str">
            <v>BT-RAC-C027.0780EE24</v>
          </cell>
          <cell r="C447" t="str">
            <v>00000000000061296</v>
          </cell>
          <cell r="D447" t="str">
            <v>M</v>
          </cell>
          <cell r="E447" t="str">
            <v>sistema di compartimentazione autoportante, 2400mm h interna, 1200mm L interna , 7800m lunh. Porta doppia scor. ant e post elet.</v>
          </cell>
          <cell r="F447" t="str">
            <v>BTICINO S.P.A.</v>
          </cell>
          <cell r="G447">
            <v>0</v>
          </cell>
          <cell r="H447">
            <v>0</v>
          </cell>
          <cell r="K447" t="str">
            <v>TO</v>
          </cell>
          <cell r="L447" t="str">
            <v>Acquisto</v>
          </cell>
          <cell r="M447" t="str">
            <v>10/05/2019 09:16</v>
          </cell>
          <cell r="N447" t="str">
            <v>Si</v>
          </cell>
          <cell r="O447" t="str">
            <v>No</v>
          </cell>
          <cell r="P447">
            <v>0</v>
          </cell>
          <cell r="Q447" t="str">
            <v>X</v>
          </cell>
          <cell r="R447" t="str">
            <v>30/08/2019</v>
          </cell>
          <cell r="S447" t="str">
            <v>23/07/2019</v>
          </cell>
          <cell r="T447" t="str">
            <v>00959</v>
          </cell>
          <cell r="U447" t="str">
            <v>C027.0780EE24.142613</v>
          </cell>
        </row>
        <row r="448">
          <cell r="B448" t="str">
            <v>BT-RAC-C200220-22.2H7</v>
          </cell>
          <cell r="C448" t="str">
            <v>00000000000057068</v>
          </cell>
          <cell r="D448" t="str">
            <v>M</v>
          </cell>
          <cell r="E448" t="str">
            <v>Varicondition DX 22,3kW, RAL9005 with air filter, condensation pump and Modbus SNMP / HTTP module, prof. 1200mm</v>
          </cell>
          <cell r="F448" t="str">
            <v>BTICINO S.P.A.</v>
          </cell>
          <cell r="G448">
            <v>0</v>
          </cell>
          <cell r="H448">
            <v>0</v>
          </cell>
          <cell r="K448" t="str">
            <v>TO</v>
          </cell>
          <cell r="L448" t="str">
            <v>Acquisto</v>
          </cell>
          <cell r="M448" t="str">
            <v>19/10/2018 11:35</v>
          </cell>
          <cell r="N448" t="str">
            <v>Si</v>
          </cell>
          <cell r="O448" t="str">
            <v>No</v>
          </cell>
          <cell r="P448">
            <v>0</v>
          </cell>
          <cell r="Q448" t="str">
            <v>X</v>
          </cell>
          <cell r="R448" t="str">
            <v>31/01/2019</v>
          </cell>
          <cell r="S448" t="str">
            <v>22/01/2019</v>
          </cell>
          <cell r="T448" t="str">
            <v>00959</v>
          </cell>
          <cell r="U448" t="str">
            <v>C200.220-22.2H7.01679</v>
          </cell>
        </row>
        <row r="449">
          <cell r="B449" t="str">
            <v>BT-RAC-C3220190MM20</v>
          </cell>
          <cell r="C449" t="str">
            <v>00000000000057067</v>
          </cell>
          <cell r="D449" t="str">
            <v>M</v>
          </cell>
          <cell r="E449" t="str">
            <v>Varicondition Next Gen Corridor RAL7047 L= 1900mm - mechanical doors self closers - 2x illum. LED con PIR</v>
          </cell>
          <cell r="F449" t="str">
            <v>BTICINO S.P.A.</v>
          </cell>
          <cell r="G449">
            <v>0</v>
          </cell>
          <cell r="H449">
            <v>0</v>
          </cell>
          <cell r="K449" t="str">
            <v>TO</v>
          </cell>
          <cell r="L449" t="str">
            <v>Acquisto</v>
          </cell>
          <cell r="M449" t="str">
            <v>19/10/2018 11:31</v>
          </cell>
          <cell r="N449" t="str">
            <v>Si</v>
          </cell>
          <cell r="O449" t="str">
            <v>No</v>
          </cell>
          <cell r="P449">
            <v>0</v>
          </cell>
          <cell r="Q449" t="str">
            <v>X</v>
          </cell>
          <cell r="R449" t="str">
            <v>31/12/2018</v>
          </cell>
          <cell r="S449" t="str">
            <v>14/12/2018</v>
          </cell>
          <cell r="T449" t="str">
            <v>00959</v>
          </cell>
          <cell r="U449" t="str">
            <v>C322.0190MM20.2I3.01679</v>
          </cell>
        </row>
        <row r="450">
          <cell r="B450" t="str">
            <v>BT-RAC-C9101U1Q</v>
          </cell>
          <cell r="C450" t="str">
            <v>00000000000047660</v>
          </cell>
          <cell r="E450" t="str">
            <v>BTNET - pannello passacavi 1U quick fix</v>
          </cell>
          <cell r="F450" t="str">
            <v>BTICINO S.P.A.</v>
          </cell>
          <cell r="G450">
            <v>0</v>
          </cell>
          <cell r="H450">
            <v>0</v>
          </cell>
          <cell r="L450" t="str">
            <v>Acquisto</v>
          </cell>
          <cell r="M450" t="str">
            <v>06/03/2017 15:26</v>
          </cell>
          <cell r="N450" t="str">
            <v>Si</v>
          </cell>
          <cell r="O450" t="str">
            <v>No</v>
          </cell>
          <cell r="P450">
            <v>0</v>
          </cell>
          <cell r="Q450" t="str">
            <v>X</v>
          </cell>
          <cell r="T450" t="str">
            <v>00959</v>
          </cell>
          <cell r="U450" t="str">
            <v>C9101U1Q</v>
          </cell>
        </row>
        <row r="451">
          <cell r="B451" t="str">
            <v>BT-RAC-C9111P10</v>
          </cell>
          <cell r="C451" t="str">
            <v>00000000000047619</v>
          </cell>
          <cell r="E451" t="str">
            <v>BTNET - mensola fissa server p 1000 quick fix</v>
          </cell>
          <cell r="F451" t="str">
            <v>BTICINO S.P.A.</v>
          </cell>
          <cell r="G451">
            <v>0</v>
          </cell>
          <cell r="H451">
            <v>0</v>
          </cell>
          <cell r="L451" t="str">
            <v>Acquisto</v>
          </cell>
          <cell r="M451" t="str">
            <v>06/03/2017 15:26</v>
          </cell>
          <cell r="N451" t="str">
            <v>Si</v>
          </cell>
          <cell r="O451" t="str">
            <v>No</v>
          </cell>
          <cell r="P451">
            <v>0</v>
          </cell>
          <cell r="Q451" t="str">
            <v>X</v>
          </cell>
          <cell r="T451" t="str">
            <v>00959</v>
          </cell>
          <cell r="U451" t="str">
            <v>C9111P10</v>
          </cell>
        </row>
        <row r="452">
          <cell r="B452" t="str">
            <v>BT-RAC-C9111P6</v>
          </cell>
          <cell r="C452" t="str">
            <v>00000000000047631</v>
          </cell>
          <cell r="E452" t="str">
            <v>BTNET - mensola fissa armadio p 600 quick fix</v>
          </cell>
          <cell r="F452" t="str">
            <v>BTICINO S.P.A.</v>
          </cell>
          <cell r="G452">
            <v>0</v>
          </cell>
          <cell r="H452">
            <v>0</v>
          </cell>
          <cell r="L452" t="str">
            <v>Acquisto</v>
          </cell>
          <cell r="M452" t="str">
            <v>06/03/2017 15:26</v>
          </cell>
          <cell r="N452" t="str">
            <v>Si</v>
          </cell>
          <cell r="O452" t="str">
            <v>No</v>
          </cell>
          <cell r="P452">
            <v>0</v>
          </cell>
          <cell r="Q452" t="str">
            <v>X</v>
          </cell>
          <cell r="T452" t="str">
            <v>00959</v>
          </cell>
          <cell r="U452" t="str">
            <v>C9111P6</v>
          </cell>
        </row>
        <row r="453">
          <cell r="B453" t="str">
            <v>BT-RAC-C9111P8</v>
          </cell>
          <cell r="C453" t="str">
            <v>00000000000047632</v>
          </cell>
          <cell r="E453" t="str">
            <v>BTNET - mensola fissa armadio p 800 quick fix</v>
          </cell>
          <cell r="F453" t="str">
            <v>BTICINO S.P.A.</v>
          </cell>
          <cell r="G453">
            <v>0</v>
          </cell>
          <cell r="H453">
            <v>0</v>
          </cell>
          <cell r="L453" t="str">
            <v>Acquisto</v>
          </cell>
          <cell r="M453" t="str">
            <v>06/03/2017 15:26</v>
          </cell>
          <cell r="N453" t="str">
            <v>Si</v>
          </cell>
          <cell r="O453" t="str">
            <v>No</v>
          </cell>
          <cell r="P453">
            <v>0</v>
          </cell>
          <cell r="Q453" t="str">
            <v>X</v>
          </cell>
          <cell r="T453" t="str">
            <v>00959</v>
          </cell>
          <cell r="U453" t="str">
            <v>C9111P8</v>
          </cell>
        </row>
        <row r="454">
          <cell r="B454" t="str">
            <v>BT-RAC-C9112P10</v>
          </cell>
          <cell r="C454" t="str">
            <v>00000000000047633</v>
          </cell>
          <cell r="E454" t="str">
            <v>BTNET - mensola estraibile armadio p 1000 quick fix</v>
          </cell>
          <cell r="F454" t="str">
            <v>BTICINO S.P.A.</v>
          </cell>
          <cell r="G454">
            <v>0</v>
          </cell>
          <cell r="H454">
            <v>0</v>
          </cell>
          <cell r="L454" t="str">
            <v>Acquisto</v>
          </cell>
          <cell r="M454" t="str">
            <v>06/03/2017 15:26</v>
          </cell>
          <cell r="N454" t="str">
            <v>Si</v>
          </cell>
          <cell r="O454" t="str">
            <v>No</v>
          </cell>
          <cell r="P454">
            <v>0</v>
          </cell>
          <cell r="Q454" t="str">
            <v>X</v>
          </cell>
          <cell r="T454" t="str">
            <v>00959</v>
          </cell>
          <cell r="U454" t="str">
            <v>C9112P10</v>
          </cell>
        </row>
        <row r="455">
          <cell r="B455" t="str">
            <v>BT-RAC-C9112P6</v>
          </cell>
          <cell r="C455" t="str">
            <v>00000000000047634</v>
          </cell>
          <cell r="E455" t="str">
            <v>BTNET - mensola estraibile armadio p 600 quick  fix</v>
          </cell>
          <cell r="F455" t="str">
            <v>BTICINO S.P.A.</v>
          </cell>
          <cell r="G455">
            <v>0</v>
          </cell>
          <cell r="H455">
            <v>0</v>
          </cell>
          <cell r="L455" t="str">
            <v>Acquisto</v>
          </cell>
          <cell r="M455" t="str">
            <v>06/03/2017 15:26</v>
          </cell>
          <cell r="N455" t="str">
            <v>Si</v>
          </cell>
          <cell r="O455" t="str">
            <v>No</v>
          </cell>
          <cell r="P455">
            <v>0</v>
          </cell>
          <cell r="Q455" t="str">
            <v>X</v>
          </cell>
          <cell r="T455" t="str">
            <v>00959</v>
          </cell>
          <cell r="U455" t="str">
            <v>C9112P6</v>
          </cell>
        </row>
        <row r="456">
          <cell r="B456" t="str">
            <v>BT-RAC-C9112P8</v>
          </cell>
          <cell r="C456" t="str">
            <v>00000000000047642</v>
          </cell>
          <cell r="E456" t="str">
            <v>BTNET - mensola estraibile armadio p 800 quick fix</v>
          </cell>
          <cell r="F456" t="str">
            <v>BTICINO S.P.A.</v>
          </cell>
          <cell r="G456">
            <v>0</v>
          </cell>
          <cell r="H456">
            <v>0</v>
          </cell>
          <cell r="L456" t="str">
            <v>Acquisto</v>
          </cell>
          <cell r="M456" t="str">
            <v>06/03/2017 15:26</v>
          </cell>
          <cell r="N456" t="str">
            <v>Si</v>
          </cell>
          <cell r="O456" t="str">
            <v>No</v>
          </cell>
          <cell r="P456">
            <v>0</v>
          </cell>
          <cell r="Q456" t="str">
            <v>X</v>
          </cell>
          <cell r="T456" t="str">
            <v>00959</v>
          </cell>
          <cell r="U456" t="str">
            <v>C9112P8</v>
          </cell>
        </row>
        <row r="457">
          <cell r="B457" t="str">
            <v>BT-RAC-C9122L6</v>
          </cell>
          <cell r="C457" t="str">
            <v>00000000000047620</v>
          </cell>
          <cell r="E457" t="str">
            <v>BTNET - Gruppo di ventilazione precablato con 2 ventole 19'' 3U, 18W portata 180m3/h, Alimentazione 230Vac Nero RAL 9005</v>
          </cell>
          <cell r="F457" t="str">
            <v>BTICINO S.P.A.</v>
          </cell>
          <cell r="G457">
            <v>0</v>
          </cell>
          <cell r="H457">
            <v>0</v>
          </cell>
          <cell r="L457" t="str">
            <v>Acquisto</v>
          </cell>
          <cell r="M457" t="str">
            <v>06/03/2017 15:26</v>
          </cell>
          <cell r="N457" t="str">
            <v>Si</v>
          </cell>
          <cell r="O457" t="str">
            <v>No</v>
          </cell>
          <cell r="P457">
            <v>0</v>
          </cell>
          <cell r="Q457" t="str">
            <v>X</v>
          </cell>
          <cell r="T457" t="str">
            <v>00959</v>
          </cell>
          <cell r="U457" t="str">
            <v>C9122L6</v>
          </cell>
        </row>
        <row r="458">
          <cell r="B458" t="str">
            <v>BT-RAC-C9122L8</v>
          </cell>
          <cell r="C458" t="str">
            <v>00000000000047621</v>
          </cell>
          <cell r="E458" t="str">
            <v>BTNET - Gruppo di ventilazione precablato con 3 ventole 19'' 3U, portata 270m3/h, Alimentazione 230Vac Nero RAL 9005</v>
          </cell>
          <cell r="F458" t="str">
            <v>BTICINO S.P.A.</v>
          </cell>
          <cell r="G458">
            <v>0</v>
          </cell>
          <cell r="H458">
            <v>0</v>
          </cell>
          <cell r="L458" t="str">
            <v>Acquisto</v>
          </cell>
          <cell r="M458" t="str">
            <v>06/03/2017 15:26</v>
          </cell>
          <cell r="N458" t="str">
            <v>Si</v>
          </cell>
          <cell r="O458" t="str">
            <v>No</v>
          </cell>
          <cell r="P458">
            <v>0</v>
          </cell>
          <cell r="Q458" t="str">
            <v>X</v>
          </cell>
          <cell r="T458" t="str">
            <v>00959</v>
          </cell>
          <cell r="U458" t="str">
            <v>C9122L8</v>
          </cell>
        </row>
        <row r="459">
          <cell r="B459" t="str">
            <v>BT-RAC-C9123U1</v>
          </cell>
          <cell r="C459" t="str">
            <v>00000000000047622</v>
          </cell>
          <cell r="E459" t="str">
            <v>BTNET - pannello ingresso cavi 1U-solo per rack LCS2</v>
          </cell>
          <cell r="F459" t="str">
            <v>BTICINO S.P.A.</v>
          </cell>
          <cell r="G459">
            <v>0</v>
          </cell>
          <cell r="H459">
            <v>0</v>
          </cell>
          <cell r="L459" t="str">
            <v>Acquisto</v>
          </cell>
          <cell r="M459" t="str">
            <v>06/03/2017 15:26</v>
          </cell>
          <cell r="N459" t="str">
            <v>Si</v>
          </cell>
          <cell r="O459" t="str">
            <v>No</v>
          </cell>
          <cell r="P459">
            <v>0</v>
          </cell>
          <cell r="Q459" t="str">
            <v>X</v>
          </cell>
          <cell r="T459" t="str">
            <v>00959</v>
          </cell>
          <cell r="U459" t="str">
            <v>C9123U1</v>
          </cell>
        </row>
        <row r="460">
          <cell r="B460" t="str">
            <v>BT-RAC-C9130L8</v>
          </cell>
          <cell r="C460" t="str">
            <v>00000000000047623</v>
          </cell>
          <cell r="E460" t="str">
            <v>BTNET - zoccolo ant e post per armadi largh 800-per rack LCS2</v>
          </cell>
          <cell r="F460" t="str">
            <v>BTICINO S.P.A.</v>
          </cell>
          <cell r="G460">
            <v>0</v>
          </cell>
          <cell r="H460">
            <v>0</v>
          </cell>
          <cell r="L460" t="str">
            <v>Acquisto</v>
          </cell>
          <cell r="M460" t="str">
            <v>06/03/2017 15:26</v>
          </cell>
          <cell r="N460" t="str">
            <v>Si</v>
          </cell>
          <cell r="O460" t="str">
            <v>No</v>
          </cell>
          <cell r="P460">
            <v>0</v>
          </cell>
          <cell r="Q460" t="str">
            <v>X</v>
          </cell>
          <cell r="T460" t="str">
            <v>00959</v>
          </cell>
          <cell r="U460" t="str">
            <v>C9130L8</v>
          </cell>
        </row>
        <row r="461">
          <cell r="B461" t="str">
            <v>BT-RAC-C9130P6</v>
          </cell>
          <cell r="C461" t="str">
            <v>00000000000047624</v>
          </cell>
          <cell r="E461" t="str">
            <v>BTNET - coppia flangie laterali per completam zoccolo rak LCS2 prof 600</v>
          </cell>
          <cell r="F461" t="str">
            <v>BTICINO S.P.A.</v>
          </cell>
          <cell r="G461">
            <v>0</v>
          </cell>
          <cell r="H461">
            <v>0</v>
          </cell>
          <cell r="L461" t="str">
            <v>Acquisto</v>
          </cell>
          <cell r="M461" t="str">
            <v>06/03/2017 15:26</v>
          </cell>
          <cell r="N461" t="str">
            <v>Si</v>
          </cell>
          <cell r="O461" t="str">
            <v>No</v>
          </cell>
          <cell r="P461">
            <v>0</v>
          </cell>
          <cell r="Q461" t="str">
            <v>X</v>
          </cell>
          <cell r="T461" t="str">
            <v>00959</v>
          </cell>
          <cell r="U461" t="str">
            <v>C9130P6</v>
          </cell>
        </row>
        <row r="462">
          <cell r="B462" t="str">
            <v>BT-RAC-C9130P8</v>
          </cell>
          <cell r="C462" t="str">
            <v>00000000000047625</v>
          </cell>
          <cell r="E462" t="str">
            <v>BTNET - coppia flangie laterali per completam zoccolo rak LCS2 prof 800</v>
          </cell>
          <cell r="F462" t="str">
            <v>BTICINO S.P.A.</v>
          </cell>
          <cell r="G462">
            <v>0</v>
          </cell>
          <cell r="H462">
            <v>0</v>
          </cell>
          <cell r="L462" t="str">
            <v>Acquisto</v>
          </cell>
          <cell r="M462" t="str">
            <v>06/03/2017 15:26</v>
          </cell>
          <cell r="N462" t="str">
            <v>Si</v>
          </cell>
          <cell r="O462" t="str">
            <v>No</v>
          </cell>
          <cell r="P462">
            <v>0</v>
          </cell>
          <cell r="Q462" t="str">
            <v>X</v>
          </cell>
          <cell r="T462" t="str">
            <v>00959</v>
          </cell>
          <cell r="U462" t="str">
            <v>C9130P8</v>
          </cell>
        </row>
        <row r="463">
          <cell r="B463" t="str">
            <v>BT-RAC-C9139L6</v>
          </cell>
          <cell r="C463" t="str">
            <v>00000000000047626</v>
          </cell>
          <cell r="E463" t="str">
            <v>BTNET - zoccolo ant e post per armadi largh 600-per rack LCS2</v>
          </cell>
          <cell r="F463" t="str">
            <v>BTICINO S.P.A.</v>
          </cell>
          <cell r="G463">
            <v>0</v>
          </cell>
          <cell r="H463">
            <v>0</v>
          </cell>
          <cell r="L463" t="str">
            <v>Acquisto</v>
          </cell>
          <cell r="M463" t="str">
            <v>06/03/2017 15:26</v>
          </cell>
          <cell r="N463" t="str">
            <v>Si</v>
          </cell>
          <cell r="O463" t="str">
            <v>No</v>
          </cell>
          <cell r="P463">
            <v>0</v>
          </cell>
          <cell r="Q463" t="str">
            <v>X</v>
          </cell>
          <cell r="T463" t="str">
            <v>00959</v>
          </cell>
          <cell r="U463" t="str">
            <v>C9139L6</v>
          </cell>
        </row>
        <row r="464">
          <cell r="B464" t="str">
            <v>BT-RAC-DX2-T1H1</v>
          </cell>
          <cell r="C464" t="str">
            <v>00000000000061313</v>
          </cell>
          <cell r="D464" t="str">
            <v>M</v>
          </cell>
          <cell r="E464" t="str">
            <v>BTICINO - Sensori temperatura umidità</v>
          </cell>
          <cell r="F464" t="str">
            <v>BTICINO S.P.A.</v>
          </cell>
          <cell r="G464">
            <v>0</v>
          </cell>
          <cell r="H464">
            <v>0</v>
          </cell>
          <cell r="K464" t="str">
            <v>TO</v>
          </cell>
          <cell r="L464" t="str">
            <v>Acquisto</v>
          </cell>
          <cell r="M464" t="str">
            <v>10/05/2019 10:19</v>
          </cell>
          <cell r="N464" t="str">
            <v>Si</v>
          </cell>
          <cell r="O464" t="str">
            <v>No</v>
          </cell>
          <cell r="P464">
            <v>0</v>
          </cell>
          <cell r="Q464" t="str">
            <v>X</v>
          </cell>
          <cell r="R464" t="str">
            <v>30/08/2019</v>
          </cell>
          <cell r="S464" t="str">
            <v>28/08/2019</v>
          </cell>
          <cell r="T464" t="str">
            <v>00959</v>
          </cell>
          <cell r="U464" t="str">
            <v>DX2-T1H1</v>
          </cell>
        </row>
        <row r="465">
          <cell r="B465" t="str">
            <v>BT-RACKKIT-DKX4-101-3</v>
          </cell>
          <cell r="C465" t="str">
            <v>00000000000077980</v>
          </cell>
          <cell r="D465" t="str">
            <v>M</v>
          </cell>
          <cell r="E465" t="str">
            <v>BTICINO - Kit supporti per montaggio RACK</v>
          </cell>
          <cell r="F465" t="str">
            <v>BTICINO S.P.A.</v>
          </cell>
          <cell r="G465">
            <v>0</v>
          </cell>
          <cell r="H465">
            <v>0</v>
          </cell>
          <cell r="K465" t="str">
            <v>TO</v>
          </cell>
          <cell r="L465" t="str">
            <v>Acquisto</v>
          </cell>
          <cell r="M465" t="str">
            <v>25/10/2022 12:40</v>
          </cell>
          <cell r="N465" t="str">
            <v>No</v>
          </cell>
          <cell r="O465" t="str">
            <v>No</v>
          </cell>
          <cell r="P465">
            <v>0</v>
          </cell>
          <cell r="Q465" t="str">
            <v>X</v>
          </cell>
          <cell r="R465" t="str">
            <v>25/01/2023</v>
          </cell>
          <cell r="S465" t="str">
            <v>25/01/2023</v>
          </cell>
          <cell r="T465" t="str">
            <v>00959</v>
          </cell>
          <cell r="U465" t="str">
            <v>RACK-KIT-DKX4-101-3</v>
          </cell>
        </row>
        <row r="466">
          <cell r="B466" t="str">
            <v>BT-RAC-LEGRAND</v>
          </cell>
          <cell r="C466" t="str">
            <v>00000000000047487</v>
          </cell>
          <cell r="E466" t="str">
            <v>MFI1105 pannelli ciechi 1U per rack pacco da 25</v>
          </cell>
          <cell r="F466" t="str">
            <v>BTICINO S.P.A.</v>
          </cell>
          <cell r="G466">
            <v>0</v>
          </cell>
          <cell r="H466">
            <v>0</v>
          </cell>
          <cell r="L466" t="str">
            <v>Acquisto</v>
          </cell>
          <cell r="M466" t="str">
            <v>06/03/2017 15:26</v>
          </cell>
          <cell r="N466" t="str">
            <v>Si</v>
          </cell>
          <cell r="O466" t="str">
            <v>No</v>
          </cell>
          <cell r="P466">
            <v>0</v>
          </cell>
          <cell r="Q466" t="str">
            <v>X</v>
          </cell>
          <cell r="T466" t="str">
            <v>00959</v>
          </cell>
          <cell r="U466" t="str">
            <v>LEGRAND</v>
          </cell>
        </row>
        <row r="467">
          <cell r="B467" t="str">
            <v>BT-RAC-LG-446880</v>
          </cell>
          <cell r="C467" t="str">
            <v>00000000000076598</v>
          </cell>
          <cell r="D467" t="str">
            <v>M</v>
          </cell>
          <cell r="E467" t="str">
            <v>BTICINO - kit 4 ruote di cui 2 con freno per rack server portata 1500kg. RAL 9005</v>
          </cell>
          <cell r="F467" t="str">
            <v>BTICINO S.P.A.</v>
          </cell>
          <cell r="G467">
            <v>0</v>
          </cell>
          <cell r="H467">
            <v>0</v>
          </cell>
          <cell r="K467" t="str">
            <v>TO</v>
          </cell>
          <cell r="L467" t="str">
            <v>Acquisto</v>
          </cell>
          <cell r="M467" t="str">
            <v>21/06/2022 14:30</v>
          </cell>
          <cell r="N467" t="str">
            <v>No</v>
          </cell>
          <cell r="O467" t="str">
            <v>No</v>
          </cell>
          <cell r="P467">
            <v>0</v>
          </cell>
          <cell r="Q467" t="str">
            <v>X</v>
          </cell>
          <cell r="R467" t="str">
            <v>04/11/2022</v>
          </cell>
          <cell r="S467" t="str">
            <v>04/11/2022</v>
          </cell>
          <cell r="T467" t="str">
            <v>00959</v>
          </cell>
          <cell r="U467" t="str">
            <v>LG-446880</v>
          </cell>
        </row>
        <row r="468">
          <cell r="B468" t="str">
            <v>BT-RAC-LG-446886</v>
          </cell>
          <cell r="C468" t="str">
            <v>00000000000076596</v>
          </cell>
          <cell r="D468" t="str">
            <v>M</v>
          </cell>
          <cell r="E468" t="str">
            <v>BTICINO - Barre anti- ribaltamento per armdadi server RAL 9005</v>
          </cell>
          <cell r="F468" t="str">
            <v>BTICINO S.P.A.</v>
          </cell>
          <cell r="G468">
            <v>0</v>
          </cell>
          <cell r="H468">
            <v>0</v>
          </cell>
          <cell r="K468" t="str">
            <v>TO</v>
          </cell>
          <cell r="L468" t="str">
            <v>Acquisto</v>
          </cell>
          <cell r="M468" t="str">
            <v>21/06/2022 14:27</v>
          </cell>
          <cell r="N468" t="str">
            <v>No</v>
          </cell>
          <cell r="O468" t="str">
            <v>No</v>
          </cell>
          <cell r="P468">
            <v>0</v>
          </cell>
          <cell r="Q468" t="str">
            <v>X</v>
          </cell>
          <cell r="R468" t="str">
            <v>09/11/2022</v>
          </cell>
          <cell r="S468" t="str">
            <v>09/11/2022</v>
          </cell>
          <cell r="T468" t="str">
            <v>00959</v>
          </cell>
          <cell r="U468" t="str">
            <v>LG-446886</v>
          </cell>
        </row>
        <row r="469">
          <cell r="B469" t="str">
            <v>BT-RAC-LG-446897</v>
          </cell>
          <cell r="C469" t="str">
            <v>00000000000077204</v>
          </cell>
          <cell r="D469" t="str">
            <v>M</v>
          </cell>
          <cell r="E469" t="str">
            <v>BTICINO - Supporto per montaggio una PDU verticali in rack server RAL 9005</v>
          </cell>
          <cell r="F469" t="str">
            <v>BTICINO S.P.A.</v>
          </cell>
          <cell r="G469">
            <v>0</v>
          </cell>
          <cell r="H469">
            <v>0</v>
          </cell>
          <cell r="K469" t="str">
            <v>TO</v>
          </cell>
          <cell r="L469" t="str">
            <v>Acquisto</v>
          </cell>
          <cell r="M469" t="str">
            <v>27/07/2022 17:44</v>
          </cell>
          <cell r="N469" t="str">
            <v>No</v>
          </cell>
          <cell r="O469" t="str">
            <v>No</v>
          </cell>
          <cell r="P469">
            <v>0</v>
          </cell>
          <cell r="Q469" t="str">
            <v>X</v>
          </cell>
          <cell r="R469" t="str">
            <v>04/11/2022</v>
          </cell>
          <cell r="S469" t="str">
            <v>14/02/2023</v>
          </cell>
          <cell r="T469" t="str">
            <v>00959</v>
          </cell>
          <cell r="U469" t="str">
            <v>LG-446897</v>
          </cell>
        </row>
        <row r="470">
          <cell r="B470" t="str">
            <v>BT-RAC-LG-446903</v>
          </cell>
          <cell r="C470" t="str">
            <v>00000000000077515</v>
          </cell>
          <cell r="D470" t="str">
            <v>M</v>
          </cell>
          <cell r="E470" t="str">
            <v>BTICINO - VENTOLE  6 con termostato e cavo e spina Tedesca</v>
          </cell>
          <cell r="F470" t="str">
            <v>BTICINO S.P.A.</v>
          </cell>
          <cell r="G470">
            <v>0</v>
          </cell>
          <cell r="H470">
            <v>0</v>
          </cell>
          <cell r="K470" t="str">
            <v>TO</v>
          </cell>
          <cell r="L470" t="str">
            <v>Acquisto</v>
          </cell>
          <cell r="M470" t="str">
            <v>16/09/2022 14:48</v>
          </cell>
          <cell r="N470" t="str">
            <v>No</v>
          </cell>
          <cell r="O470" t="str">
            <v>No</v>
          </cell>
          <cell r="P470">
            <v>0</v>
          </cell>
          <cell r="Q470" t="str">
            <v>X</v>
          </cell>
          <cell r="R470" t="str">
            <v>30/09/2022</v>
          </cell>
          <cell r="S470" t="str">
            <v>30/09/2022</v>
          </cell>
          <cell r="T470" t="str">
            <v>00959</v>
          </cell>
          <cell r="U470" t="str">
            <v>LG-446903</v>
          </cell>
        </row>
        <row r="471">
          <cell r="B471" t="str">
            <v>BT-RAC-LG-646337</v>
          </cell>
          <cell r="C471" t="str">
            <v>00000000000064741</v>
          </cell>
          <cell r="D471" t="str">
            <v>M</v>
          </cell>
          <cell r="E471" t="str">
            <v>LEGRAND - Set accoppiamento armadio</v>
          </cell>
          <cell r="F471" t="str">
            <v>BTICINO S.P.A.</v>
          </cell>
          <cell r="G471">
            <v>0</v>
          </cell>
          <cell r="H471">
            <v>0</v>
          </cell>
          <cell r="K471" t="str">
            <v>TO</v>
          </cell>
          <cell r="L471" t="str">
            <v>Acquisto</v>
          </cell>
          <cell r="M471" t="str">
            <v>13/11/2019 11:41</v>
          </cell>
          <cell r="N471" t="str">
            <v>Si</v>
          </cell>
          <cell r="O471" t="str">
            <v>No</v>
          </cell>
          <cell r="P471">
            <v>0</v>
          </cell>
          <cell r="Q471" t="str">
            <v>X</v>
          </cell>
          <cell r="R471" t="str">
            <v>02/12/2019</v>
          </cell>
          <cell r="S471" t="str">
            <v>29/11/2019</v>
          </cell>
          <cell r="T471" t="str">
            <v>00959</v>
          </cell>
          <cell r="U471" t="str">
            <v>LG-646337</v>
          </cell>
        </row>
        <row r="472">
          <cell r="B472" t="str">
            <v>BT-RAC-LG-646426</v>
          </cell>
          <cell r="C472" t="str">
            <v>00000000000053310</v>
          </cell>
          <cell r="D472" t="str">
            <v>M</v>
          </cell>
          <cell r="E472" t="str">
            <v>Legrand - set di 2 passacavi laterali42 800</v>
          </cell>
          <cell r="F472" t="str">
            <v>BTICINO S.P.A.</v>
          </cell>
          <cell r="G472">
            <v>0</v>
          </cell>
          <cell r="H472">
            <v>0</v>
          </cell>
          <cell r="K472" t="str">
            <v>TO</v>
          </cell>
          <cell r="L472" t="str">
            <v>Acquisto</v>
          </cell>
          <cell r="M472" t="str">
            <v>05/04/2018 18:40</v>
          </cell>
          <cell r="N472" t="str">
            <v>Si</v>
          </cell>
          <cell r="O472" t="str">
            <v>No</v>
          </cell>
          <cell r="P472">
            <v>0</v>
          </cell>
          <cell r="Q472" t="str">
            <v>X</v>
          </cell>
          <cell r="R472" t="str">
            <v>16/11/2018</v>
          </cell>
          <cell r="S472" t="str">
            <v>14/11/2018</v>
          </cell>
          <cell r="T472" t="str">
            <v>00959</v>
          </cell>
          <cell r="U472" t="str">
            <v>646426</v>
          </cell>
        </row>
        <row r="473">
          <cell r="B473" t="str">
            <v>BT-RAC-LG-646506</v>
          </cell>
          <cell r="C473" t="str">
            <v>00000000000076597</v>
          </cell>
          <cell r="D473" t="str">
            <v>M</v>
          </cell>
          <cell r="E473" t="str">
            <v>BTICINO - MENSOLA FISSA ARMADI RACK 800- 1 U - PROFONDITA 625 mm - PORT. 50KG</v>
          </cell>
          <cell r="F473" t="str">
            <v>BTICINO S.P.A.</v>
          </cell>
          <cell r="G473">
            <v>0</v>
          </cell>
          <cell r="H473">
            <v>0</v>
          </cell>
          <cell r="K473" t="str">
            <v>TO</v>
          </cell>
          <cell r="L473" t="str">
            <v>Acquisto</v>
          </cell>
          <cell r="M473" t="str">
            <v>21/06/2022 14:29</v>
          </cell>
          <cell r="N473" t="str">
            <v>No</v>
          </cell>
          <cell r="O473" t="str">
            <v>No</v>
          </cell>
          <cell r="P473">
            <v>0</v>
          </cell>
          <cell r="Q473" t="str">
            <v>X</v>
          </cell>
          <cell r="T473" t="str">
            <v>00959</v>
          </cell>
          <cell r="U473" t="str">
            <v>LG-646506</v>
          </cell>
        </row>
        <row r="474">
          <cell r="B474" t="str">
            <v>BT-RAC-LG-646507</v>
          </cell>
          <cell r="C474" t="str">
            <v>00000000000077972</v>
          </cell>
          <cell r="D474" t="str">
            <v>M</v>
          </cell>
          <cell r="E474" t="str">
            <v>BTICINO - Mensola Fissa 800 x 1000</v>
          </cell>
          <cell r="F474" t="str">
            <v>BTICINO S.P.A.</v>
          </cell>
          <cell r="G474">
            <v>0</v>
          </cell>
          <cell r="H474">
            <v>0</v>
          </cell>
          <cell r="K474" t="str">
            <v>TO</v>
          </cell>
          <cell r="L474" t="str">
            <v>Acquisto</v>
          </cell>
          <cell r="M474" t="str">
            <v>24/10/2022 16:56</v>
          </cell>
          <cell r="N474" t="str">
            <v>No</v>
          </cell>
          <cell r="O474" t="str">
            <v>No</v>
          </cell>
          <cell r="P474">
            <v>0</v>
          </cell>
          <cell r="Q474" t="str">
            <v>X</v>
          </cell>
          <cell r="R474" t="str">
            <v>04/11/2022</v>
          </cell>
          <cell r="S474" t="str">
            <v>04/11/2022</v>
          </cell>
          <cell r="T474" t="str">
            <v>00959</v>
          </cell>
          <cell r="U474" t="str">
            <v>LG-646507</v>
          </cell>
        </row>
        <row r="475">
          <cell r="B475" t="str">
            <v>BT-RAC-LG-646520</v>
          </cell>
          <cell r="C475" t="str">
            <v>00000000000077973</v>
          </cell>
          <cell r="D475" t="str">
            <v>M</v>
          </cell>
          <cell r="E475" t="str">
            <v>BTICINO - Pannello di gestione passacavi 19 pollici 1U</v>
          </cell>
          <cell r="F475" t="str">
            <v>BTICINO S.P.A.</v>
          </cell>
          <cell r="G475">
            <v>0</v>
          </cell>
          <cell r="H475">
            <v>0</v>
          </cell>
          <cell r="K475" t="str">
            <v>TO</v>
          </cell>
          <cell r="L475" t="str">
            <v>Acquisto</v>
          </cell>
          <cell r="M475" t="str">
            <v>24/10/2022 16:57</v>
          </cell>
          <cell r="N475" t="str">
            <v>No</v>
          </cell>
          <cell r="O475" t="str">
            <v>No</v>
          </cell>
          <cell r="P475">
            <v>0</v>
          </cell>
          <cell r="Q475" t="str">
            <v>X</v>
          </cell>
          <cell r="R475" t="str">
            <v>04/11/2022</v>
          </cell>
          <cell r="S475" t="str">
            <v>04/11/2022</v>
          </cell>
          <cell r="T475" t="str">
            <v>00959</v>
          </cell>
          <cell r="U475" t="str">
            <v>LG-646520</v>
          </cell>
        </row>
        <row r="476">
          <cell r="B476" t="str">
            <v>BT-RAC-LG-V/Q/M/E/C1</v>
          </cell>
          <cell r="C476" t="str">
            <v>00000000000062571</v>
          </cell>
          <cell r="D476" t="str">
            <v>M</v>
          </cell>
          <cell r="E476" t="str">
            <v>Bticino - QAC6_1</v>
          </cell>
          <cell r="F476" t="str">
            <v>BTICINO S.P.A.</v>
          </cell>
          <cell r="G476">
            <v>0</v>
          </cell>
          <cell r="H476">
            <v>0</v>
          </cell>
          <cell r="K476" t="str">
            <v>TO</v>
          </cell>
          <cell r="L476" t="str">
            <v>Acquisto</v>
          </cell>
          <cell r="M476" t="str">
            <v>16/07/2019 17:46</v>
          </cell>
          <cell r="N476" t="str">
            <v>Si</v>
          </cell>
          <cell r="O476" t="str">
            <v>No</v>
          </cell>
          <cell r="P476">
            <v>0</v>
          </cell>
          <cell r="Q476" t="str">
            <v>X</v>
          </cell>
          <cell r="R476" t="str">
            <v>15/10/2019</v>
          </cell>
          <cell r="S476" t="str">
            <v>04/10/2019</v>
          </cell>
          <cell r="T476" t="str">
            <v>00959</v>
          </cell>
          <cell r="U476" t="str">
            <v>LG-V/Q/M/E/C 1</v>
          </cell>
        </row>
        <row r="477">
          <cell r="B477" t="str">
            <v>BT-RAC-LG-V/Q/M/E/C2</v>
          </cell>
          <cell r="C477" t="str">
            <v>00000000000062572</v>
          </cell>
          <cell r="D477" t="str">
            <v>M</v>
          </cell>
          <cell r="E477" t="str">
            <v>Bticino - QAC6_2</v>
          </cell>
          <cell r="F477" t="str">
            <v>BTICINO S.P.A.</v>
          </cell>
          <cell r="G477">
            <v>0</v>
          </cell>
          <cell r="H477">
            <v>0</v>
          </cell>
          <cell r="K477" t="str">
            <v>TO</v>
          </cell>
          <cell r="L477" t="str">
            <v>Acquisto</v>
          </cell>
          <cell r="M477" t="str">
            <v>16/07/2019 17:47</v>
          </cell>
          <cell r="N477" t="str">
            <v>Si</v>
          </cell>
          <cell r="O477" t="str">
            <v>No</v>
          </cell>
          <cell r="P477">
            <v>0</v>
          </cell>
          <cell r="Q477" t="str">
            <v>X</v>
          </cell>
          <cell r="R477" t="str">
            <v>15/10/2019</v>
          </cell>
          <cell r="S477" t="str">
            <v>04/10/2019</v>
          </cell>
          <cell r="T477" t="str">
            <v>00959</v>
          </cell>
          <cell r="U477" t="str">
            <v>LG-V/Q/M/E/C 2</v>
          </cell>
        </row>
        <row r="478">
          <cell r="B478" t="str">
            <v>BT-RAC-LG-V/Q/M/E/C3</v>
          </cell>
          <cell r="C478" t="str">
            <v>00000000000062573</v>
          </cell>
          <cell r="D478" t="str">
            <v>M</v>
          </cell>
          <cell r="E478" t="str">
            <v>Bticino - QCDZ1</v>
          </cell>
          <cell r="F478" t="str">
            <v>BTICINO S.P.A.</v>
          </cell>
          <cell r="G478">
            <v>0</v>
          </cell>
          <cell r="H478">
            <v>0</v>
          </cell>
          <cell r="K478" t="str">
            <v>TO</v>
          </cell>
          <cell r="L478" t="str">
            <v>Acquisto</v>
          </cell>
          <cell r="M478" t="str">
            <v>16/07/2019 17:48</v>
          </cell>
          <cell r="N478" t="str">
            <v>Si</v>
          </cell>
          <cell r="O478" t="str">
            <v>No</v>
          </cell>
          <cell r="P478">
            <v>0</v>
          </cell>
          <cell r="Q478" t="str">
            <v>X</v>
          </cell>
          <cell r="R478" t="str">
            <v>15/10/2019</v>
          </cell>
          <cell r="S478" t="str">
            <v>04/10/2019</v>
          </cell>
          <cell r="T478" t="str">
            <v>00959</v>
          </cell>
          <cell r="U478" t="str">
            <v>LG-V/Q/M/E/C3</v>
          </cell>
        </row>
        <row r="479">
          <cell r="B479" t="str">
            <v>BT-RAC-LG-V/Q/M/E/C4</v>
          </cell>
          <cell r="C479" t="str">
            <v>00000000000062574</v>
          </cell>
          <cell r="D479" t="str">
            <v>M</v>
          </cell>
          <cell r="E479" t="str">
            <v>Bticino - QCDZ2</v>
          </cell>
          <cell r="F479" t="str">
            <v>BTICINO S.P.A.</v>
          </cell>
          <cell r="G479">
            <v>0</v>
          </cell>
          <cell r="H479">
            <v>0</v>
          </cell>
          <cell r="K479" t="str">
            <v>TO</v>
          </cell>
          <cell r="L479" t="str">
            <v>Acquisto</v>
          </cell>
          <cell r="M479" t="str">
            <v>16/07/2019 17:49</v>
          </cell>
          <cell r="N479" t="str">
            <v>Si</v>
          </cell>
          <cell r="O479" t="str">
            <v>No</v>
          </cell>
          <cell r="P479">
            <v>0</v>
          </cell>
          <cell r="Q479" t="str">
            <v>X</v>
          </cell>
          <cell r="R479" t="str">
            <v>15/10/2019</v>
          </cell>
          <cell r="S479" t="str">
            <v>04/10/2019</v>
          </cell>
          <cell r="T479" t="str">
            <v>00959</v>
          </cell>
          <cell r="U479" t="str">
            <v>LG-V/Q/M/E/C4</v>
          </cell>
        </row>
        <row r="480">
          <cell r="B480" t="str">
            <v>BT-RAC-LG-V/Q/M/E/C5</v>
          </cell>
          <cell r="C480" t="str">
            <v>00000000000062575</v>
          </cell>
          <cell r="D480" t="str">
            <v>M</v>
          </cell>
          <cell r="E480" t="str">
            <v>Bticino - QMMR</v>
          </cell>
          <cell r="F480" t="str">
            <v>BTICINO S.P.A.</v>
          </cell>
          <cell r="G480">
            <v>0</v>
          </cell>
          <cell r="H480">
            <v>0</v>
          </cell>
          <cell r="K480" t="str">
            <v>TO</v>
          </cell>
          <cell r="L480" t="str">
            <v>Acquisto</v>
          </cell>
          <cell r="M480" t="str">
            <v>16/07/2019 17:50</v>
          </cell>
          <cell r="N480" t="str">
            <v>Si</v>
          </cell>
          <cell r="O480" t="str">
            <v>No</v>
          </cell>
          <cell r="P480">
            <v>0</v>
          </cell>
          <cell r="Q480" t="str">
            <v>X</v>
          </cell>
          <cell r="R480" t="str">
            <v>15/10/2019</v>
          </cell>
          <cell r="S480" t="str">
            <v>04/10/2019</v>
          </cell>
          <cell r="T480" t="str">
            <v>00959</v>
          </cell>
          <cell r="U480" t="str">
            <v>LG-V/Q/M/E/C5</v>
          </cell>
        </row>
        <row r="481">
          <cell r="B481" t="str">
            <v>BT-RAC-LG-V/Q/M/E/C6</v>
          </cell>
          <cell r="C481" t="str">
            <v>00000000000062576</v>
          </cell>
          <cell r="D481" t="str">
            <v>M</v>
          </cell>
          <cell r="E481" t="str">
            <v>Bticino - 001-QEA 230V</v>
          </cell>
          <cell r="F481" t="str">
            <v>BTICINO S.P.A.</v>
          </cell>
          <cell r="G481">
            <v>0</v>
          </cell>
          <cell r="H481">
            <v>0</v>
          </cell>
          <cell r="K481" t="str">
            <v>TO</v>
          </cell>
          <cell r="L481" t="str">
            <v>Acquisto</v>
          </cell>
          <cell r="M481" t="str">
            <v>16/07/2019 17:51</v>
          </cell>
          <cell r="N481" t="str">
            <v>Si</v>
          </cell>
          <cell r="O481" t="str">
            <v>No</v>
          </cell>
          <cell r="P481">
            <v>0</v>
          </cell>
          <cell r="Q481" t="str">
            <v>X</v>
          </cell>
          <cell r="R481" t="str">
            <v>15/10/2019</v>
          </cell>
          <cell r="S481" t="str">
            <v>04/10/2019</v>
          </cell>
          <cell r="T481" t="str">
            <v>00959</v>
          </cell>
          <cell r="U481" t="str">
            <v>LG-V/Q/M/E/C6</v>
          </cell>
        </row>
        <row r="482">
          <cell r="B482" t="str">
            <v>BT-RAC-LG-V/Q/M/E/C7</v>
          </cell>
          <cell r="C482" t="str">
            <v>00000000000062577</v>
          </cell>
          <cell r="D482" t="str">
            <v>M</v>
          </cell>
          <cell r="E482" t="str">
            <v>Bticino - 002-QSERV EXTMI</v>
          </cell>
          <cell r="F482" t="str">
            <v>BTICINO S.P.A.</v>
          </cell>
          <cell r="G482">
            <v>0</v>
          </cell>
          <cell r="H482">
            <v>0</v>
          </cell>
          <cell r="K482" t="str">
            <v>TO</v>
          </cell>
          <cell r="L482" t="str">
            <v>Acquisto</v>
          </cell>
          <cell r="M482" t="str">
            <v>16/07/2019 17:52</v>
          </cell>
          <cell r="N482" t="str">
            <v>Si</v>
          </cell>
          <cell r="O482" t="str">
            <v>No</v>
          </cell>
          <cell r="P482">
            <v>0</v>
          </cell>
          <cell r="Q482" t="str">
            <v>X</v>
          </cell>
          <cell r="R482" t="str">
            <v>15/10/2019</v>
          </cell>
          <cell r="S482" t="str">
            <v>04/10/2019</v>
          </cell>
          <cell r="T482" t="str">
            <v>00959</v>
          </cell>
          <cell r="U482" t="str">
            <v>LG-V/Q/M/E/C7</v>
          </cell>
        </row>
        <row r="483">
          <cell r="B483" t="str">
            <v>BT-RAC-LPS0091</v>
          </cell>
          <cell r="C483" t="str">
            <v>00000000000055184</v>
          </cell>
          <cell r="E483" t="str">
            <v>kit staffe per montaggio PDU zeroU, su rack Varicon</v>
          </cell>
          <cell r="F483" t="str">
            <v>BTICINO S.P.A.</v>
          </cell>
          <cell r="G483">
            <v>0</v>
          </cell>
          <cell r="H483">
            <v>0</v>
          </cell>
          <cell r="K483" t="str">
            <v>TO</v>
          </cell>
          <cell r="L483" t="str">
            <v>Acquisto</v>
          </cell>
          <cell r="M483" t="str">
            <v>09/07/2018 16:53</v>
          </cell>
          <cell r="N483" t="str">
            <v>Si</v>
          </cell>
          <cell r="O483" t="str">
            <v>No</v>
          </cell>
          <cell r="P483">
            <v>0</v>
          </cell>
          <cell r="Q483" t="str">
            <v>X</v>
          </cell>
          <cell r="R483" t="str">
            <v>31/12/2018</v>
          </cell>
          <cell r="S483" t="str">
            <v>14/12/2018</v>
          </cell>
          <cell r="T483" t="str">
            <v>00959</v>
          </cell>
          <cell r="U483" t="str">
            <v>LPS0091</v>
          </cell>
        </row>
        <row r="484">
          <cell r="B484" t="str">
            <v>BT-RAC-MFE1105</v>
          </cell>
          <cell r="C484" t="str">
            <v>00000000000055182</v>
          </cell>
          <cell r="E484" t="str">
            <v>MFE1105 pannelli ciechi 1U, RAL9005, toolless, confezione da 25 pezzi</v>
          </cell>
          <cell r="F484" t="str">
            <v>BTICINO S.P.A.</v>
          </cell>
          <cell r="G484">
            <v>0</v>
          </cell>
          <cell r="H484">
            <v>0</v>
          </cell>
          <cell r="K484" t="str">
            <v>TO</v>
          </cell>
          <cell r="L484" t="str">
            <v>Acquisto</v>
          </cell>
          <cell r="M484" t="str">
            <v>09/07/2018 16:50</v>
          </cell>
          <cell r="N484" t="str">
            <v>Si</v>
          </cell>
          <cell r="O484" t="str">
            <v>No</v>
          </cell>
          <cell r="P484">
            <v>0</v>
          </cell>
          <cell r="Q484" t="str">
            <v>X</v>
          </cell>
          <cell r="R484" t="str">
            <v>15/01/2020</v>
          </cell>
          <cell r="S484" t="str">
            <v>14/01/2020</v>
          </cell>
          <cell r="T484" t="str">
            <v>00959</v>
          </cell>
          <cell r="U484" t="str">
            <v>MFE1105</v>
          </cell>
        </row>
        <row r="485">
          <cell r="B485" t="str">
            <v>BT-RAC-MFI1105</v>
          </cell>
          <cell r="C485" t="str">
            <v>00000000000047488</v>
          </cell>
          <cell r="E485" t="str">
            <v>MFI1105 pannelli ciechi 1U per rack pacco da 25</v>
          </cell>
          <cell r="F485" t="str">
            <v>BTICINO S.P.A.</v>
          </cell>
          <cell r="G485">
            <v>0</v>
          </cell>
          <cell r="H485">
            <v>0</v>
          </cell>
          <cell r="L485" t="str">
            <v>Acquisto</v>
          </cell>
          <cell r="M485" t="str">
            <v>06/03/2017 15:29</v>
          </cell>
          <cell r="N485" t="str">
            <v>Si</v>
          </cell>
          <cell r="O485" t="str">
            <v>No</v>
          </cell>
          <cell r="P485">
            <v>0</v>
          </cell>
          <cell r="Q485" t="str">
            <v>X</v>
          </cell>
          <cell r="T485" t="str">
            <v>00959</v>
          </cell>
        </row>
        <row r="486">
          <cell r="B486" t="str">
            <v>BT-RAC-MFM0056</v>
          </cell>
          <cell r="C486" t="str">
            <v>00000000000062528</v>
          </cell>
          <cell r="D486" t="str">
            <v>M</v>
          </cell>
          <cell r="E486" t="str">
            <v>BTICINO -  Kit accoppiamento</v>
          </cell>
          <cell r="F486" t="str">
            <v>BTICINO S.P.A.</v>
          </cell>
          <cell r="G486">
            <v>0</v>
          </cell>
          <cell r="H486">
            <v>0</v>
          </cell>
          <cell r="K486" t="str">
            <v>TO</v>
          </cell>
          <cell r="L486" t="str">
            <v>Acquisto</v>
          </cell>
          <cell r="M486" t="str">
            <v>11/07/2019 16:41</v>
          </cell>
          <cell r="N486" t="str">
            <v>Si</v>
          </cell>
          <cell r="O486" t="str">
            <v>No</v>
          </cell>
          <cell r="P486">
            <v>0</v>
          </cell>
          <cell r="Q486" t="str">
            <v>X</v>
          </cell>
          <cell r="R486" t="str">
            <v>30/08/2019</v>
          </cell>
          <cell r="S486" t="str">
            <v>06/08/2019</v>
          </cell>
          <cell r="T486" t="str">
            <v>00959</v>
          </cell>
          <cell r="U486" t="str">
            <v>MFM0056</v>
          </cell>
        </row>
        <row r="487">
          <cell r="B487" t="str">
            <v>BT-RAC-MSP2406</v>
          </cell>
          <cell r="C487" t="str">
            <v>00000000000062529</v>
          </cell>
          <cell r="D487" t="str">
            <v>M</v>
          </cell>
          <cell r="E487" t="str">
            <v>BTICINO -  Side panel uguali a quelli già installati ( teoricamente 1200mm x 42U (d x h) RAL 7047)</v>
          </cell>
          <cell r="F487" t="str">
            <v>BTICINO S.P.A.</v>
          </cell>
          <cell r="G487">
            <v>0</v>
          </cell>
          <cell r="H487">
            <v>0</v>
          </cell>
          <cell r="K487" t="str">
            <v>TO</v>
          </cell>
          <cell r="L487" t="str">
            <v>Acquisto</v>
          </cell>
          <cell r="M487" t="str">
            <v>11/07/2019 16:43</v>
          </cell>
          <cell r="N487" t="str">
            <v>Si</v>
          </cell>
          <cell r="O487" t="str">
            <v>No</v>
          </cell>
          <cell r="P487">
            <v>0</v>
          </cell>
          <cell r="Q487" t="str">
            <v>X</v>
          </cell>
          <cell r="R487" t="str">
            <v>30/08/2019</v>
          </cell>
          <cell r="S487" t="str">
            <v>06/08/2019</v>
          </cell>
          <cell r="T487" t="str">
            <v>00959</v>
          </cell>
          <cell r="U487" t="str">
            <v>MSP2406</v>
          </cell>
        </row>
        <row r="488">
          <cell r="B488" t="str">
            <v>BT-RAC-NEXTGCORRNC</v>
          </cell>
          <cell r="C488" t="str">
            <v>00000000000048901</v>
          </cell>
          <cell r="E488" t="str">
            <v>Varicondition Next Generation Corridor RAL9005, L=6200MM Configurazione speciale N&amp;C</v>
          </cell>
          <cell r="F488" t="str">
            <v>BTICINO S.P.A.</v>
          </cell>
          <cell r="G488">
            <v>0</v>
          </cell>
          <cell r="H488">
            <v>0</v>
          </cell>
          <cell r="L488" t="str">
            <v>Acquisto</v>
          </cell>
          <cell r="M488" t="str">
            <v>12/06/2017 16:28</v>
          </cell>
          <cell r="N488" t="str">
            <v>Si</v>
          </cell>
          <cell r="O488" t="str">
            <v>No</v>
          </cell>
          <cell r="P488">
            <v>0</v>
          </cell>
          <cell r="Q488" t="str">
            <v>X</v>
          </cell>
          <cell r="T488" t="str">
            <v>00959</v>
          </cell>
        </row>
        <row r="489">
          <cell r="B489" t="str">
            <v>BT-RAC-P-2018-0043753</v>
          </cell>
          <cell r="C489" t="str">
            <v>00000000000052044</v>
          </cell>
          <cell r="D489" t="str">
            <v>M</v>
          </cell>
          <cell r="E489" t="str">
            <v>BTICINO - Intervento di modifica sui Q.E. ODL 18393916</v>
          </cell>
          <cell r="F489" t="str">
            <v>BTICINO S.P.A.</v>
          </cell>
          <cell r="G489">
            <v>0</v>
          </cell>
          <cell r="H489">
            <v>0</v>
          </cell>
          <cell r="K489" t="str">
            <v>TO</v>
          </cell>
          <cell r="L489" t="str">
            <v>Acquisto</v>
          </cell>
          <cell r="M489" t="str">
            <v>23/02/2018 10:05</v>
          </cell>
          <cell r="N489" t="str">
            <v>Si</v>
          </cell>
          <cell r="O489" t="str">
            <v>No</v>
          </cell>
          <cell r="P489">
            <v>0</v>
          </cell>
          <cell r="Q489" t="str">
            <v>X</v>
          </cell>
          <cell r="R489" t="str">
            <v>20/03/2018</v>
          </cell>
          <cell r="S489" t="str">
            <v>06/03/2018</v>
          </cell>
          <cell r="T489" t="str">
            <v>00959</v>
          </cell>
        </row>
        <row r="490">
          <cell r="B490" t="str">
            <v>BT-RAC-P2CIM-AUSB</v>
          </cell>
          <cell r="C490" t="str">
            <v>00000000000049225</v>
          </cell>
          <cell r="D490" t="str">
            <v>M</v>
          </cell>
          <cell r="E490" t="str">
            <v>Paragon II CIM for USB ports supports PC, MAC, and Sun USB configurations and automatic skew compensation</v>
          </cell>
          <cell r="F490" t="str">
            <v>BTICINO S.P.A.</v>
          </cell>
          <cell r="G490">
            <v>0</v>
          </cell>
          <cell r="H490">
            <v>0</v>
          </cell>
          <cell r="K490" t="str">
            <v>TO</v>
          </cell>
          <cell r="L490" t="str">
            <v>Acquisto</v>
          </cell>
          <cell r="M490" t="str">
            <v>07/07/2017 15:20</v>
          </cell>
          <cell r="N490" t="str">
            <v>Si</v>
          </cell>
          <cell r="O490" t="str">
            <v>No</v>
          </cell>
          <cell r="P490">
            <v>0</v>
          </cell>
          <cell r="Q490" t="str">
            <v>X</v>
          </cell>
          <cell r="R490" t="str">
            <v>26/07/2017</v>
          </cell>
          <cell r="S490" t="str">
            <v>26/07/2017</v>
          </cell>
          <cell r="T490" t="str">
            <v>00959</v>
          </cell>
        </row>
        <row r="491">
          <cell r="B491" t="str">
            <v>BT-RAC-P2CIM-AUSBDUAL</v>
          </cell>
          <cell r="C491" t="str">
            <v>00000000000049224</v>
          </cell>
          <cell r="D491" t="str">
            <v>M</v>
          </cell>
          <cell r="E491" t="str">
            <v>Dual port Paragon II USB CIM.  Supports automatic skew compensation</v>
          </cell>
          <cell r="F491" t="str">
            <v>BTICINO S.P.A.</v>
          </cell>
          <cell r="G491">
            <v>0</v>
          </cell>
          <cell r="H491">
            <v>0</v>
          </cell>
          <cell r="K491" t="str">
            <v>TO</v>
          </cell>
          <cell r="L491" t="str">
            <v>Acquisto</v>
          </cell>
          <cell r="M491" t="str">
            <v>07/07/2017 15:19</v>
          </cell>
          <cell r="N491" t="str">
            <v>Si</v>
          </cell>
          <cell r="O491" t="str">
            <v>No</v>
          </cell>
          <cell r="P491">
            <v>0</v>
          </cell>
          <cell r="Q491" t="str">
            <v>X</v>
          </cell>
          <cell r="R491" t="str">
            <v>26/07/2017</v>
          </cell>
          <cell r="S491" t="str">
            <v>26/07/2017</v>
          </cell>
          <cell r="T491" t="str">
            <v>00959</v>
          </cell>
        </row>
        <row r="492">
          <cell r="B492" t="str">
            <v>BT-RAC-PDUNC</v>
          </cell>
          <cell r="C492" t="str">
            <v>00000000000048904</v>
          </cell>
          <cell r="E492" t="str">
            <v>Unit metered iput: single phase,230V AC,32A Configurazione speciale N&amp;C</v>
          </cell>
          <cell r="F492" t="str">
            <v>BTICINO S.P.A.</v>
          </cell>
          <cell r="G492">
            <v>0</v>
          </cell>
          <cell r="H492">
            <v>0</v>
          </cell>
          <cell r="L492" t="str">
            <v>Acquisto</v>
          </cell>
          <cell r="M492" t="str">
            <v>12/06/2017 16:34</v>
          </cell>
          <cell r="N492" t="str">
            <v>Si</v>
          </cell>
          <cell r="O492" t="str">
            <v>No</v>
          </cell>
          <cell r="P492">
            <v>0</v>
          </cell>
          <cell r="Q492" t="str">
            <v>X</v>
          </cell>
          <cell r="T492" t="str">
            <v>00959</v>
          </cell>
        </row>
        <row r="493">
          <cell r="B493" t="str">
            <v>BT-RAC-RACK800X1200NC</v>
          </cell>
          <cell r="C493" t="str">
            <v>00000000000048900</v>
          </cell>
          <cell r="E493" t="str">
            <v>Rack 800X1200X2000MM RAL. 9011 Configurazione speciale N&amp;C</v>
          </cell>
          <cell r="F493" t="str">
            <v>BTICINO S.P.A.</v>
          </cell>
          <cell r="G493">
            <v>0</v>
          </cell>
          <cell r="H493">
            <v>0</v>
          </cell>
          <cell r="L493" t="str">
            <v>Acquisto</v>
          </cell>
          <cell r="M493" t="str">
            <v>12/06/2017 16:26</v>
          </cell>
          <cell r="N493" t="str">
            <v>Si</v>
          </cell>
          <cell r="O493" t="str">
            <v>No</v>
          </cell>
          <cell r="P493">
            <v>0</v>
          </cell>
          <cell r="Q493" t="str">
            <v>X</v>
          </cell>
          <cell r="T493" t="str">
            <v>00959</v>
          </cell>
        </row>
        <row r="494">
          <cell r="B494" t="str">
            <v>BT-RAC-RACKXUPSNC</v>
          </cell>
          <cell r="C494" t="str">
            <v>00000000000048903</v>
          </cell>
          <cell r="E494" t="str">
            <v>Varicon M 600X1000X2000MM, RAL9005+2P Configurazione speciale N&amp;C</v>
          </cell>
          <cell r="F494" t="str">
            <v>BTICINO S.P.A.</v>
          </cell>
          <cell r="G494">
            <v>0</v>
          </cell>
          <cell r="H494">
            <v>0</v>
          </cell>
          <cell r="L494" t="str">
            <v>Acquisto</v>
          </cell>
          <cell r="M494" t="str">
            <v>12/06/2017 16:33</v>
          </cell>
          <cell r="N494" t="str">
            <v>Si</v>
          </cell>
          <cell r="O494" t="str">
            <v>No</v>
          </cell>
          <cell r="P494">
            <v>0</v>
          </cell>
          <cell r="Q494" t="str">
            <v>X</v>
          </cell>
          <cell r="T494" t="str">
            <v>00959</v>
          </cell>
        </row>
        <row r="495">
          <cell r="B495" t="str">
            <v>BT-RAC-STL2004-455603</v>
          </cell>
          <cell r="C495" t="str">
            <v>00000000000061307</v>
          </cell>
          <cell r="D495" t="str">
            <v>M</v>
          </cell>
          <cell r="E495" t="str">
            <v>Spazzola con profilo in alluminio, per chiusura pavimento flottante, Certifcazione UL94 V-0, di. 290x370</v>
          </cell>
          <cell r="F495" t="str">
            <v>BTICINO S.P.A.</v>
          </cell>
          <cell r="G495">
            <v>0</v>
          </cell>
          <cell r="H495">
            <v>0</v>
          </cell>
          <cell r="K495" t="str">
            <v>TO</v>
          </cell>
          <cell r="L495" t="str">
            <v>Acquisto</v>
          </cell>
          <cell r="M495" t="str">
            <v>10/05/2019 09:54</v>
          </cell>
          <cell r="N495" t="str">
            <v>Si</v>
          </cell>
          <cell r="O495" t="str">
            <v>No</v>
          </cell>
          <cell r="P495">
            <v>0</v>
          </cell>
          <cell r="Q495" t="str">
            <v>X</v>
          </cell>
          <cell r="R495" t="str">
            <v>30/08/2019</v>
          </cell>
          <cell r="S495" t="str">
            <v>28/08/2019</v>
          </cell>
          <cell r="T495" t="str">
            <v>00959</v>
          </cell>
          <cell r="U495" t="str">
            <v>STL2004-455603</v>
          </cell>
        </row>
        <row r="496">
          <cell r="B496" t="str">
            <v>BT-RAC-VARICONDDXNC</v>
          </cell>
          <cell r="C496" t="str">
            <v>00000000000048902</v>
          </cell>
          <cell r="E496" t="str">
            <v>Varicondition DX22,3KW, RAL9005WITH air filt Configurazione speciale N&amp;C</v>
          </cell>
          <cell r="F496" t="str">
            <v>BTICINO S.P.A.</v>
          </cell>
          <cell r="G496">
            <v>0</v>
          </cell>
          <cell r="H496">
            <v>0</v>
          </cell>
          <cell r="L496" t="str">
            <v>Acquisto</v>
          </cell>
          <cell r="M496" t="str">
            <v>12/06/2017 16:31</v>
          </cell>
          <cell r="N496" t="str">
            <v>Si</v>
          </cell>
          <cell r="O496" t="str">
            <v>No</v>
          </cell>
          <cell r="P496">
            <v>0</v>
          </cell>
          <cell r="Q496" t="str">
            <v>X</v>
          </cell>
          <cell r="T496" t="str">
            <v>00959</v>
          </cell>
        </row>
        <row r="497">
          <cell r="B497" t="str">
            <v>BT-RKF-228012141911</v>
          </cell>
          <cell r="C497" t="str">
            <v>00000000000059434</v>
          </cell>
          <cell r="D497" t="str">
            <v>M</v>
          </cell>
          <cell r="E497" t="str">
            <v>VariconM 800x1200x2200mm RAL 9011, con 4 montanti a passo 21"</v>
          </cell>
          <cell r="F497" t="str">
            <v>BTICINO S.P.A.</v>
          </cell>
          <cell r="G497">
            <v>0</v>
          </cell>
          <cell r="H497">
            <v>0</v>
          </cell>
          <cell r="K497" t="str">
            <v>TO</v>
          </cell>
          <cell r="L497" t="str">
            <v>Acquisto</v>
          </cell>
          <cell r="M497" t="str">
            <v>26/03/2019 15:17</v>
          </cell>
          <cell r="N497" t="str">
            <v>Si</v>
          </cell>
          <cell r="O497" t="str">
            <v>No</v>
          </cell>
          <cell r="P497">
            <v>0</v>
          </cell>
          <cell r="Q497" t="str">
            <v>X</v>
          </cell>
          <cell r="R497" t="str">
            <v>30/04/2019</v>
          </cell>
          <cell r="S497" t="str">
            <v>19/04/2019</v>
          </cell>
          <cell r="T497" t="str">
            <v>00959</v>
          </cell>
          <cell r="U497" t="str">
            <v>B111.228012.141911</v>
          </cell>
        </row>
        <row r="498">
          <cell r="B498" t="str">
            <v>BT-RKF-228012A.141911</v>
          </cell>
          <cell r="C498" t="str">
            <v>00000000000059437</v>
          </cell>
          <cell r="D498" t="str">
            <v>M</v>
          </cell>
          <cell r="E498" t="str">
            <v>VariconM 800x1200x2200mm RAL 9011, con 4 montanti a passo 23"</v>
          </cell>
          <cell r="F498" t="str">
            <v>BTICINO S.P.A.</v>
          </cell>
          <cell r="G498">
            <v>0</v>
          </cell>
          <cell r="H498">
            <v>0</v>
          </cell>
          <cell r="K498" t="str">
            <v>TO</v>
          </cell>
          <cell r="L498" t="str">
            <v>Acquisto</v>
          </cell>
          <cell r="M498" t="str">
            <v>26/03/2019 15:26</v>
          </cell>
          <cell r="N498" t="str">
            <v>Si</v>
          </cell>
          <cell r="O498" t="str">
            <v>No</v>
          </cell>
          <cell r="P498">
            <v>0</v>
          </cell>
          <cell r="Q498" t="str">
            <v>X</v>
          </cell>
          <cell r="R498" t="str">
            <v>30/04/2019</v>
          </cell>
          <cell r="S498" t="str">
            <v>19/04/2019</v>
          </cell>
          <cell r="T498" t="str">
            <v>00959</v>
          </cell>
          <cell r="U498" t="str">
            <v>B111.228012A.141911</v>
          </cell>
        </row>
        <row r="499">
          <cell r="B499" t="str">
            <v>BT-RKF-646354</v>
          </cell>
          <cell r="C499" t="str">
            <v>00000000000048366</v>
          </cell>
          <cell r="E499" t="str">
            <v>Legrand  - armadio 24U 800x800, 4 piedini di livellamento, po3 pannelli ciechi con serratura, kit di messa a terra, RAL7016</v>
          </cell>
          <cell r="F499" t="str">
            <v>BTICINO S.P.A.</v>
          </cell>
          <cell r="G499">
            <v>0</v>
          </cell>
          <cell r="H499">
            <v>0</v>
          </cell>
          <cell r="L499" t="str">
            <v>Acquisto</v>
          </cell>
          <cell r="M499" t="str">
            <v>20/04/2017 09:21</v>
          </cell>
          <cell r="N499" t="str">
            <v>Si</v>
          </cell>
          <cell r="O499" t="str">
            <v>No</v>
          </cell>
          <cell r="P499">
            <v>0</v>
          </cell>
          <cell r="Q499" t="str">
            <v>)</v>
          </cell>
          <cell r="T499" t="str">
            <v>00959</v>
          </cell>
          <cell r="U499" t="str">
            <v>646354</v>
          </cell>
        </row>
        <row r="500">
          <cell r="B500" t="str">
            <v>BT-RKF-646610</v>
          </cell>
          <cell r="C500" t="str">
            <v>00000000000047627</v>
          </cell>
          <cell r="D500" t="str">
            <v>M</v>
          </cell>
          <cell r="E500" t="str">
            <v>VARICON - Server 19'' 41U 600x1000 4 montanti Nero RAL9005.Carico 1500kg. Porte ant e post 80%.Pann lat rimovibili.Piedini livell</v>
          </cell>
          <cell r="F500" t="str">
            <v>BTICINO S.P.A.</v>
          </cell>
          <cell r="G500">
            <v>0</v>
          </cell>
          <cell r="H500">
            <v>0</v>
          </cell>
          <cell r="K500" t="str">
            <v>TO</v>
          </cell>
          <cell r="L500" t="str">
            <v>Acquisto</v>
          </cell>
          <cell r="M500" t="str">
            <v>06/03/2017 15:26</v>
          </cell>
          <cell r="N500" t="str">
            <v>Si</v>
          </cell>
          <cell r="O500" t="str">
            <v>No</v>
          </cell>
          <cell r="P500">
            <v>0</v>
          </cell>
          <cell r="Q500" t="str">
            <v>)</v>
          </cell>
          <cell r="R500" t="str">
            <v>21/07/2021</v>
          </cell>
          <cell r="T500" t="str">
            <v>00959</v>
          </cell>
          <cell r="U500" t="str">
            <v>646610</v>
          </cell>
        </row>
        <row r="501">
          <cell r="B501" t="str">
            <v>BT-RKF-646612</v>
          </cell>
          <cell r="C501" t="str">
            <v>00000000000047628</v>
          </cell>
          <cell r="D501" t="str">
            <v>M</v>
          </cell>
          <cell r="E501" t="str">
            <v>VARICON - Server 19'' 41U 600x1200 4 montanti Nero RAL9005.Carico 1500kg. Porte ant e post 80%.Pann lat rimovibili.Piedini livell</v>
          </cell>
          <cell r="F501" t="str">
            <v>BTICINO S.P.A.</v>
          </cell>
          <cell r="G501">
            <v>0</v>
          </cell>
          <cell r="H501">
            <v>0</v>
          </cell>
          <cell r="K501" t="str">
            <v>TO</v>
          </cell>
          <cell r="L501" t="str">
            <v>Acquisto</v>
          </cell>
          <cell r="M501" t="str">
            <v>06/03/2017 15:26</v>
          </cell>
          <cell r="N501" t="str">
            <v>Si</v>
          </cell>
          <cell r="O501" t="str">
            <v>No</v>
          </cell>
          <cell r="P501">
            <v>0</v>
          </cell>
          <cell r="Q501" t="str">
            <v>)</v>
          </cell>
          <cell r="R501" t="str">
            <v>21/07/2017</v>
          </cell>
          <cell r="S501" t="str">
            <v>28/04/2017</v>
          </cell>
          <cell r="T501" t="str">
            <v>00959</v>
          </cell>
          <cell r="U501" t="str">
            <v>646612</v>
          </cell>
        </row>
        <row r="502">
          <cell r="B502" t="str">
            <v>BT-RKF-646613</v>
          </cell>
          <cell r="C502" t="str">
            <v>00000000000047635</v>
          </cell>
          <cell r="D502" t="str">
            <v>M</v>
          </cell>
          <cell r="E502" t="str">
            <v>VARICON - Server 19'' 41U 800x1000 4 montanti Nero RAL9005.Carico 1500kg. Porte ant e post 80%.Pann lat rimovibili.Piedini livell</v>
          </cell>
          <cell r="F502" t="str">
            <v>BTICINO S.P.A.</v>
          </cell>
          <cell r="G502">
            <v>0</v>
          </cell>
          <cell r="H502">
            <v>0</v>
          </cell>
          <cell r="K502" t="str">
            <v>TO</v>
          </cell>
          <cell r="L502" t="str">
            <v>Acquisto</v>
          </cell>
          <cell r="M502" t="str">
            <v>06/03/2017 15:26</v>
          </cell>
          <cell r="N502" t="str">
            <v>Si</v>
          </cell>
          <cell r="O502" t="str">
            <v>No</v>
          </cell>
          <cell r="P502">
            <v>0</v>
          </cell>
          <cell r="Q502" t="str">
            <v>)</v>
          </cell>
          <cell r="R502" t="str">
            <v>06/05/2021</v>
          </cell>
          <cell r="S502" t="str">
            <v>28/04/2017</v>
          </cell>
          <cell r="T502" t="str">
            <v>00959</v>
          </cell>
          <cell r="U502" t="str">
            <v>646613</v>
          </cell>
        </row>
        <row r="503">
          <cell r="B503" t="str">
            <v>BT-RKF-646615</v>
          </cell>
          <cell r="C503" t="str">
            <v>00000000000047636</v>
          </cell>
          <cell r="D503" t="str">
            <v>M</v>
          </cell>
          <cell r="E503" t="str">
            <v>VARICON - Server 19'' 41U 800x1200 4 montanti Nero RAL9005.Carico 1500kg. Porte ant e post 80%.Pann lat rimovibili.Piedini livell</v>
          </cell>
          <cell r="F503" t="str">
            <v>BTICINO S.P.A.</v>
          </cell>
          <cell r="G503">
            <v>0</v>
          </cell>
          <cell r="H503">
            <v>0</v>
          </cell>
          <cell r="K503" t="str">
            <v>TO</v>
          </cell>
          <cell r="L503" t="str">
            <v>Acquisto</v>
          </cell>
          <cell r="M503" t="str">
            <v>06/03/2017 15:26</v>
          </cell>
          <cell r="N503" t="str">
            <v>Si</v>
          </cell>
          <cell r="O503" t="str">
            <v>No</v>
          </cell>
          <cell r="P503">
            <v>0</v>
          </cell>
          <cell r="Q503" t="str">
            <v>)</v>
          </cell>
          <cell r="R503" t="str">
            <v>03/12/2020</v>
          </cell>
          <cell r="S503" t="str">
            <v>28/04/2017</v>
          </cell>
          <cell r="T503" t="str">
            <v>00959</v>
          </cell>
          <cell r="U503" t="str">
            <v>646615</v>
          </cell>
        </row>
        <row r="504">
          <cell r="B504" t="str">
            <v>BT-RKF-646750</v>
          </cell>
          <cell r="C504" t="str">
            <v>00000000000048367</v>
          </cell>
          <cell r="D504" t="str">
            <v>M</v>
          </cell>
          <cell r="E504" t="str">
            <v>LEGRAND - Armadio 24U 600x600, 4 piedini livel, porta ant vetro, 3 pannelli ciechi con serratura, kit di messa a terra, RAL7016</v>
          </cell>
          <cell r="F504" t="str">
            <v>BTICINO S.P.A.</v>
          </cell>
          <cell r="G504">
            <v>0</v>
          </cell>
          <cell r="H504">
            <v>0</v>
          </cell>
          <cell r="K504" t="str">
            <v>TO</v>
          </cell>
          <cell r="L504" t="str">
            <v>Acquisto</v>
          </cell>
          <cell r="M504" t="str">
            <v>20/04/2017 09:21</v>
          </cell>
          <cell r="N504" t="str">
            <v>No</v>
          </cell>
          <cell r="O504" t="str">
            <v>No</v>
          </cell>
          <cell r="P504">
            <v>0</v>
          </cell>
          <cell r="Q504" t="str">
            <v>)</v>
          </cell>
          <cell r="R504" t="str">
            <v>09/10/2018</v>
          </cell>
          <cell r="S504" t="str">
            <v>07/09/2017</v>
          </cell>
          <cell r="T504" t="str">
            <v>00959</v>
          </cell>
          <cell r="U504" t="str">
            <v>LG-646750</v>
          </cell>
        </row>
        <row r="505">
          <cell r="B505" t="str">
            <v>BT-RKF-646751</v>
          </cell>
          <cell r="C505" t="str">
            <v>00000000000049337</v>
          </cell>
          <cell r="D505" t="str">
            <v>M</v>
          </cell>
          <cell r="E505" t="str">
            <v>LEGRAND - armadio 24U 800x800, 4 piedini livel, porta ant vetro, 3 pannelli ciechi con serratura, kit di messa a terra, RAL7016</v>
          </cell>
          <cell r="F505" t="str">
            <v>BTICINO S.P.A.</v>
          </cell>
          <cell r="G505">
            <v>0</v>
          </cell>
          <cell r="H505">
            <v>0</v>
          </cell>
          <cell r="K505" t="str">
            <v>TO</v>
          </cell>
          <cell r="L505" t="str">
            <v>Acquisto</v>
          </cell>
          <cell r="M505" t="str">
            <v>17/07/2017 16:17</v>
          </cell>
          <cell r="N505" t="str">
            <v>No</v>
          </cell>
          <cell r="O505" t="str">
            <v>No</v>
          </cell>
          <cell r="P505">
            <v>0</v>
          </cell>
          <cell r="Q505" t="str">
            <v>)</v>
          </cell>
          <cell r="R505" t="str">
            <v>08/11/2018</v>
          </cell>
          <cell r="S505" t="str">
            <v>26/09/2017</v>
          </cell>
          <cell r="T505" t="str">
            <v>00959</v>
          </cell>
          <cell r="U505" t="str">
            <v>LG-646751</v>
          </cell>
        </row>
        <row r="506">
          <cell r="B506" t="str">
            <v>BT-RKF-646760</v>
          </cell>
          <cell r="C506" t="str">
            <v>00000000000048368</v>
          </cell>
          <cell r="D506" t="str">
            <v>M</v>
          </cell>
          <cell r="E506" t="str">
            <v>LEGRAND - Armadio 42U 600x600, 4 piedini livel, porta ant vetro, 3 pannelli ciechi con serratura, kit messa a terra, RAL7016</v>
          </cell>
          <cell r="F506" t="str">
            <v>BTICINO S.P.A.</v>
          </cell>
          <cell r="G506">
            <v>0</v>
          </cell>
          <cell r="H506">
            <v>0</v>
          </cell>
          <cell r="K506" t="str">
            <v>TO</v>
          </cell>
          <cell r="L506" t="str">
            <v>Acquisto</v>
          </cell>
          <cell r="M506" t="str">
            <v>20/04/2017 09:21</v>
          </cell>
          <cell r="N506" t="str">
            <v>No</v>
          </cell>
          <cell r="O506" t="str">
            <v>No</v>
          </cell>
          <cell r="P506">
            <v>0</v>
          </cell>
          <cell r="Q506" t="str">
            <v>)</v>
          </cell>
          <cell r="R506" t="str">
            <v>17/11/2020</v>
          </cell>
          <cell r="S506" t="str">
            <v>26/09/2017</v>
          </cell>
          <cell r="T506" t="str">
            <v>00959</v>
          </cell>
          <cell r="U506" t="str">
            <v>LG-646760</v>
          </cell>
        </row>
        <row r="507">
          <cell r="B507" t="str">
            <v>BT-RKF-646761</v>
          </cell>
          <cell r="C507" t="str">
            <v>00000000000079847</v>
          </cell>
          <cell r="D507" t="str">
            <v>M</v>
          </cell>
          <cell r="E507" t="str">
            <v>BTICINO - Armadio 42U 600X800 porta a vetro anteriore</v>
          </cell>
          <cell r="F507" t="str">
            <v>BTICINO S.P.A.</v>
          </cell>
          <cell r="G507">
            <v>0</v>
          </cell>
          <cell r="L507" t="str">
            <v>Acquisto</v>
          </cell>
          <cell r="M507" t="str">
            <v>10/03/2023 17:34</v>
          </cell>
          <cell r="N507" t="str">
            <v>No</v>
          </cell>
          <cell r="O507" t="str">
            <v>No</v>
          </cell>
          <cell r="P507">
            <v>0</v>
          </cell>
          <cell r="Q507" t="str">
            <v>X</v>
          </cell>
          <cell r="R507" t="str">
            <v>04/07/2023</v>
          </cell>
          <cell r="S507" t="str">
            <v>04/07/2023</v>
          </cell>
          <cell r="T507" t="str">
            <v>00959</v>
          </cell>
          <cell r="U507" t="str">
            <v>LG-646761</v>
          </cell>
        </row>
        <row r="508">
          <cell r="B508" t="str">
            <v>BT-RKF-646762</v>
          </cell>
          <cell r="C508" t="str">
            <v>00000000000079853</v>
          </cell>
          <cell r="D508" t="str">
            <v>M</v>
          </cell>
          <cell r="E508" t="str">
            <v>BTICINO - Armadio Rack 42U 600X1000</v>
          </cell>
          <cell r="F508" t="str">
            <v>BTICINO S.P.A.</v>
          </cell>
          <cell r="G508">
            <v>0</v>
          </cell>
          <cell r="L508" t="str">
            <v>Acquisto</v>
          </cell>
          <cell r="M508" t="str">
            <v>13/03/2023 09:51</v>
          </cell>
          <cell r="N508" t="str">
            <v>No</v>
          </cell>
          <cell r="O508" t="str">
            <v>No</v>
          </cell>
          <cell r="P508">
            <v>0</v>
          </cell>
          <cell r="Q508" t="str">
            <v>X</v>
          </cell>
          <cell r="R508" t="str">
            <v>02/10/2023</v>
          </cell>
          <cell r="S508" t="str">
            <v>02/10/2023</v>
          </cell>
          <cell r="T508" t="str">
            <v>00959</v>
          </cell>
          <cell r="U508" t="str">
            <v>LG-646762</v>
          </cell>
        </row>
        <row r="509">
          <cell r="B509" t="str">
            <v>BT-RKF-646764</v>
          </cell>
          <cell r="C509" t="str">
            <v>00000000000048369</v>
          </cell>
          <cell r="D509" t="str">
            <v>M</v>
          </cell>
          <cell r="E509" t="str">
            <v>LEGRAND - Armadio 42U 800x800, 4 piedini livel, porta ant vetro, 3 pannelli ciechi con serratura, kit messa a terra, RAL7016</v>
          </cell>
          <cell r="F509" t="str">
            <v>BTICINO S.P.A.</v>
          </cell>
          <cell r="G509">
            <v>0</v>
          </cell>
          <cell r="H509">
            <v>0</v>
          </cell>
          <cell r="K509" t="str">
            <v>TO</v>
          </cell>
          <cell r="L509" t="str">
            <v>Acquisto</v>
          </cell>
          <cell r="M509" t="str">
            <v>20/04/2017 09:21</v>
          </cell>
          <cell r="N509" t="str">
            <v>No</v>
          </cell>
          <cell r="O509" t="str">
            <v>No</v>
          </cell>
          <cell r="P509">
            <v>0</v>
          </cell>
          <cell r="Q509" t="str">
            <v>)</v>
          </cell>
          <cell r="R509" t="str">
            <v>10/12/2021</v>
          </cell>
          <cell r="S509" t="str">
            <v>26/09/2017</v>
          </cell>
          <cell r="T509" t="str">
            <v>00959</v>
          </cell>
          <cell r="U509" t="str">
            <v>LG-646764</v>
          </cell>
        </row>
        <row r="510">
          <cell r="B510" t="str">
            <v>BT-RKF-981091</v>
          </cell>
          <cell r="C510" t="str">
            <v>00000000000056885</v>
          </cell>
          <cell r="D510" t="str">
            <v>M</v>
          </cell>
          <cell r="E510" t="str">
            <v>Legrand  - porta vetro armadio 24U 600x600</v>
          </cell>
          <cell r="F510" t="str">
            <v>BTICINO S.P.A.</v>
          </cell>
          <cell r="G510">
            <v>0</v>
          </cell>
          <cell r="H510">
            <v>0</v>
          </cell>
          <cell r="K510" t="str">
            <v>TO</v>
          </cell>
          <cell r="L510" t="str">
            <v>Acquisto</v>
          </cell>
          <cell r="M510" t="str">
            <v>09/10/2018 16:30</v>
          </cell>
          <cell r="N510" t="str">
            <v>Si</v>
          </cell>
          <cell r="O510" t="str">
            <v>No</v>
          </cell>
          <cell r="P510">
            <v>0</v>
          </cell>
          <cell r="Q510" t="str">
            <v>X</v>
          </cell>
          <cell r="R510" t="str">
            <v>19/11/2018</v>
          </cell>
          <cell r="S510" t="str">
            <v>16/11/2018</v>
          </cell>
          <cell r="T510" t="str">
            <v>00959</v>
          </cell>
        </row>
        <row r="511">
          <cell r="B511" t="str">
            <v>BT-RKF-981092</v>
          </cell>
          <cell r="C511" t="str">
            <v>00000000000056772</v>
          </cell>
          <cell r="D511" t="str">
            <v>M</v>
          </cell>
          <cell r="E511" t="str">
            <v>Legrand  - porta vetro armadio 24U 800x800</v>
          </cell>
          <cell r="F511" t="str">
            <v>BTICINO S.P.A.</v>
          </cell>
          <cell r="G511">
            <v>0</v>
          </cell>
          <cell r="H511">
            <v>0</v>
          </cell>
          <cell r="K511" t="str">
            <v>TO</v>
          </cell>
          <cell r="L511" t="str">
            <v>Acquisto</v>
          </cell>
          <cell r="M511" t="str">
            <v>01/10/2018 09:40</v>
          </cell>
          <cell r="N511" t="str">
            <v>No</v>
          </cell>
          <cell r="O511" t="str">
            <v>No</v>
          </cell>
          <cell r="P511">
            <v>0</v>
          </cell>
          <cell r="Q511" t="str">
            <v>X</v>
          </cell>
          <cell r="R511" t="str">
            <v>08/08/2023</v>
          </cell>
          <cell r="S511" t="str">
            <v>04/08/2023</v>
          </cell>
          <cell r="T511" t="str">
            <v>00959</v>
          </cell>
        </row>
        <row r="512">
          <cell r="B512" t="str">
            <v>BT-RKF-B110201812.2J8</v>
          </cell>
          <cell r="C512" t="str">
            <v>00000000000057062</v>
          </cell>
          <cell r="D512" t="str">
            <v>M</v>
          </cell>
          <cell r="E512" t="str">
            <v>VARICON - M config 800x1200x2000mm, RAL 7047 Side skirts included, 19" - 41U - 6x Cable entry plate with brush</v>
          </cell>
          <cell r="F512" t="str">
            <v>BTICINO S.P.A.</v>
          </cell>
          <cell r="G512">
            <v>0</v>
          </cell>
          <cell r="H512">
            <v>0</v>
          </cell>
          <cell r="K512" t="str">
            <v>TO</v>
          </cell>
          <cell r="L512" t="str">
            <v>Acquisto</v>
          </cell>
          <cell r="M512" t="str">
            <v>19/10/2018 11:19</v>
          </cell>
          <cell r="N512" t="str">
            <v>Si</v>
          </cell>
          <cell r="O512" t="str">
            <v>No</v>
          </cell>
          <cell r="P512">
            <v>0</v>
          </cell>
          <cell r="Q512" t="str">
            <v>X</v>
          </cell>
          <cell r="R512" t="str">
            <v>31/12/2018</v>
          </cell>
          <cell r="S512" t="str">
            <v>14/12/2018</v>
          </cell>
          <cell r="T512" t="str">
            <v>00959</v>
          </cell>
          <cell r="U512" t="str">
            <v>B110.208012.2J8.01679</v>
          </cell>
        </row>
        <row r="513">
          <cell r="B513" t="str">
            <v>BT-RKF-B110208012.2J9</v>
          </cell>
          <cell r="C513" t="str">
            <v>00000000000057063</v>
          </cell>
          <cell r="D513" t="str">
            <v>M</v>
          </cell>
          <cell r="E513" t="str">
            <v>VARICON - M config 800x1200x2000mm, RAL 7047 Side skirts included, 19" - 41U - 6x Cable entry plate with brush</v>
          </cell>
          <cell r="F513" t="str">
            <v>BTICINO S.P.A.</v>
          </cell>
          <cell r="G513">
            <v>0</v>
          </cell>
          <cell r="H513">
            <v>0</v>
          </cell>
          <cell r="K513" t="str">
            <v>TO</v>
          </cell>
          <cell r="L513" t="str">
            <v>Acquisto</v>
          </cell>
          <cell r="M513" t="str">
            <v>19/10/2018 11:23</v>
          </cell>
          <cell r="N513" t="str">
            <v>Si</v>
          </cell>
          <cell r="O513" t="str">
            <v>No</v>
          </cell>
          <cell r="P513">
            <v>0</v>
          </cell>
          <cell r="Q513" t="str">
            <v>X</v>
          </cell>
          <cell r="R513" t="str">
            <v>31/12/2018</v>
          </cell>
          <cell r="S513" t="str">
            <v>14/12/2018</v>
          </cell>
          <cell r="T513" t="str">
            <v>00959</v>
          </cell>
          <cell r="U513" t="str">
            <v>B110.208012.2J9.01679</v>
          </cell>
        </row>
        <row r="514">
          <cell r="B514" t="str">
            <v>BT-RKF-B110208012.2K1</v>
          </cell>
          <cell r="C514" t="str">
            <v>00000000000057064</v>
          </cell>
          <cell r="D514" t="str">
            <v>M</v>
          </cell>
          <cell r="E514" t="str">
            <v>VARICON - M config 800x1200x2000mm, RAL 7047 Side skirts included, 19" - 41U - 6x Cable entry plate with brush</v>
          </cell>
          <cell r="F514" t="str">
            <v>BTICINO S.P.A.</v>
          </cell>
          <cell r="G514">
            <v>0</v>
          </cell>
          <cell r="H514">
            <v>0</v>
          </cell>
          <cell r="K514" t="str">
            <v>TO</v>
          </cell>
          <cell r="L514" t="str">
            <v>Acquisto</v>
          </cell>
          <cell r="M514" t="str">
            <v>19/10/2018 11:26</v>
          </cell>
          <cell r="N514" t="str">
            <v>Si</v>
          </cell>
          <cell r="O514" t="str">
            <v>No</v>
          </cell>
          <cell r="P514">
            <v>0</v>
          </cell>
          <cell r="Q514" t="str">
            <v>X</v>
          </cell>
          <cell r="R514" t="str">
            <v>31/12/2018</v>
          </cell>
          <cell r="S514" t="str">
            <v>14/12/2018</v>
          </cell>
          <cell r="T514" t="str">
            <v>00959</v>
          </cell>
          <cell r="U514" t="str">
            <v>B110.208012.2K1.01679</v>
          </cell>
        </row>
        <row r="515">
          <cell r="B515" t="str">
            <v>BT-RKF-B110208012.2K2</v>
          </cell>
          <cell r="C515" t="str">
            <v>00000000000057065</v>
          </cell>
          <cell r="D515" t="str">
            <v>M</v>
          </cell>
          <cell r="E515" t="str">
            <v>VARICON - M config 800x1200x2000mm, RAL 7047 Side skirts included, 19" - 41U - 6x Cable entry plate with brush</v>
          </cell>
          <cell r="F515" t="str">
            <v>BTICINO S.P.A.</v>
          </cell>
          <cell r="G515">
            <v>0</v>
          </cell>
          <cell r="H515">
            <v>0</v>
          </cell>
          <cell r="K515" t="str">
            <v>TO</v>
          </cell>
          <cell r="L515" t="str">
            <v>Acquisto</v>
          </cell>
          <cell r="M515" t="str">
            <v>19/10/2018 11:27</v>
          </cell>
          <cell r="N515" t="str">
            <v>Si</v>
          </cell>
          <cell r="O515" t="str">
            <v>No</v>
          </cell>
          <cell r="P515">
            <v>0</v>
          </cell>
          <cell r="Q515" t="str">
            <v>X</v>
          </cell>
          <cell r="R515" t="str">
            <v>31/12/2018</v>
          </cell>
          <cell r="S515" t="str">
            <v>14/12/2018</v>
          </cell>
          <cell r="T515" t="str">
            <v>00959</v>
          </cell>
          <cell r="U515" t="str">
            <v>B110.208012.2K2.01679</v>
          </cell>
        </row>
        <row r="516">
          <cell r="B516" t="str">
            <v>BT-RKF-B111.208080</v>
          </cell>
          <cell r="C516" t="str">
            <v>00000000000052578</v>
          </cell>
          <cell r="D516" t="str">
            <v>M</v>
          </cell>
          <cell r="E516" t="str">
            <v>VARICON - M config 800x800x2000mm, RAL 9011 Side skirts included, 19"</v>
          </cell>
          <cell r="F516" t="str">
            <v>BTICINO S.P.A.</v>
          </cell>
          <cell r="G516">
            <v>0</v>
          </cell>
          <cell r="H516">
            <v>0</v>
          </cell>
          <cell r="K516" t="str">
            <v>TO</v>
          </cell>
          <cell r="L516" t="str">
            <v>Acquisto</v>
          </cell>
          <cell r="M516" t="str">
            <v>07/03/2018 08:59</v>
          </cell>
          <cell r="N516" t="str">
            <v>Si</v>
          </cell>
          <cell r="O516" t="str">
            <v>No</v>
          </cell>
          <cell r="P516">
            <v>0</v>
          </cell>
          <cell r="Q516" t="str">
            <v>X</v>
          </cell>
          <cell r="R516" t="str">
            <v>12/04/2018</v>
          </cell>
          <cell r="S516" t="str">
            <v>04/04/2018</v>
          </cell>
          <cell r="T516" t="str">
            <v>00959</v>
          </cell>
          <cell r="U516" t="str">
            <v>B111.208080.136407</v>
          </cell>
        </row>
        <row r="517">
          <cell r="B517" t="str">
            <v>BT-RKF-B111.228012.4</v>
          </cell>
          <cell r="C517" t="str">
            <v>00000000000061293</v>
          </cell>
          <cell r="D517" t="str">
            <v>M</v>
          </cell>
          <cell r="E517" t="str">
            <v>VariconM 800x1200x2200mm RAL 9011, con 4 montanti a passo 19", con gole laterali, senza pannelli Laterali</v>
          </cell>
          <cell r="F517" t="str">
            <v>BTICINO S.P.A.</v>
          </cell>
          <cell r="G517">
            <v>0</v>
          </cell>
          <cell r="H517">
            <v>0</v>
          </cell>
          <cell r="K517" t="str">
            <v>TO</v>
          </cell>
          <cell r="L517" t="str">
            <v>Acquisto</v>
          </cell>
          <cell r="M517" t="str">
            <v>10/05/2019 09:10</v>
          </cell>
          <cell r="N517" t="str">
            <v>Si</v>
          </cell>
          <cell r="O517" t="str">
            <v>No</v>
          </cell>
          <cell r="P517">
            <v>0</v>
          </cell>
          <cell r="Q517" t="str">
            <v>X</v>
          </cell>
          <cell r="R517" t="str">
            <v>28/06/2019</v>
          </cell>
          <cell r="S517" t="str">
            <v>28/06/2019</v>
          </cell>
          <cell r="T517" t="str">
            <v>00959</v>
          </cell>
          <cell r="U517" t="str">
            <v>B111.228012.142664</v>
          </cell>
        </row>
        <row r="518">
          <cell r="B518" t="str">
            <v>BT-RKF-B111.228012.5</v>
          </cell>
          <cell r="C518" t="str">
            <v>00000000000061292</v>
          </cell>
          <cell r="D518" t="str">
            <v>M</v>
          </cell>
          <cell r="E518" t="str">
            <v>VariconM 800x1200x2200mm RAL 9011, con 4 montanti a passo 19", con gole laterali, con pannelli Laterali</v>
          </cell>
          <cell r="F518" t="str">
            <v>BTICINO S.P.A.</v>
          </cell>
          <cell r="G518">
            <v>0</v>
          </cell>
          <cell r="H518">
            <v>0</v>
          </cell>
          <cell r="K518" t="str">
            <v>TO</v>
          </cell>
          <cell r="L518" t="str">
            <v>Acquisto</v>
          </cell>
          <cell r="M518" t="str">
            <v>10/05/2019 09:08</v>
          </cell>
          <cell r="N518" t="str">
            <v>Si</v>
          </cell>
          <cell r="O518" t="str">
            <v>No</v>
          </cell>
          <cell r="P518">
            <v>0</v>
          </cell>
          <cell r="Q518" t="str">
            <v>X</v>
          </cell>
          <cell r="R518" t="str">
            <v>28/06/2019</v>
          </cell>
          <cell r="S518" t="str">
            <v>28/06/2019</v>
          </cell>
          <cell r="T518" t="str">
            <v>00959</v>
          </cell>
          <cell r="U518" t="str">
            <v>B111.228012.142665</v>
          </cell>
        </row>
        <row r="519">
          <cell r="B519" t="str">
            <v>BT-RKF-B111.228012.6</v>
          </cell>
          <cell r="C519" t="str">
            <v>00000000000061294</v>
          </cell>
          <cell r="D519" t="str">
            <v>M</v>
          </cell>
          <cell r="E519" t="str">
            <v>Varicon M config RAL9011, 600x1200x2200mm, montanti 19", RAL 9011, Gole laterali</v>
          </cell>
          <cell r="F519" t="str">
            <v>BTICINO S.P.A.</v>
          </cell>
          <cell r="G519">
            <v>0</v>
          </cell>
          <cell r="H519">
            <v>0</v>
          </cell>
          <cell r="K519" t="str">
            <v>TO</v>
          </cell>
          <cell r="L519" t="str">
            <v>Acquisto</v>
          </cell>
          <cell r="M519" t="str">
            <v>10/05/2019 09:12</v>
          </cell>
          <cell r="N519" t="str">
            <v>Si</v>
          </cell>
          <cell r="O519" t="str">
            <v>No</v>
          </cell>
          <cell r="P519">
            <v>0</v>
          </cell>
          <cell r="Q519" t="str">
            <v>X</v>
          </cell>
          <cell r="R519" t="str">
            <v>28/06/2019</v>
          </cell>
          <cell r="S519" t="str">
            <v>28/06/2019</v>
          </cell>
          <cell r="T519" t="str">
            <v>00959</v>
          </cell>
          <cell r="U519" t="str">
            <v>B111.226012.142666</v>
          </cell>
        </row>
        <row r="520">
          <cell r="B520" t="str">
            <v>BT-RKF-B1112080100868</v>
          </cell>
          <cell r="C520" t="str">
            <v>00000000000064505</v>
          </cell>
          <cell r="D520" t="str">
            <v>M</v>
          </cell>
          <cell r="E520" t="str">
            <v>BTICINO - ARMADIO LEGRAND NETWORK 800X800X2000</v>
          </cell>
          <cell r="F520" t="str">
            <v>BTICINO S.P.A.</v>
          </cell>
          <cell r="G520">
            <v>0</v>
          </cell>
          <cell r="H520">
            <v>0</v>
          </cell>
          <cell r="K520" t="str">
            <v>TO</v>
          </cell>
          <cell r="L520" t="str">
            <v>Acquisto</v>
          </cell>
          <cell r="M520" t="str">
            <v>08/11/2019 09:09</v>
          </cell>
          <cell r="N520" t="str">
            <v>Si</v>
          </cell>
          <cell r="O520" t="str">
            <v>No</v>
          </cell>
          <cell r="P520">
            <v>0</v>
          </cell>
          <cell r="Q520" t="str">
            <v>X</v>
          </cell>
          <cell r="R520" t="str">
            <v>19/11/2019</v>
          </cell>
          <cell r="S520" t="str">
            <v>19/11/2019</v>
          </cell>
          <cell r="T520" t="str">
            <v>00959</v>
          </cell>
          <cell r="U520" t="str">
            <v>B111.208080.100868</v>
          </cell>
        </row>
        <row r="521">
          <cell r="B521" t="str">
            <v>BT-RKF-B478001200</v>
          </cell>
          <cell r="C521" t="str">
            <v>00000000000077579</v>
          </cell>
          <cell r="D521" t="str">
            <v>M</v>
          </cell>
          <cell r="E521" t="str">
            <v>BTICINO - Rack Nero 47U 800x1200</v>
          </cell>
          <cell r="F521" t="str">
            <v>BTICINO S.P.A.</v>
          </cell>
          <cell r="G521">
            <v>0</v>
          </cell>
          <cell r="H521">
            <v>0</v>
          </cell>
          <cell r="K521" t="str">
            <v>TO</v>
          </cell>
          <cell r="L521" t="str">
            <v>Acquisto</v>
          </cell>
          <cell r="M521" t="str">
            <v>03/10/2022 19:21</v>
          </cell>
          <cell r="N521" t="str">
            <v>No</v>
          </cell>
          <cell r="O521" t="str">
            <v>No</v>
          </cell>
          <cell r="P521">
            <v>0</v>
          </cell>
          <cell r="Q521" t="str">
            <v>X</v>
          </cell>
          <cell r="R521" t="str">
            <v>26/10/2022</v>
          </cell>
          <cell r="S521" t="str">
            <v>26/10/2022</v>
          </cell>
          <cell r="T521" t="str">
            <v>00959</v>
          </cell>
          <cell r="U521" t="str">
            <v>B478001200</v>
          </cell>
        </row>
        <row r="522">
          <cell r="B522" t="str">
            <v>BT-RKF-C20122022111</v>
          </cell>
          <cell r="C522" t="str">
            <v>00000000000057098</v>
          </cell>
          <cell r="D522" t="str">
            <v>M</v>
          </cell>
          <cell r="E522" t="str">
            <v>Varicondition DX 22,3kW, RAL9005 with air filter, condensation pump and Modbus SNMP / HTTP module</v>
          </cell>
          <cell r="F522" t="str">
            <v>BTICINO S.P.A.</v>
          </cell>
          <cell r="G522">
            <v>0</v>
          </cell>
          <cell r="H522">
            <v>0</v>
          </cell>
          <cell r="K522" t="str">
            <v>TO</v>
          </cell>
          <cell r="L522" t="str">
            <v>Acquisto</v>
          </cell>
          <cell r="M522" t="str">
            <v>19/10/2018 16:14</v>
          </cell>
          <cell r="N522" t="str">
            <v>Si</v>
          </cell>
          <cell r="O522" t="str">
            <v>No</v>
          </cell>
          <cell r="P522">
            <v>0</v>
          </cell>
          <cell r="Q522" t="str">
            <v>X</v>
          </cell>
          <cell r="R522" t="str">
            <v>30/11/2018</v>
          </cell>
          <cell r="S522" t="str">
            <v>27/11/2018</v>
          </cell>
          <cell r="T522" t="str">
            <v>00959</v>
          </cell>
          <cell r="U522" t="str">
            <v>C201.220-22.111.01709</v>
          </cell>
        </row>
        <row r="523">
          <cell r="B523" t="str">
            <v>BT-RKF-CUSTOM1</v>
          </cell>
          <cell r="C523" t="str">
            <v>00000000000057079</v>
          </cell>
          <cell r="D523" t="str">
            <v>M</v>
          </cell>
          <cell r="E523" t="str">
            <v>VARICON M config RAL7047, 800x1000x2000, Gole laterali 4x Side skirts, 19-inch - for 41U x 800mm cabinets 12x Cable entry plate</v>
          </cell>
          <cell r="F523" t="str">
            <v>BTICINO S.P.A.</v>
          </cell>
          <cell r="G523">
            <v>0</v>
          </cell>
          <cell r="H523">
            <v>0</v>
          </cell>
          <cell r="K523" t="str">
            <v>TO</v>
          </cell>
          <cell r="L523" t="str">
            <v>Acquisto</v>
          </cell>
          <cell r="M523" t="str">
            <v>19/10/2018 11:59</v>
          </cell>
          <cell r="N523" t="str">
            <v>Si</v>
          </cell>
          <cell r="O523" t="str">
            <v>No</v>
          </cell>
          <cell r="P523">
            <v>0</v>
          </cell>
          <cell r="Q523" t="str">
            <v>X</v>
          </cell>
          <cell r="R523" t="str">
            <v>31/12/2018</v>
          </cell>
          <cell r="S523" t="str">
            <v>14/12/2018</v>
          </cell>
          <cell r="T523" t="str">
            <v>00959</v>
          </cell>
          <cell r="U523" t="str">
            <v>CUSTOM1</v>
          </cell>
        </row>
        <row r="524">
          <cell r="B524" t="str">
            <v>BT-RKF-CUSTOM2</v>
          </cell>
          <cell r="C524" t="str">
            <v>00000000000057080</v>
          </cell>
          <cell r="D524" t="str">
            <v>M</v>
          </cell>
          <cell r="E524" t="str">
            <v>VARICON M config RAL7047, 800x1000x2000, Gole laterali 4x Side skirts, 19-inch - for 41U x 800mm cabinets 12x Cable entry plate</v>
          </cell>
          <cell r="F524" t="str">
            <v>BTICINO S.P.A.</v>
          </cell>
          <cell r="G524">
            <v>0</v>
          </cell>
          <cell r="H524">
            <v>0</v>
          </cell>
          <cell r="K524" t="str">
            <v>TO</v>
          </cell>
          <cell r="L524" t="str">
            <v>Acquisto</v>
          </cell>
          <cell r="M524" t="str">
            <v>19/10/2018 12:01</v>
          </cell>
          <cell r="N524" t="str">
            <v>Si</v>
          </cell>
          <cell r="O524" t="str">
            <v>No</v>
          </cell>
          <cell r="P524">
            <v>0</v>
          </cell>
          <cell r="Q524" t="str">
            <v>X</v>
          </cell>
          <cell r="R524" t="str">
            <v>31/12/2018</v>
          </cell>
          <cell r="S524" t="str">
            <v>14/12/2018</v>
          </cell>
          <cell r="T524" t="str">
            <v>00959</v>
          </cell>
          <cell r="U524" t="str">
            <v>CUSTOM2</v>
          </cell>
        </row>
        <row r="525">
          <cell r="B525" t="str">
            <v>BT-RKF-LG-446802</v>
          </cell>
          <cell r="C525" t="str">
            <v>00000000000077514</v>
          </cell>
          <cell r="D525" t="str">
            <v>M</v>
          </cell>
          <cell r="E525" t="str">
            <v>BTICINO - Armadio Server 42U 800 X1000 RAL 9005, Porte singole ant e post forate all'80% + 2 pann lat</v>
          </cell>
          <cell r="F525" t="str">
            <v>BTICINO S.P.A.</v>
          </cell>
          <cell r="G525">
            <v>0</v>
          </cell>
          <cell r="H525">
            <v>0</v>
          </cell>
          <cell r="K525" t="str">
            <v>TO</v>
          </cell>
          <cell r="L525" t="str">
            <v>Acquisto</v>
          </cell>
          <cell r="M525" t="str">
            <v>16/09/2022 14:45</v>
          </cell>
          <cell r="N525" t="str">
            <v>No</v>
          </cell>
          <cell r="O525" t="str">
            <v>No</v>
          </cell>
          <cell r="P525">
            <v>0</v>
          </cell>
          <cell r="Q525" t="str">
            <v>X</v>
          </cell>
          <cell r="R525" t="str">
            <v>07/11/2022</v>
          </cell>
          <cell r="S525" t="str">
            <v>07/11/2022</v>
          </cell>
          <cell r="T525" t="str">
            <v>00959</v>
          </cell>
          <cell r="U525" t="str">
            <v>LG-446802</v>
          </cell>
        </row>
        <row r="526">
          <cell r="B526" t="str">
            <v>BT-RKF-LG-446803</v>
          </cell>
          <cell r="C526" t="str">
            <v>00000000000076594</v>
          </cell>
          <cell r="D526" t="str">
            <v>M</v>
          </cell>
          <cell r="E526" t="str">
            <v>BTICINO - RACK SERVER CON PORTE ANTERIORE. E POSTERIORI MICROF. PORTATA 1500KG. 42U 800X1200 NERO RAL 9005</v>
          </cell>
          <cell r="F526" t="str">
            <v>BTICINO S.P.A.</v>
          </cell>
          <cell r="G526">
            <v>0</v>
          </cell>
          <cell r="H526">
            <v>0</v>
          </cell>
          <cell r="K526" t="str">
            <v>TO</v>
          </cell>
          <cell r="L526" t="str">
            <v>Acquisto</v>
          </cell>
          <cell r="M526" t="str">
            <v>21/06/2022 14:23</v>
          </cell>
          <cell r="N526" t="str">
            <v>No</v>
          </cell>
          <cell r="O526" t="str">
            <v>No</v>
          </cell>
          <cell r="P526">
            <v>0</v>
          </cell>
          <cell r="Q526" t="str">
            <v>X</v>
          </cell>
          <cell r="R526" t="str">
            <v>12/07/2022</v>
          </cell>
          <cell r="S526" t="str">
            <v>08/07/2022</v>
          </cell>
          <cell r="T526" t="str">
            <v>00959</v>
          </cell>
          <cell r="U526" t="str">
            <v>LG-446803</v>
          </cell>
        </row>
        <row r="527">
          <cell r="B527" t="str">
            <v>BT-RKF-LG-446807</v>
          </cell>
          <cell r="C527" t="str">
            <v>00000000000077971</v>
          </cell>
          <cell r="D527" t="str">
            <v>M</v>
          </cell>
          <cell r="E527" t="str">
            <v>BTICINO - Armadio Server 47U 800x1200 RAL9005, 4mont, porte singole areate 80%, pann lat</v>
          </cell>
          <cell r="F527" t="str">
            <v>BTICINO S.P.A.</v>
          </cell>
          <cell r="G527">
            <v>0</v>
          </cell>
          <cell r="H527">
            <v>0</v>
          </cell>
          <cell r="K527" t="str">
            <v>TO</v>
          </cell>
          <cell r="L527" t="str">
            <v>Acquisto</v>
          </cell>
          <cell r="M527" t="str">
            <v>24/10/2022 16:53</v>
          </cell>
          <cell r="N527" t="str">
            <v>No</v>
          </cell>
          <cell r="O527" t="str">
            <v>No</v>
          </cell>
          <cell r="P527">
            <v>0</v>
          </cell>
          <cell r="Q527" t="str">
            <v>X</v>
          </cell>
          <cell r="R527" t="str">
            <v>04/11/2022</v>
          </cell>
          <cell r="S527" t="str">
            <v>04/11/2022</v>
          </cell>
          <cell r="T527" t="str">
            <v>00959</v>
          </cell>
          <cell r="U527" t="str">
            <v>LG-446807</v>
          </cell>
        </row>
        <row r="528">
          <cell r="B528" t="str">
            <v>BT-RKF-V/6624LCS</v>
          </cell>
          <cell r="C528" t="str">
            <v>00000000000047637</v>
          </cell>
          <cell r="E528" t="str">
            <v>LEGRAND LCS2 - armadio 24U 600x600 -SPECIAL</v>
          </cell>
          <cell r="F528" t="str">
            <v>BTICINO S.P.A.</v>
          </cell>
          <cell r="G528">
            <v>0</v>
          </cell>
          <cell r="H528">
            <v>0</v>
          </cell>
          <cell r="L528" t="str">
            <v>Acquisto</v>
          </cell>
          <cell r="M528" t="str">
            <v>06/03/2017 15:26</v>
          </cell>
          <cell r="N528" t="str">
            <v>Si</v>
          </cell>
          <cell r="O528" t="str">
            <v>No</v>
          </cell>
          <cell r="P528">
            <v>0</v>
          </cell>
          <cell r="Q528" t="str">
            <v>X</v>
          </cell>
          <cell r="T528" t="str">
            <v>00959</v>
          </cell>
          <cell r="U528" t="str">
            <v>V/6624LCS</v>
          </cell>
        </row>
        <row r="529">
          <cell r="B529" t="str">
            <v>BT-RKF-V/6642LCS</v>
          </cell>
          <cell r="C529" t="str">
            <v>00000000000047638</v>
          </cell>
          <cell r="E529" t="str">
            <v>LEGRAND LCS2 - armadio 42 U 600x600 nero-SPECIAL</v>
          </cell>
          <cell r="F529" t="str">
            <v>BTICINO S.P.A.</v>
          </cell>
          <cell r="G529">
            <v>0</v>
          </cell>
          <cell r="H529">
            <v>0</v>
          </cell>
          <cell r="L529" t="str">
            <v>Acquisto</v>
          </cell>
          <cell r="M529" t="str">
            <v>06/03/2017 15:26</v>
          </cell>
          <cell r="N529" t="str">
            <v>Si</v>
          </cell>
          <cell r="O529" t="str">
            <v>No</v>
          </cell>
          <cell r="P529">
            <v>0</v>
          </cell>
          <cell r="Q529" t="str">
            <v>X</v>
          </cell>
          <cell r="T529" t="str">
            <v>00959</v>
          </cell>
          <cell r="U529" t="str">
            <v>V/6642LCS</v>
          </cell>
        </row>
        <row r="530">
          <cell r="B530" t="str">
            <v>BT-RKF-V/8842LCS</v>
          </cell>
          <cell r="C530" t="str">
            <v>00000000000047639</v>
          </cell>
          <cell r="E530" t="str">
            <v>LEGRAND LCS2 - armadio 42 U 800x800 nero -SPECIAL</v>
          </cell>
          <cell r="F530" t="str">
            <v>BTICINO S.P.A.</v>
          </cell>
          <cell r="G530">
            <v>0</v>
          </cell>
          <cell r="H530">
            <v>0</v>
          </cell>
          <cell r="L530" t="str">
            <v>Acquisto</v>
          </cell>
          <cell r="M530" t="str">
            <v>06/03/2017 15:26</v>
          </cell>
          <cell r="N530" t="str">
            <v>Si</v>
          </cell>
          <cell r="O530" t="str">
            <v>No</v>
          </cell>
          <cell r="P530">
            <v>0</v>
          </cell>
          <cell r="Q530" t="str">
            <v>X</v>
          </cell>
          <cell r="T530" t="str">
            <v>00959</v>
          </cell>
          <cell r="U530" t="str">
            <v>V/8842LCS</v>
          </cell>
        </row>
        <row r="531">
          <cell r="B531" t="str">
            <v>BT-RKW-B111208012107</v>
          </cell>
          <cell r="C531" t="str">
            <v>00000000000057084</v>
          </cell>
          <cell r="D531" t="str">
            <v>M</v>
          </cell>
          <cell r="E531" t="str">
            <v>Varicon M config RAL9011, 800x1200x2000mm, RAL 9011, Porta posteriore singola in vetro (chiusa) e porta anteriore microperforata</v>
          </cell>
          <cell r="F531" t="str">
            <v>BTICINO S.P.A.</v>
          </cell>
          <cell r="G531">
            <v>0</v>
          </cell>
          <cell r="H531">
            <v>0</v>
          </cell>
          <cell r="K531" t="str">
            <v>TO</v>
          </cell>
          <cell r="L531" t="str">
            <v>Acquisto</v>
          </cell>
          <cell r="M531" t="str">
            <v>19/10/2018 15:29</v>
          </cell>
          <cell r="N531" t="str">
            <v>Si</v>
          </cell>
          <cell r="O531" t="str">
            <v>No</v>
          </cell>
          <cell r="P531">
            <v>0</v>
          </cell>
          <cell r="Q531" t="str">
            <v>X</v>
          </cell>
          <cell r="R531" t="str">
            <v>16/11/2018</v>
          </cell>
          <cell r="S531" t="str">
            <v>07/11/2018</v>
          </cell>
          <cell r="T531" t="str">
            <v>00959</v>
          </cell>
          <cell r="U531" t="str">
            <v>B111.208012.107.01709</v>
          </cell>
        </row>
        <row r="532">
          <cell r="B532" t="str">
            <v>BT-RKW-B111208012109</v>
          </cell>
          <cell r="C532" t="str">
            <v>00000000000057085</v>
          </cell>
          <cell r="D532" t="str">
            <v>M</v>
          </cell>
          <cell r="E532" t="str">
            <v>Varicon M config RAL9011, 800x1200x2000mm, RAL 9011, Porta posteriore singola in vetro (chiusa) e porta anteriore microperforata</v>
          </cell>
          <cell r="F532" t="str">
            <v>BTICINO S.P.A.</v>
          </cell>
          <cell r="G532">
            <v>0</v>
          </cell>
          <cell r="H532">
            <v>0</v>
          </cell>
          <cell r="K532" t="str">
            <v>TO</v>
          </cell>
          <cell r="L532" t="str">
            <v>Acquisto</v>
          </cell>
          <cell r="M532" t="str">
            <v>19/10/2018 15:33</v>
          </cell>
          <cell r="N532" t="str">
            <v>Si</v>
          </cell>
          <cell r="O532" t="str">
            <v>No</v>
          </cell>
          <cell r="P532">
            <v>0</v>
          </cell>
          <cell r="Q532" t="str">
            <v>X</v>
          </cell>
          <cell r="R532" t="str">
            <v>16/11/2018</v>
          </cell>
          <cell r="S532" t="str">
            <v>07/11/2018</v>
          </cell>
          <cell r="T532" t="str">
            <v>00959</v>
          </cell>
          <cell r="U532" t="str">
            <v>B111.208012.109.01709</v>
          </cell>
        </row>
        <row r="533">
          <cell r="B533" t="str">
            <v>BT-SC50-3</v>
          </cell>
          <cell r="C533" t="str">
            <v>00000000000011373</v>
          </cell>
          <cell r="E533" t="str">
            <v>BRETELLA OTTICA DPX 50/125 3MT</v>
          </cell>
          <cell r="G533">
            <v>0</v>
          </cell>
          <cell r="H533">
            <v>0</v>
          </cell>
          <cell r="L533" t="str">
            <v>Prodotto finito</v>
          </cell>
          <cell r="M533" t="str">
            <v>22/02/2008 16:36</v>
          </cell>
          <cell r="N533" t="str">
            <v>Si</v>
          </cell>
          <cell r="O533" t="str">
            <v>No</v>
          </cell>
          <cell r="P533">
            <v>0</v>
          </cell>
          <cell r="Q533" t="str">
            <v>X</v>
          </cell>
        </row>
        <row r="534">
          <cell r="B534" t="str">
            <v>BT-SCST5-1</v>
          </cell>
          <cell r="C534" t="str">
            <v>00000000000070917</v>
          </cell>
          <cell r="D534" t="str">
            <v>M</v>
          </cell>
          <cell r="E534" t="str">
            <v>BTICINO - STARLINE SCST5-1, CLOSURE STRIP - T5 BUSWAY, 9FT-6IN [2.90 METERS], PLASTIC, WHITE</v>
          </cell>
          <cell r="F534" t="str">
            <v>STARLINE HOLDINGS TECHNOLOGY LTD.</v>
          </cell>
          <cell r="G534">
            <v>0</v>
          </cell>
          <cell r="H534">
            <v>0</v>
          </cell>
          <cell r="K534" t="str">
            <v>TO</v>
          </cell>
          <cell r="L534" t="str">
            <v>Acquisto</v>
          </cell>
          <cell r="M534" t="str">
            <v>28/01/2021 12:14</v>
          </cell>
          <cell r="N534" t="str">
            <v>No</v>
          </cell>
          <cell r="O534" t="str">
            <v>No</v>
          </cell>
          <cell r="P534">
            <v>0</v>
          </cell>
          <cell r="Q534" t="str">
            <v>X</v>
          </cell>
          <cell r="R534" t="str">
            <v>22/05/2023</v>
          </cell>
          <cell r="S534" t="str">
            <v>19/05/2023</v>
          </cell>
          <cell r="T534" t="str">
            <v>02617</v>
          </cell>
          <cell r="U534" t="str">
            <v>SCST5-1</v>
          </cell>
        </row>
        <row r="535">
          <cell r="B535" t="str">
            <v>BT-SEC250T5-BLU</v>
          </cell>
          <cell r="C535" t="str">
            <v>00000000000070920</v>
          </cell>
          <cell r="D535" t="str">
            <v>M</v>
          </cell>
          <cell r="E535" t="str">
            <v>BTICINO - STARLINE SEC250T5-BLU, END CAP, 250T5 SERIES [Blue]</v>
          </cell>
          <cell r="F535" t="str">
            <v>STARLINE HOLDINGS TECHNOLOGY LTD.</v>
          </cell>
          <cell r="G535">
            <v>0</v>
          </cell>
          <cell r="H535">
            <v>0</v>
          </cell>
          <cell r="K535" t="str">
            <v>TO</v>
          </cell>
          <cell r="L535" t="str">
            <v>Acquisto</v>
          </cell>
          <cell r="M535" t="str">
            <v>28/01/2021 12:20</v>
          </cell>
          <cell r="N535" t="str">
            <v>Si</v>
          </cell>
          <cell r="O535" t="str">
            <v>No</v>
          </cell>
          <cell r="P535">
            <v>0</v>
          </cell>
          <cell r="Q535" t="str">
            <v>X</v>
          </cell>
          <cell r="R535" t="str">
            <v>30/04/2021</v>
          </cell>
          <cell r="S535" t="str">
            <v>30/04/2021</v>
          </cell>
          <cell r="T535" t="str">
            <v>02617</v>
          </cell>
          <cell r="U535" t="str">
            <v>SEC250T5-BLU</v>
          </cell>
        </row>
        <row r="536">
          <cell r="B536" t="str">
            <v>BT-SEC250T5-RED</v>
          </cell>
          <cell r="C536" t="str">
            <v>00000000000070921</v>
          </cell>
          <cell r="D536" t="str">
            <v>M</v>
          </cell>
          <cell r="E536" t="str">
            <v>BTICINO - STARLINE SEC250T5-RED, END CAP, 250T5 SERIES [RAL3001, RED]</v>
          </cell>
          <cell r="F536" t="str">
            <v>STARLINE HOLDINGS TECHNOLOGY LTD.</v>
          </cell>
          <cell r="G536">
            <v>0</v>
          </cell>
          <cell r="H536">
            <v>0</v>
          </cell>
          <cell r="K536" t="str">
            <v>TO</v>
          </cell>
          <cell r="L536" t="str">
            <v>Acquisto</v>
          </cell>
          <cell r="M536" t="str">
            <v>28/01/2021 12:21</v>
          </cell>
          <cell r="N536" t="str">
            <v>Si</v>
          </cell>
          <cell r="O536" t="str">
            <v>No</v>
          </cell>
          <cell r="P536">
            <v>0</v>
          </cell>
          <cell r="Q536" t="str">
            <v>X</v>
          </cell>
          <cell r="R536" t="str">
            <v>30/04/2021</v>
          </cell>
          <cell r="S536" t="str">
            <v>30/04/2021</v>
          </cell>
          <cell r="T536" t="str">
            <v>02617</v>
          </cell>
          <cell r="U536" t="str">
            <v>SEC250T5-RED</v>
          </cell>
        </row>
        <row r="537">
          <cell r="B537" t="str">
            <v>BT-SER-916237</v>
          </cell>
          <cell r="C537" t="str">
            <v>00000000000055200</v>
          </cell>
          <cell r="D537" t="str">
            <v>M</v>
          </cell>
          <cell r="E537" t="str">
            <v>Sistema di spegnimento da rack con rilevazione e spegnimento NOVEC, formato da 1 master, 1 slave e sitema aspirazione</v>
          </cell>
          <cell r="F537" t="str">
            <v>BTICINO S.P.A.</v>
          </cell>
          <cell r="G537">
            <v>0</v>
          </cell>
          <cell r="H537">
            <v>0</v>
          </cell>
          <cell r="K537" t="str">
            <v>TO</v>
          </cell>
          <cell r="L537" t="str">
            <v>Acquisto</v>
          </cell>
          <cell r="M537" t="str">
            <v>09/07/2018 17:40</v>
          </cell>
          <cell r="N537" t="str">
            <v>Si</v>
          </cell>
          <cell r="O537" t="str">
            <v>No</v>
          </cell>
          <cell r="P537">
            <v>0</v>
          </cell>
          <cell r="Q537" t="str">
            <v>X</v>
          </cell>
          <cell r="R537" t="str">
            <v>17/09/2018</v>
          </cell>
          <cell r="S537" t="str">
            <v>12/09/2018</v>
          </cell>
          <cell r="T537" t="str">
            <v>00959</v>
          </cell>
          <cell r="U537" t="str">
            <v>916237</v>
          </cell>
        </row>
        <row r="538">
          <cell r="B538" t="str">
            <v>BT-SER-916238</v>
          </cell>
          <cell r="C538" t="str">
            <v>00000000000055201</v>
          </cell>
          <cell r="D538" t="str">
            <v>M</v>
          </cell>
          <cell r="E538" t="str">
            <v>Sistema di spegnimento da rack con rilevazione e spegnimento NOVEC, formato da 1 master, 1 slave e sitema aspirazione</v>
          </cell>
          <cell r="F538" t="str">
            <v>BTICINO S.P.A.</v>
          </cell>
          <cell r="G538">
            <v>0</v>
          </cell>
          <cell r="H538">
            <v>0</v>
          </cell>
          <cell r="K538" t="str">
            <v>TO</v>
          </cell>
          <cell r="L538" t="str">
            <v>Acquisto</v>
          </cell>
          <cell r="M538" t="str">
            <v>09/07/2018 17:45</v>
          </cell>
          <cell r="N538" t="str">
            <v>Si</v>
          </cell>
          <cell r="O538" t="str">
            <v>No</v>
          </cell>
          <cell r="P538">
            <v>0</v>
          </cell>
          <cell r="Q538" t="str">
            <v>X</v>
          </cell>
          <cell r="R538" t="str">
            <v>17/09/2018</v>
          </cell>
          <cell r="S538" t="str">
            <v>12/09/2018</v>
          </cell>
          <cell r="T538" t="str">
            <v>00959</v>
          </cell>
          <cell r="U538" t="str">
            <v>916238</v>
          </cell>
        </row>
        <row r="539">
          <cell r="B539" t="str">
            <v>BT-SERVICE FSC 1</v>
          </cell>
          <cell r="C539" t="str">
            <v>00000000000083524</v>
          </cell>
          <cell r="D539" t="str">
            <v>M</v>
          </cell>
          <cell r="E539" t="str">
            <v>BTICINO - Minkels Free Standing Corridor - MONTAGGIO Corridoio</v>
          </cell>
          <cell r="F539" t="str">
            <v>BTICINO S.P.A.</v>
          </cell>
          <cell r="G539">
            <v>0</v>
          </cell>
          <cell r="L539" t="str">
            <v>Acquisto</v>
          </cell>
          <cell r="M539" t="str">
            <v>11/03/2024 12:05</v>
          </cell>
          <cell r="N539" t="str">
            <v>No</v>
          </cell>
          <cell r="O539" t="str">
            <v>No</v>
          </cell>
          <cell r="P539">
            <v>0</v>
          </cell>
          <cell r="Q539" t="str">
            <v>X</v>
          </cell>
          <cell r="T539" t="str">
            <v>00959</v>
          </cell>
          <cell r="U539" t="str">
            <v>SERVICE FSC 1</v>
          </cell>
        </row>
        <row r="540">
          <cell r="B540" t="str">
            <v>BT-ST5IT</v>
          </cell>
          <cell r="C540" t="str">
            <v>00000000000070922</v>
          </cell>
          <cell r="D540" t="str">
            <v>M</v>
          </cell>
          <cell r="E540" t="str">
            <v>BTICINO - STARLINE ST5IT C32, INSTALLATION TOOL-T5 SYSTEMS BI-DIRECTIONAL</v>
          </cell>
          <cell r="F540" t="str">
            <v>STARLINE HOLDINGS TECHNOLOGY LTD.</v>
          </cell>
          <cell r="G540">
            <v>0</v>
          </cell>
          <cell r="H540">
            <v>0</v>
          </cell>
          <cell r="K540" t="str">
            <v>TO</v>
          </cell>
          <cell r="L540" t="str">
            <v>Acquisto</v>
          </cell>
          <cell r="M540" t="str">
            <v>28/01/2021 12:24</v>
          </cell>
          <cell r="N540" t="str">
            <v>No</v>
          </cell>
          <cell r="O540" t="str">
            <v>No</v>
          </cell>
          <cell r="P540">
            <v>0</v>
          </cell>
          <cell r="Q540" t="str">
            <v>X</v>
          </cell>
          <cell r="R540" t="str">
            <v>16/10/2023</v>
          </cell>
          <cell r="S540" t="str">
            <v>16/10/2023</v>
          </cell>
          <cell r="T540" t="str">
            <v>02617</v>
          </cell>
          <cell r="U540" t="str">
            <v>ST5IT</v>
          </cell>
        </row>
        <row r="541">
          <cell r="B541" t="str">
            <v>BT-ST5IT-4</v>
          </cell>
          <cell r="C541" t="str">
            <v>00000000000072794</v>
          </cell>
          <cell r="D541" t="str">
            <v>M</v>
          </cell>
          <cell r="E541" t="str">
            <v>BTICINO - INSTALLATION TOOL - T5 SYSTEM BI- DIRECTIONAL</v>
          </cell>
          <cell r="F541" t="str">
            <v>STARLINE HOLDINGS TECHNOLOGY LTD.</v>
          </cell>
          <cell r="G541">
            <v>0</v>
          </cell>
          <cell r="H541">
            <v>0</v>
          </cell>
          <cell r="K541" t="str">
            <v>TO</v>
          </cell>
          <cell r="L541" t="str">
            <v>Acquisto</v>
          </cell>
          <cell r="M541" t="str">
            <v>27/08/2021 16:38</v>
          </cell>
          <cell r="N541" t="str">
            <v>No</v>
          </cell>
          <cell r="O541" t="str">
            <v>No</v>
          </cell>
          <cell r="P541">
            <v>0</v>
          </cell>
          <cell r="Q541" t="str">
            <v>X</v>
          </cell>
          <cell r="T541" t="str">
            <v>02617</v>
          </cell>
          <cell r="U541" t="str">
            <v>ST5IT</v>
          </cell>
        </row>
        <row r="542">
          <cell r="B542" t="str">
            <v>BT-STARTUPSERVICE</v>
          </cell>
          <cell r="C542" t="str">
            <v>00000000000080793</v>
          </cell>
          <cell r="D542" t="str">
            <v>M</v>
          </cell>
          <cell r="E542" t="str">
            <v>BTICINO - STARLINE - BT- STARTUPSERVICE 26-50 BUSWAY SYSTEMS, INSPECTION AND CERTIFICATION, REPORT, ADD. YEAR PARTS WARRANTY</v>
          </cell>
          <cell r="F542" t="str">
            <v>STARLINE HOLDINGS TECHNOLOGY LTD.</v>
          </cell>
          <cell r="G542">
            <v>0</v>
          </cell>
          <cell r="L542" t="str">
            <v>Acquisto</v>
          </cell>
          <cell r="M542" t="str">
            <v>17/04/2023 10:21</v>
          </cell>
          <cell r="N542" t="str">
            <v>No</v>
          </cell>
          <cell r="O542" t="str">
            <v>No</v>
          </cell>
          <cell r="P542">
            <v>0</v>
          </cell>
          <cell r="Q542" t="str">
            <v>X</v>
          </cell>
          <cell r="R542" t="str">
            <v>26/03/2024</v>
          </cell>
          <cell r="S542" t="str">
            <v>26/03/2024</v>
          </cell>
          <cell r="T542" t="str">
            <v>02617</v>
          </cell>
          <cell r="U542" t="str">
            <v>START UP SERVICE - 26-50 BUSWAY SYS</v>
          </cell>
        </row>
        <row r="543">
          <cell r="B543" t="str">
            <v>BT-ST-DIC</v>
          </cell>
          <cell r="C543" t="str">
            <v>00000000000071443</v>
          </cell>
          <cell r="D543" t="str">
            <v>M</v>
          </cell>
          <cell r="E543" t="str">
            <v>BTICINO - Mechanical selfclosing for sliding doors</v>
          </cell>
          <cell r="F543" t="str">
            <v>BTICINO S.P.A.</v>
          </cell>
          <cell r="G543">
            <v>0</v>
          </cell>
          <cell r="H543">
            <v>0</v>
          </cell>
          <cell r="K543" t="str">
            <v>TO</v>
          </cell>
          <cell r="L543" t="str">
            <v>Acquisto</v>
          </cell>
          <cell r="M543" t="str">
            <v>07/04/2021 19:50</v>
          </cell>
          <cell r="N543" t="str">
            <v>Si</v>
          </cell>
          <cell r="O543" t="str">
            <v>No</v>
          </cell>
          <cell r="P543">
            <v>0</v>
          </cell>
          <cell r="Q543" t="str">
            <v>X</v>
          </cell>
          <cell r="R543" t="str">
            <v>10/11/2021</v>
          </cell>
          <cell r="S543" t="str">
            <v>10/11/2021</v>
          </cell>
          <cell r="T543" t="str">
            <v>00959</v>
          </cell>
          <cell r="U543" t="str">
            <v>ST-DIC</v>
          </cell>
        </row>
        <row r="544">
          <cell r="B544" t="str">
            <v>BT-STST5-1</v>
          </cell>
          <cell r="C544" t="str">
            <v>00000000000080792</v>
          </cell>
          <cell r="D544" t="str">
            <v>M</v>
          </cell>
          <cell r="E544" t="str">
            <v>BTICINO - STARLINE BT- STST5-1 - CLOSURE STRIP - T5 BUSWAY, 9FT-6IN [2.90 METERS], PLASTIC, WHITE</v>
          </cell>
          <cell r="F544" t="str">
            <v>STARLINE HOLDINGS TECHNOLOGY LTD.</v>
          </cell>
          <cell r="G544">
            <v>0</v>
          </cell>
          <cell r="L544" t="str">
            <v>Acquisto</v>
          </cell>
          <cell r="M544" t="str">
            <v>17/04/2023 10:14</v>
          </cell>
          <cell r="N544" t="str">
            <v>No</v>
          </cell>
          <cell r="O544" t="str">
            <v>No</v>
          </cell>
          <cell r="P544">
            <v>0</v>
          </cell>
          <cell r="Q544" t="str">
            <v>X</v>
          </cell>
          <cell r="R544" t="str">
            <v>01/08/2023</v>
          </cell>
          <cell r="S544" t="str">
            <v>01/08/2023</v>
          </cell>
          <cell r="T544" t="str">
            <v>02617</v>
          </cell>
          <cell r="U544" t="str">
            <v>SCST5-1</v>
          </cell>
        </row>
        <row r="545">
          <cell r="B545" t="str">
            <v>BT-SWT-DPX3-ENVHUB4</v>
          </cell>
          <cell r="C545" t="str">
            <v>00000000000057109</v>
          </cell>
          <cell r="D545" t="str">
            <v>M</v>
          </cell>
          <cell r="E545" t="str">
            <v>4-Port Hub for all Raritan Environmental Sensors - Incl. Mounting Brackets. Connects to Raritan PX, EMX and BCM Models (not PXE)</v>
          </cell>
          <cell r="F545" t="str">
            <v>BTICINO S.P.A.</v>
          </cell>
          <cell r="G545">
            <v>0</v>
          </cell>
          <cell r="H545">
            <v>0</v>
          </cell>
          <cell r="K545" t="str">
            <v>TO</v>
          </cell>
          <cell r="L545" t="str">
            <v>Acquisto</v>
          </cell>
          <cell r="M545" t="str">
            <v>19/10/2018 16:38</v>
          </cell>
          <cell r="N545" t="str">
            <v>Si</v>
          </cell>
          <cell r="O545" t="str">
            <v>No</v>
          </cell>
          <cell r="P545">
            <v>0</v>
          </cell>
          <cell r="Q545" t="str">
            <v>X</v>
          </cell>
          <cell r="R545" t="str">
            <v>30/08/2019</v>
          </cell>
          <cell r="S545" t="str">
            <v>28/08/2019</v>
          </cell>
          <cell r="T545" t="str">
            <v>00959</v>
          </cell>
          <cell r="U545" t="str">
            <v>DPX3-ENVHUB4</v>
          </cell>
        </row>
        <row r="546">
          <cell r="B546" t="str">
            <v>BT-SWT-PX3TS-1875R</v>
          </cell>
          <cell r="C546" t="str">
            <v>00000000000047529</v>
          </cell>
          <cell r="D546" t="str">
            <v>M</v>
          </cell>
          <cell r="E546" t="str">
            <v>Transfer Switch: 1PH, 230V AC, 16A 1U Horizontal, Ethernet, Serial, 2x USB</v>
          </cell>
          <cell r="F546" t="str">
            <v>BTICINO S.P.A.</v>
          </cell>
          <cell r="G546">
            <v>0</v>
          </cell>
          <cell r="H546">
            <v>0</v>
          </cell>
          <cell r="K546" t="str">
            <v>TO</v>
          </cell>
          <cell r="L546" t="str">
            <v>Acquisto</v>
          </cell>
          <cell r="M546" t="str">
            <v>09/03/2017 10:28</v>
          </cell>
          <cell r="N546" t="str">
            <v>Si</v>
          </cell>
          <cell r="O546" t="str">
            <v>No</v>
          </cell>
          <cell r="P546">
            <v>0</v>
          </cell>
          <cell r="Q546" t="str">
            <v>X</v>
          </cell>
          <cell r="R546" t="str">
            <v>31/03/2017</v>
          </cell>
          <cell r="S546" t="str">
            <v>27/03/2017</v>
          </cell>
          <cell r="T546" t="str">
            <v>00959</v>
          </cell>
        </row>
        <row r="547">
          <cell r="B547" t="str">
            <v>BT-TAP OFF 1</v>
          </cell>
          <cell r="C547" t="str">
            <v>00000000000072185</v>
          </cell>
          <cell r="D547" t="str">
            <v>M</v>
          </cell>
          <cell r="E547" t="str">
            <v>BTICINO - STARLINE GMCBMT5GE58-(5)316A6S-4- C-SP-LEG-G03</v>
          </cell>
          <cell r="F547" t="str">
            <v>STARLINE HOLDINGS TECHNOLOGY LTD.</v>
          </cell>
          <cell r="G547">
            <v>0</v>
          </cell>
          <cell r="H547">
            <v>0</v>
          </cell>
          <cell r="K547" t="str">
            <v>TO</v>
          </cell>
          <cell r="L547" t="str">
            <v>Acquisto</v>
          </cell>
          <cell r="M547" t="str">
            <v>13/06/2021 15:46</v>
          </cell>
          <cell r="N547" t="str">
            <v>No</v>
          </cell>
          <cell r="O547" t="str">
            <v>No</v>
          </cell>
          <cell r="P547">
            <v>0</v>
          </cell>
          <cell r="Q547" t="str">
            <v>X</v>
          </cell>
          <cell r="R547" t="str">
            <v>19/07/2022</v>
          </cell>
          <cell r="S547" t="str">
            <v>15/07/2022</v>
          </cell>
          <cell r="T547" t="str">
            <v>02617</v>
          </cell>
        </row>
        <row r="548">
          <cell r="B548" t="str">
            <v>BT-TAP OFF 2</v>
          </cell>
          <cell r="C548" t="str">
            <v>00000000000072186</v>
          </cell>
          <cell r="D548" t="str">
            <v>M</v>
          </cell>
          <cell r="E548" t="str">
            <v>BTICINO - STARLINE GMCBT5GE54-532C6S-4-4P- LEG-G01</v>
          </cell>
          <cell r="F548" t="str">
            <v>STARLINE HOLDINGS TECHNOLOGY LTD.</v>
          </cell>
          <cell r="G548">
            <v>0</v>
          </cell>
          <cell r="H548">
            <v>0</v>
          </cell>
          <cell r="K548" t="str">
            <v>TO</v>
          </cell>
          <cell r="L548" t="str">
            <v>Acquisto</v>
          </cell>
          <cell r="M548" t="str">
            <v>13/06/2021 15:50</v>
          </cell>
          <cell r="N548" t="str">
            <v>Si</v>
          </cell>
          <cell r="O548" t="str">
            <v>No</v>
          </cell>
          <cell r="P548">
            <v>0</v>
          </cell>
          <cell r="Q548" t="str">
            <v>X</v>
          </cell>
          <cell r="R548" t="str">
            <v>07/12/2021</v>
          </cell>
          <cell r="S548" t="str">
            <v>07/12/2021</v>
          </cell>
          <cell r="T548" t="str">
            <v>02617</v>
          </cell>
        </row>
        <row r="549">
          <cell r="B549" t="str">
            <v>BT-TAP OFF NOO 1</v>
          </cell>
          <cell r="C549" t="str">
            <v>00000000000072624</v>
          </cell>
          <cell r="D549" t="str">
            <v>M</v>
          </cell>
          <cell r="E549" t="str">
            <v>BTICINO - STARLINE GMCBMT5GE58-(5)316A6S-4- C-SP-LEG-G02</v>
          </cell>
          <cell r="F549" t="str">
            <v>STARLINE HOLDINGS TECHNOLOGY LTD.</v>
          </cell>
          <cell r="G549">
            <v>0</v>
          </cell>
          <cell r="H549">
            <v>0</v>
          </cell>
          <cell r="K549" t="str">
            <v>TO</v>
          </cell>
          <cell r="L549" t="str">
            <v>Acquisto</v>
          </cell>
          <cell r="M549" t="str">
            <v>27/07/2021 15:53</v>
          </cell>
          <cell r="N549" t="str">
            <v>No</v>
          </cell>
          <cell r="O549" t="str">
            <v>No</v>
          </cell>
          <cell r="P549">
            <v>0</v>
          </cell>
          <cell r="Q549" t="str">
            <v>X</v>
          </cell>
          <cell r="R549" t="str">
            <v>22/05/2023</v>
          </cell>
          <cell r="S549" t="str">
            <v>19/05/2023</v>
          </cell>
          <cell r="T549" t="str">
            <v>02617</v>
          </cell>
        </row>
        <row r="550">
          <cell r="B550" t="str">
            <v>BT-TAP OFF NOO 1V2A</v>
          </cell>
          <cell r="C550" t="str">
            <v>00000000000073452</v>
          </cell>
          <cell r="D550" t="str">
            <v>M</v>
          </cell>
          <cell r="E550" t="str">
            <v>BTICINO - STARLINE F4008553-S1-ABCAB, GMCBMT5GE58-(5)316A6S-4- C-SP-LEG-G02</v>
          </cell>
          <cell r="F550" t="str">
            <v>STARLINE HOLDINGS TECHNOLOGY LTD.</v>
          </cell>
          <cell r="G550">
            <v>0</v>
          </cell>
          <cell r="H550">
            <v>0</v>
          </cell>
          <cell r="K550" t="str">
            <v>TO</v>
          </cell>
          <cell r="L550" t="str">
            <v>Acquisto</v>
          </cell>
          <cell r="M550" t="str">
            <v>08/11/2021 16:11</v>
          </cell>
          <cell r="N550" t="str">
            <v>Si</v>
          </cell>
          <cell r="O550" t="str">
            <v>No</v>
          </cell>
          <cell r="P550">
            <v>0</v>
          </cell>
          <cell r="Q550" t="str">
            <v>X</v>
          </cell>
          <cell r="R550" t="str">
            <v>31/12/2021</v>
          </cell>
          <cell r="S550" t="str">
            <v>31/12/2021</v>
          </cell>
          <cell r="T550" t="str">
            <v>02617</v>
          </cell>
        </row>
        <row r="551">
          <cell r="B551" t="str">
            <v>BT-TAP OFF NOO 1V2B</v>
          </cell>
          <cell r="C551" t="str">
            <v>00000000000073453</v>
          </cell>
          <cell r="D551" t="str">
            <v>M</v>
          </cell>
          <cell r="E551" t="str">
            <v>BTICINO - STARLINE F4008553-S1-BCABC, GMCBMT5GE58-(5)316A6S-4- C-SP-LEG-G02</v>
          </cell>
          <cell r="F551" t="str">
            <v>STARLINE HOLDINGS TECHNOLOGY LTD.</v>
          </cell>
          <cell r="G551">
            <v>0</v>
          </cell>
          <cell r="H551">
            <v>0</v>
          </cell>
          <cell r="K551" t="str">
            <v>TO</v>
          </cell>
          <cell r="L551" t="str">
            <v>Acquisto</v>
          </cell>
          <cell r="M551" t="str">
            <v>08/11/2021 16:13</v>
          </cell>
          <cell r="N551" t="str">
            <v>Si</v>
          </cell>
          <cell r="O551" t="str">
            <v>No</v>
          </cell>
          <cell r="P551">
            <v>0</v>
          </cell>
          <cell r="Q551" t="str">
            <v>X</v>
          </cell>
          <cell r="R551" t="str">
            <v>31/12/2021</v>
          </cell>
          <cell r="S551" t="str">
            <v>31/12/2021</v>
          </cell>
          <cell r="T551" t="str">
            <v>02617</v>
          </cell>
        </row>
        <row r="552">
          <cell r="B552" t="str">
            <v>BT-TAP OFF NOO 1V2C</v>
          </cell>
          <cell r="C552" t="str">
            <v>00000000000073454</v>
          </cell>
          <cell r="D552" t="str">
            <v>M</v>
          </cell>
          <cell r="E552" t="str">
            <v>BTICINO - STARLINE F4008553-S1-CABCA, GMCBMT5GE58-(5)316A6S-4- C-SP-LEG-G02</v>
          </cell>
          <cell r="F552" t="str">
            <v>STARLINE HOLDINGS TECHNOLOGY LTD.</v>
          </cell>
          <cell r="G552">
            <v>0</v>
          </cell>
          <cell r="H552">
            <v>0</v>
          </cell>
          <cell r="K552" t="str">
            <v>TO</v>
          </cell>
          <cell r="L552" t="str">
            <v>Acquisto</v>
          </cell>
          <cell r="M552" t="str">
            <v>08/11/2021 16:14</v>
          </cell>
          <cell r="N552" t="str">
            <v>Si</v>
          </cell>
          <cell r="O552" t="str">
            <v>No</v>
          </cell>
          <cell r="P552">
            <v>0</v>
          </cell>
          <cell r="Q552" t="str">
            <v>X</v>
          </cell>
          <cell r="R552" t="str">
            <v>31/12/2021</v>
          </cell>
          <cell r="S552" t="str">
            <v>31/12/2021</v>
          </cell>
          <cell r="T552" t="str">
            <v>02617</v>
          </cell>
        </row>
        <row r="553">
          <cell r="B553" t="str">
            <v>BT-TAP OFF NOO 2</v>
          </cell>
          <cell r="C553" t="str">
            <v>00000000000072625</v>
          </cell>
          <cell r="D553" t="str">
            <v>M</v>
          </cell>
          <cell r="E553" t="str">
            <v>BTICINO - STARLINE GMCBT5GE54-532A6S-4-4P- C-LEG-G01</v>
          </cell>
          <cell r="F553" t="str">
            <v>STARLINE HOLDINGS TECHNOLOGY LTD.</v>
          </cell>
          <cell r="G553">
            <v>0</v>
          </cell>
          <cell r="H553">
            <v>0</v>
          </cell>
          <cell r="K553" t="str">
            <v>TO</v>
          </cell>
          <cell r="L553" t="str">
            <v>Acquisto</v>
          </cell>
          <cell r="M553" t="str">
            <v>27/07/2021 15:55</v>
          </cell>
          <cell r="N553" t="str">
            <v>No</v>
          </cell>
          <cell r="O553" t="str">
            <v>No</v>
          </cell>
          <cell r="P553">
            <v>0</v>
          </cell>
          <cell r="Q553" t="str">
            <v>X</v>
          </cell>
          <cell r="R553" t="str">
            <v>17/10/2022</v>
          </cell>
          <cell r="S553" t="str">
            <v>20/03/2023</v>
          </cell>
          <cell r="T553" t="str">
            <v>02617</v>
          </cell>
        </row>
        <row r="554">
          <cell r="B554" t="str">
            <v>BT-TAP OFF NOO 3</v>
          </cell>
          <cell r="C554" t="str">
            <v>00000000000077459</v>
          </cell>
          <cell r="D554" t="str">
            <v>M</v>
          </cell>
          <cell r="E554" t="str">
            <v>BTICINO - STARLINE GMCBMT5GE56-(3)332A6S-4- C-SP-LEG-G02, 3 xDX3 MCB 32A 1P+N C 10KA, 3 x Aux W/KNX module, Aux set to CA ...</v>
          </cell>
          <cell r="F554" t="str">
            <v>STARLINE HOLDINGS TECHNOLOGY LTD.</v>
          </cell>
          <cell r="G554">
            <v>0</v>
          </cell>
          <cell r="H554">
            <v>0</v>
          </cell>
          <cell r="K554" t="str">
            <v>TO</v>
          </cell>
          <cell r="L554" t="str">
            <v>Acquisto</v>
          </cell>
          <cell r="M554" t="str">
            <v>07/09/2022 16:30</v>
          </cell>
          <cell r="N554" t="str">
            <v>No</v>
          </cell>
          <cell r="O554" t="str">
            <v>No</v>
          </cell>
          <cell r="P554">
            <v>0</v>
          </cell>
          <cell r="Q554" t="str">
            <v>X</v>
          </cell>
          <cell r="R554" t="str">
            <v>29/12/2022</v>
          </cell>
          <cell r="S554" t="str">
            <v>29/12/2022</v>
          </cell>
          <cell r="T554" t="str">
            <v>02617</v>
          </cell>
          <cell r="U554" t="str">
            <v>GMCBMT5GE56-(3)332A6S-4-C-SP-LEG-G2</v>
          </cell>
        </row>
        <row r="555">
          <cell r="B555" t="str">
            <v>BT-TAP OFF NOO CASS</v>
          </cell>
          <cell r="C555" t="str">
            <v>00000000000075719</v>
          </cell>
          <cell r="D555" t="str">
            <v>M</v>
          </cell>
          <cell r="E555" t="str">
            <v>BTICINO - STARLINE GMCBMT5GE58-(5)316A6S-4- C-SP-LEG-G02, ... [ STANDARD][SILVER][BN][ CN][AN][BN][CN]</v>
          </cell>
          <cell r="F555" t="str">
            <v>STARLINE HOLDINGS TECHNOLOGY LTD.</v>
          </cell>
          <cell r="G555">
            <v>0</v>
          </cell>
          <cell r="H555">
            <v>0</v>
          </cell>
          <cell r="K555" t="str">
            <v>TO</v>
          </cell>
          <cell r="L555" t="str">
            <v>Acquisto</v>
          </cell>
          <cell r="M555" t="str">
            <v>24/03/2022 17:07</v>
          </cell>
          <cell r="N555" t="str">
            <v>No</v>
          </cell>
          <cell r="O555" t="str">
            <v>No</v>
          </cell>
          <cell r="P555">
            <v>0</v>
          </cell>
          <cell r="Q555" t="str">
            <v>X</v>
          </cell>
          <cell r="R555" t="str">
            <v>14/07/2022</v>
          </cell>
          <cell r="S555" t="str">
            <v>14/07/2022</v>
          </cell>
          <cell r="T555" t="str">
            <v>02617</v>
          </cell>
        </row>
        <row r="556">
          <cell r="B556" t="str">
            <v>BT-TAP OFF NOO M</v>
          </cell>
          <cell r="C556" t="str">
            <v>00000000000073738</v>
          </cell>
          <cell r="D556" t="str">
            <v>M</v>
          </cell>
          <cell r="E556" t="str">
            <v>BTICINO - STARLINE GMCBMT5GE58-(5)316A6S-4- C-SP-LEG-G02, [SILVER][CN] [AN][BN][CN][AN]</v>
          </cell>
          <cell r="F556" t="str">
            <v>STARLINE HOLDINGS TECHNOLOGY LTD.</v>
          </cell>
          <cell r="G556">
            <v>0</v>
          </cell>
          <cell r="H556">
            <v>0</v>
          </cell>
          <cell r="K556" t="str">
            <v>TO</v>
          </cell>
          <cell r="L556" t="str">
            <v>Acquisto</v>
          </cell>
          <cell r="M556" t="str">
            <v>19/11/2021 14:40</v>
          </cell>
          <cell r="N556" t="str">
            <v>No</v>
          </cell>
          <cell r="O556" t="str">
            <v>No</v>
          </cell>
          <cell r="P556">
            <v>0</v>
          </cell>
          <cell r="Q556" t="str">
            <v>X</v>
          </cell>
          <cell r="R556" t="str">
            <v>21/02/2022</v>
          </cell>
          <cell r="S556" t="str">
            <v>21/02/2022</v>
          </cell>
          <cell r="T556" t="str">
            <v>02617</v>
          </cell>
        </row>
        <row r="557">
          <cell r="B557" t="str">
            <v>BT-TAP OFF NOO M 1A</v>
          </cell>
          <cell r="C557" t="str">
            <v>00000000000075373</v>
          </cell>
          <cell r="D557" t="str">
            <v>M</v>
          </cell>
          <cell r="E557" t="str">
            <v>BTICINO - STARLINE F4008553-S1-ABCAB, GMCBMT5GE58-(5)316A6S-4- C-SP-LEG-G02, [SILVER][AN] [BN][CN][AN][BN]</v>
          </cell>
          <cell r="F557" t="str">
            <v>STARLINE HOLDINGS TECHNOLOGY LTD.</v>
          </cell>
          <cell r="G557">
            <v>0</v>
          </cell>
          <cell r="H557">
            <v>0</v>
          </cell>
          <cell r="K557" t="str">
            <v>TO</v>
          </cell>
          <cell r="L557" t="str">
            <v>Acquisto</v>
          </cell>
          <cell r="M557" t="str">
            <v>07/03/2022 09:51</v>
          </cell>
          <cell r="N557" t="str">
            <v>No</v>
          </cell>
          <cell r="O557" t="str">
            <v>No</v>
          </cell>
          <cell r="P557">
            <v>0</v>
          </cell>
          <cell r="Q557" t="str">
            <v>X</v>
          </cell>
          <cell r="R557" t="str">
            <v>28/04/2022</v>
          </cell>
          <cell r="S557" t="str">
            <v>28/04/2022</v>
          </cell>
          <cell r="T557" t="str">
            <v>02617</v>
          </cell>
        </row>
        <row r="558">
          <cell r="B558" t="str">
            <v>BT-TAP OFF NOO M 1B</v>
          </cell>
          <cell r="C558" t="str">
            <v>00000000000075376</v>
          </cell>
          <cell r="D558" t="str">
            <v>M</v>
          </cell>
          <cell r="E558" t="str">
            <v>BTICINO - STARLINE F4008553-S1-BCABC, GMCBMT5GE58-(5)316A6S-4- C-SP-LEG-G02, [STANDARD][ SILVER][BN][CN][AN][BN][ CN]</v>
          </cell>
          <cell r="F558" t="str">
            <v>STARLINE HOLDINGS TECHNOLOGY LTD.</v>
          </cell>
          <cell r="G558">
            <v>0</v>
          </cell>
          <cell r="H558">
            <v>0</v>
          </cell>
          <cell r="K558" t="str">
            <v>TO</v>
          </cell>
          <cell r="L558" t="str">
            <v>Acquisto</v>
          </cell>
          <cell r="M558" t="str">
            <v>07/03/2022 09:55</v>
          </cell>
          <cell r="N558" t="str">
            <v>No</v>
          </cell>
          <cell r="O558" t="str">
            <v>No</v>
          </cell>
          <cell r="P558">
            <v>0</v>
          </cell>
          <cell r="Q558" t="str">
            <v>X</v>
          </cell>
          <cell r="R558" t="str">
            <v>28/04/2022</v>
          </cell>
          <cell r="S558" t="str">
            <v>28/04/2022</v>
          </cell>
          <cell r="T558" t="str">
            <v>02617</v>
          </cell>
        </row>
        <row r="559">
          <cell r="B559" t="str">
            <v>BT-TAP OFF NOO M 1C</v>
          </cell>
          <cell r="C559" t="str">
            <v>00000000000075377</v>
          </cell>
          <cell r="D559" t="str">
            <v>M</v>
          </cell>
          <cell r="E559" t="str">
            <v>BTICINO - STARLINE F4008553-S1-CABCA, GMCBMT5GE58-(5)316A6S-4- C-SP-LEG-G02, [STANDARD][ SILVER][CN][AN][BN][CN][ AN]</v>
          </cell>
          <cell r="F559" t="str">
            <v>STARLINE HOLDINGS TECHNOLOGY LTD.</v>
          </cell>
          <cell r="G559">
            <v>0</v>
          </cell>
          <cell r="H559">
            <v>0</v>
          </cell>
          <cell r="K559" t="str">
            <v>TO</v>
          </cell>
          <cell r="L559" t="str">
            <v>Acquisto</v>
          </cell>
          <cell r="M559" t="str">
            <v>07/03/2022 09:57</v>
          </cell>
          <cell r="N559" t="str">
            <v>No</v>
          </cell>
          <cell r="O559" t="str">
            <v>No</v>
          </cell>
          <cell r="P559">
            <v>0</v>
          </cell>
          <cell r="Q559" t="str">
            <v>X</v>
          </cell>
          <cell r="R559" t="str">
            <v>28/04/2022</v>
          </cell>
          <cell r="S559" t="str">
            <v>28/04/2022</v>
          </cell>
          <cell r="T559" t="str">
            <v>02617</v>
          </cell>
        </row>
        <row r="560">
          <cell r="B560" t="str">
            <v>BT-TAP OFF NOO M2</v>
          </cell>
          <cell r="C560" t="str">
            <v>00000000000073739</v>
          </cell>
          <cell r="D560" t="str">
            <v>M</v>
          </cell>
          <cell r="E560" t="str">
            <v>BTICINO - STARLINE GMCBT5GE54-532A6S-4-4P- C-LEG-G02, [SILVER][ABCN]</v>
          </cell>
          <cell r="F560" t="str">
            <v>STARLINE HOLDINGS TECHNOLOGY LTD.</v>
          </cell>
          <cell r="G560">
            <v>0</v>
          </cell>
          <cell r="H560">
            <v>0</v>
          </cell>
          <cell r="K560" t="str">
            <v>TO</v>
          </cell>
          <cell r="L560" t="str">
            <v>Acquisto</v>
          </cell>
          <cell r="M560" t="str">
            <v>19/11/2021 14:43</v>
          </cell>
          <cell r="N560" t="str">
            <v>No</v>
          </cell>
          <cell r="O560" t="str">
            <v>No</v>
          </cell>
          <cell r="P560">
            <v>0</v>
          </cell>
          <cell r="Q560" t="str">
            <v>X</v>
          </cell>
          <cell r="R560" t="str">
            <v>17/05/2022</v>
          </cell>
          <cell r="S560" t="str">
            <v>08/03/2022</v>
          </cell>
          <cell r="T560" t="str">
            <v>02617</v>
          </cell>
        </row>
        <row r="561">
          <cell r="B561" t="str">
            <v>BT-TAP OFF RAIWAY 1</v>
          </cell>
          <cell r="C561" t="str">
            <v>00000000000079841</v>
          </cell>
          <cell r="D561" t="str">
            <v>M</v>
          </cell>
          <cell r="E561" t="str">
            <v>BTICINO - STARLINE GMCBMT5GE57-(2)316A6S-( 2)516A6S-KNX-G01 2x16A 2P Legrand Dx3 Curve C + 2x16A 4P Legrand Dx3 Curve C G01 =</v>
          </cell>
          <cell r="F561" t="str">
            <v>STARLINE HOLDINGS TECHNOLOGY LTD.</v>
          </cell>
          <cell r="G561">
            <v>0</v>
          </cell>
          <cell r="L561" t="str">
            <v>Acquisto</v>
          </cell>
          <cell r="M561" t="str">
            <v>10/03/2023 16:39</v>
          </cell>
          <cell r="N561" t="str">
            <v>No</v>
          </cell>
          <cell r="O561" t="str">
            <v>No</v>
          </cell>
          <cell r="P561">
            <v>0</v>
          </cell>
          <cell r="Q561" t="str">
            <v>X</v>
          </cell>
          <cell r="R561" t="str">
            <v>22/08/2023</v>
          </cell>
          <cell r="S561" t="str">
            <v>21/08/2023</v>
          </cell>
          <cell r="T561" t="str">
            <v>02617</v>
          </cell>
          <cell r="U561" t="str">
            <v>GMCBMT5GE57-(2)316A6S-(2)516A6S-KNX</v>
          </cell>
        </row>
        <row r="562">
          <cell r="B562" t="str">
            <v>BT-TAP OFF RT</v>
          </cell>
          <cell r="C562" t="str">
            <v>00000000000077325</v>
          </cell>
          <cell r="D562" t="str">
            <v>M</v>
          </cell>
          <cell r="E562" t="str">
            <v>BTICINO - STARLINE GMCBT5GE52-516A6S-4P- LEG, CKT BKR, ISO GND, 516A6S, 16A, 415Y/240SV, 240/415LV, 16K, CE, [STD][SILVER][ABCN]</v>
          </cell>
          <cell r="F562" t="str">
            <v>STARLINE HOLDINGS TECHNOLOGY LTD.</v>
          </cell>
          <cell r="G562">
            <v>0</v>
          </cell>
          <cell r="H562">
            <v>0</v>
          </cell>
          <cell r="K562" t="str">
            <v>TO</v>
          </cell>
          <cell r="L562" t="str">
            <v>Acquisto</v>
          </cell>
          <cell r="M562" t="str">
            <v>04/08/2022 14:35</v>
          </cell>
          <cell r="N562" t="str">
            <v>No</v>
          </cell>
          <cell r="O562" t="str">
            <v>No</v>
          </cell>
          <cell r="P562">
            <v>0</v>
          </cell>
          <cell r="Q562" t="str">
            <v>X</v>
          </cell>
          <cell r="R562" t="str">
            <v>21/04/2023</v>
          </cell>
          <cell r="S562" t="str">
            <v>21/04/2023</v>
          </cell>
          <cell r="T562" t="str">
            <v>02617</v>
          </cell>
          <cell r="U562" t="str">
            <v>GMCBT5GE52-516A6S-4P-LEG</v>
          </cell>
        </row>
        <row r="563">
          <cell r="B563" t="str">
            <v>BT-TAP OFF S.STEFANO1</v>
          </cell>
          <cell r="C563" t="str">
            <v>00000000000081514</v>
          </cell>
          <cell r="D563" t="str">
            <v>M</v>
          </cell>
          <cell r="E563" t="str">
            <v>BTICINO - STARLINE GMCBMT5GE58-(5)316A6S-4- C-SPLEG-DG-G02</v>
          </cell>
          <cell r="F563" t="str">
            <v>STARLINE HOLDINGS TECHNOLOGY LTD.</v>
          </cell>
          <cell r="G563">
            <v>0</v>
          </cell>
          <cell r="L563" t="str">
            <v>Acquisto</v>
          </cell>
          <cell r="M563" t="str">
            <v>21/06/2023 10:38</v>
          </cell>
          <cell r="N563" t="str">
            <v>No</v>
          </cell>
          <cell r="O563" t="str">
            <v>No</v>
          </cell>
          <cell r="P563">
            <v>0</v>
          </cell>
          <cell r="Q563" t="str">
            <v>X</v>
          </cell>
          <cell r="R563" t="str">
            <v>02/10/2023</v>
          </cell>
          <cell r="S563" t="str">
            <v>16/08/2023</v>
          </cell>
          <cell r="T563" t="str">
            <v>02617</v>
          </cell>
          <cell r="U563" t="str">
            <v>GMCBMT5GE58-(5)316A6S-4-C-SP-LEG-DG</v>
          </cell>
        </row>
        <row r="564">
          <cell r="B564" t="str">
            <v>BT-TAP OFF TIM 1</v>
          </cell>
          <cell r="C564" t="str">
            <v>00000000000072598</v>
          </cell>
          <cell r="D564" t="str">
            <v>M</v>
          </cell>
          <cell r="E564" t="str">
            <v>BTICINO - STARLINE GMCBMT5GE58-(5)316A6S-4- C-SPLEG-RCBO-G02, G02= KNX 0.026.55 KNX 0.026.92 module wired to Phoenix conn.</v>
          </cell>
          <cell r="F564" t="str">
            <v>STARLINE HOLDINGS TECHNOLOGY LTD.</v>
          </cell>
          <cell r="G564">
            <v>0</v>
          </cell>
          <cell r="H564">
            <v>0</v>
          </cell>
          <cell r="K564" t="str">
            <v>TO</v>
          </cell>
          <cell r="L564" t="str">
            <v>Acquisto</v>
          </cell>
          <cell r="M564" t="str">
            <v>26/07/2021 15:05</v>
          </cell>
          <cell r="N564" t="str">
            <v>No</v>
          </cell>
          <cell r="O564" t="str">
            <v>No</v>
          </cell>
          <cell r="P564">
            <v>0</v>
          </cell>
          <cell r="Q564" t="str">
            <v>X</v>
          </cell>
          <cell r="T564" t="str">
            <v>02617</v>
          </cell>
        </row>
        <row r="565">
          <cell r="B565" t="str">
            <v>BT-TAP OFF TIM 1V2</v>
          </cell>
          <cell r="C565" t="str">
            <v>00000000000073158</v>
          </cell>
          <cell r="D565" t="str">
            <v>M</v>
          </cell>
          <cell r="E565" t="str">
            <v>BTICINO - STARLINE GMCBMT5GE58-(5)316A6S-4- C-SP-LEG-G02</v>
          </cell>
          <cell r="F565" t="str">
            <v>STARLINE HOLDINGS TECHNOLOGY LTD.</v>
          </cell>
          <cell r="G565">
            <v>0</v>
          </cell>
          <cell r="H565">
            <v>0</v>
          </cell>
          <cell r="K565" t="str">
            <v>TO</v>
          </cell>
          <cell r="L565" t="str">
            <v>Acquisto</v>
          </cell>
          <cell r="M565" t="str">
            <v>28/09/2021 16:34</v>
          </cell>
          <cell r="N565" t="str">
            <v>No</v>
          </cell>
          <cell r="O565" t="str">
            <v>No</v>
          </cell>
          <cell r="P565">
            <v>0</v>
          </cell>
          <cell r="Q565" t="str">
            <v>X</v>
          </cell>
          <cell r="T565" t="str">
            <v>02617</v>
          </cell>
        </row>
        <row r="566">
          <cell r="B566" t="str">
            <v>BT-TAP OFF TIM 1V3A</v>
          </cell>
          <cell r="C566" t="str">
            <v>00000000000073341</v>
          </cell>
          <cell r="D566" t="str">
            <v>M</v>
          </cell>
          <cell r="E566" t="str">
            <v>BTICINO - STARLINE F4008553-S1-ABCAB, GMCBMT5GE58-(5)316A6S-4- C-SP-LEG-G02, [SILVER][AN] [BN][CN][AN][BN]</v>
          </cell>
          <cell r="F566" t="str">
            <v>STARLINE HOLDINGS TECHNOLOGY LTD.</v>
          </cell>
          <cell r="G566">
            <v>0</v>
          </cell>
          <cell r="H566">
            <v>0</v>
          </cell>
          <cell r="K566" t="str">
            <v>TO</v>
          </cell>
          <cell r="L566" t="str">
            <v>Acquisto</v>
          </cell>
          <cell r="M566" t="str">
            <v>22/10/2021 10:10</v>
          </cell>
          <cell r="N566" t="str">
            <v>Si</v>
          </cell>
          <cell r="O566" t="str">
            <v>No</v>
          </cell>
          <cell r="P566">
            <v>0</v>
          </cell>
          <cell r="Q566" t="str">
            <v>X</v>
          </cell>
          <cell r="R566" t="str">
            <v>16/12/2021</v>
          </cell>
          <cell r="S566" t="str">
            <v>16/12/2021</v>
          </cell>
          <cell r="T566" t="str">
            <v>02617</v>
          </cell>
        </row>
        <row r="567">
          <cell r="B567" t="str">
            <v>BT-TAP OFF TIM 1V3B</v>
          </cell>
          <cell r="C567" t="str">
            <v>00000000000073342</v>
          </cell>
          <cell r="D567" t="str">
            <v>M</v>
          </cell>
          <cell r="E567" t="str">
            <v>BTICINO - STARLINE F4008553-S1-BCABC, GMCBMT5GE58-(5)316A6S-4- C-SP-LEG-G02, [SILVER][BN] [CN][AN][BN][CN]</v>
          </cell>
          <cell r="F567" t="str">
            <v>STARLINE HOLDINGS TECHNOLOGY LTD.</v>
          </cell>
          <cell r="G567">
            <v>0</v>
          </cell>
          <cell r="H567">
            <v>0</v>
          </cell>
          <cell r="K567" t="str">
            <v>TO</v>
          </cell>
          <cell r="L567" t="str">
            <v>Acquisto</v>
          </cell>
          <cell r="M567" t="str">
            <v>22/10/2021 10:13</v>
          </cell>
          <cell r="N567" t="str">
            <v>Si</v>
          </cell>
          <cell r="O567" t="str">
            <v>No</v>
          </cell>
          <cell r="P567">
            <v>0</v>
          </cell>
          <cell r="Q567" t="str">
            <v>X</v>
          </cell>
          <cell r="R567" t="str">
            <v>16/12/2021</v>
          </cell>
          <cell r="S567" t="str">
            <v>16/12/2021</v>
          </cell>
          <cell r="T567" t="str">
            <v>02617</v>
          </cell>
        </row>
        <row r="568">
          <cell r="B568" t="str">
            <v>BT-TAP OFF TIM 1V3C</v>
          </cell>
          <cell r="C568" t="str">
            <v>00000000000073343</v>
          </cell>
          <cell r="D568" t="str">
            <v>M</v>
          </cell>
          <cell r="E568" t="str">
            <v>BTICINO - STARLINE F4008553-S1-CABCA, GMCBMT5GE58-(5)316A6S-4- C-SP-LEG-G02, [SILVER][CN] [AN][BN][CN][AN]</v>
          </cell>
          <cell r="F568" t="str">
            <v>STARLINE HOLDINGS TECHNOLOGY LTD.</v>
          </cell>
          <cell r="G568">
            <v>0</v>
          </cell>
          <cell r="H568">
            <v>0</v>
          </cell>
          <cell r="K568" t="str">
            <v>TO</v>
          </cell>
          <cell r="L568" t="str">
            <v>Acquisto</v>
          </cell>
          <cell r="M568" t="str">
            <v>22/10/2021 10:15</v>
          </cell>
          <cell r="N568" t="str">
            <v>No</v>
          </cell>
          <cell r="O568" t="str">
            <v>No</v>
          </cell>
          <cell r="P568">
            <v>0</v>
          </cell>
          <cell r="Q568" t="str">
            <v>X</v>
          </cell>
          <cell r="R568" t="str">
            <v>15/07/2022</v>
          </cell>
          <cell r="S568" t="str">
            <v>29/07/2022</v>
          </cell>
          <cell r="T568" t="str">
            <v>02617</v>
          </cell>
        </row>
        <row r="569">
          <cell r="B569" t="str">
            <v>BT-TAP OFF TIM 2</v>
          </cell>
          <cell r="C569" t="str">
            <v>00000000000072599</v>
          </cell>
          <cell r="D569" t="str">
            <v>M</v>
          </cell>
          <cell r="E569" t="str">
            <v>BTICINO - STARLINE GMCBT5E54-532A6S-4-4P- LEG-RCCB-G01, G01 = KNX 0.026.92 module wired to Phoenix conn. - sockets/Circuit breake</v>
          </cell>
          <cell r="F569" t="str">
            <v>STARLINE HOLDINGS TECHNOLOGY LTD.</v>
          </cell>
          <cell r="G569">
            <v>0</v>
          </cell>
          <cell r="H569">
            <v>0</v>
          </cell>
          <cell r="K569" t="str">
            <v>TO</v>
          </cell>
          <cell r="L569" t="str">
            <v>Acquisto</v>
          </cell>
          <cell r="M569" t="str">
            <v>26/07/2021 15:10</v>
          </cell>
          <cell r="N569" t="str">
            <v>No</v>
          </cell>
          <cell r="O569" t="str">
            <v>No</v>
          </cell>
          <cell r="P569">
            <v>0</v>
          </cell>
          <cell r="Q569" t="str">
            <v>X</v>
          </cell>
          <cell r="T569" t="str">
            <v>02617</v>
          </cell>
        </row>
        <row r="570">
          <cell r="B570" t="str">
            <v>BT-TAP OFF TIM 2V2</v>
          </cell>
          <cell r="C570" t="str">
            <v>00000000000073159</v>
          </cell>
          <cell r="D570" t="str">
            <v>M</v>
          </cell>
          <cell r="E570" t="str">
            <v>BTICINO - STARLINE GMCBT5GE54-532A6S-4-4P- C-LEG-G01</v>
          </cell>
          <cell r="F570" t="str">
            <v>STARLINE HOLDINGS TECHNOLOGY LTD.</v>
          </cell>
          <cell r="G570">
            <v>0</v>
          </cell>
          <cell r="H570">
            <v>0</v>
          </cell>
          <cell r="K570" t="str">
            <v>TO</v>
          </cell>
          <cell r="L570" t="str">
            <v>Acquisto</v>
          </cell>
          <cell r="M570" t="str">
            <v>28/09/2021 16:36</v>
          </cell>
          <cell r="N570" t="str">
            <v>No</v>
          </cell>
          <cell r="O570" t="str">
            <v>No</v>
          </cell>
          <cell r="P570">
            <v>0</v>
          </cell>
          <cell r="Q570" t="str">
            <v>X</v>
          </cell>
          <cell r="R570" t="str">
            <v>29/07/2022</v>
          </cell>
          <cell r="S570" t="str">
            <v>29/07/2022</v>
          </cell>
          <cell r="T570" t="str">
            <v>02617</v>
          </cell>
        </row>
        <row r="571">
          <cell r="B571" t="str">
            <v>BT-UPS-LG-310002</v>
          </cell>
          <cell r="C571" t="str">
            <v>00000000000046985</v>
          </cell>
          <cell r="D571" t="str">
            <v>M</v>
          </cell>
          <cell r="E571" t="str">
            <v>UPS Niky Line interactive 600 VA IEC USB</v>
          </cell>
          <cell r="F571" t="str">
            <v>BTICINO S.P.A.</v>
          </cell>
          <cell r="G571">
            <v>0</v>
          </cell>
          <cell r="H571">
            <v>0</v>
          </cell>
          <cell r="K571" t="str">
            <v>TO</v>
          </cell>
          <cell r="L571" t="str">
            <v>Acquisto</v>
          </cell>
          <cell r="M571" t="str">
            <v>09/02/2017 10:58</v>
          </cell>
          <cell r="N571" t="str">
            <v>No</v>
          </cell>
          <cell r="O571" t="str">
            <v>No</v>
          </cell>
          <cell r="P571">
            <v>0</v>
          </cell>
          <cell r="Q571" t="str">
            <v>L</v>
          </cell>
          <cell r="R571" t="str">
            <v>14/03/2018</v>
          </cell>
          <cell r="S571" t="str">
            <v>13/03/2018</v>
          </cell>
          <cell r="T571" t="str">
            <v>00959</v>
          </cell>
          <cell r="U571" t="str">
            <v>LG-310002</v>
          </cell>
        </row>
        <row r="572">
          <cell r="B572" t="str">
            <v>BT-UPS-LG-310003</v>
          </cell>
          <cell r="C572" t="str">
            <v>00000000000046986</v>
          </cell>
          <cell r="D572" t="str">
            <v>M</v>
          </cell>
          <cell r="E572" t="str">
            <v>UPS Niky Line interactive 800 VA IEC USB</v>
          </cell>
          <cell r="F572" t="str">
            <v>BTICINO S.P.A.</v>
          </cell>
          <cell r="G572">
            <v>0</v>
          </cell>
          <cell r="H572">
            <v>0</v>
          </cell>
          <cell r="K572" t="str">
            <v>TO</v>
          </cell>
          <cell r="L572" t="str">
            <v>Acquisto</v>
          </cell>
          <cell r="M572" t="str">
            <v>09/02/2017 10:58</v>
          </cell>
          <cell r="N572" t="str">
            <v>Si</v>
          </cell>
          <cell r="O572" t="str">
            <v>No</v>
          </cell>
          <cell r="P572">
            <v>0</v>
          </cell>
          <cell r="Q572" t="str">
            <v>)</v>
          </cell>
          <cell r="R572" t="str">
            <v>17/12/2018</v>
          </cell>
          <cell r="S572" t="str">
            <v>13/12/2018</v>
          </cell>
          <cell r="T572" t="str">
            <v>00959</v>
          </cell>
          <cell r="U572" t="str">
            <v>LG-310003</v>
          </cell>
        </row>
        <row r="573">
          <cell r="B573" t="str">
            <v>BT-UPS-LG-310004</v>
          </cell>
          <cell r="C573" t="str">
            <v>00000000000046987</v>
          </cell>
          <cell r="D573" t="str">
            <v>M</v>
          </cell>
          <cell r="E573" t="str">
            <v>UPS Niky Line interactive 1 kVA IEC USB</v>
          </cell>
          <cell r="F573" t="str">
            <v>BTICINO S.P.A.</v>
          </cell>
          <cell r="G573">
            <v>0</v>
          </cell>
          <cell r="H573">
            <v>0</v>
          </cell>
          <cell r="K573" t="str">
            <v>TO</v>
          </cell>
          <cell r="L573" t="str">
            <v>Acquisto</v>
          </cell>
          <cell r="M573" t="str">
            <v>09/02/2017 10:58</v>
          </cell>
          <cell r="N573" t="str">
            <v>No</v>
          </cell>
          <cell r="O573" t="str">
            <v>No</v>
          </cell>
          <cell r="P573">
            <v>0</v>
          </cell>
          <cell r="Q573" t="str">
            <v>L</v>
          </cell>
          <cell r="R573" t="str">
            <v>07/11/2018</v>
          </cell>
          <cell r="S573" t="str">
            <v>21/02/2017</v>
          </cell>
          <cell r="T573" t="str">
            <v>00959</v>
          </cell>
          <cell r="U573" t="str">
            <v>LG-310004</v>
          </cell>
        </row>
        <row r="574">
          <cell r="B574" t="str">
            <v>BT-UPS-LG-310005</v>
          </cell>
          <cell r="C574" t="str">
            <v>00000000000046988</v>
          </cell>
          <cell r="D574" t="str">
            <v>M</v>
          </cell>
          <cell r="E574" t="str">
            <v>UPS Niky Line interactive 1,5 kVA IEC USB</v>
          </cell>
          <cell r="F574" t="str">
            <v>BTICINO S.P.A.</v>
          </cell>
          <cell r="G574">
            <v>0</v>
          </cell>
          <cell r="H574">
            <v>0</v>
          </cell>
          <cell r="K574" t="str">
            <v>TO</v>
          </cell>
          <cell r="L574" t="str">
            <v>Acquisto</v>
          </cell>
          <cell r="M574" t="str">
            <v>09/02/2017 10:58</v>
          </cell>
          <cell r="N574" t="str">
            <v>Si</v>
          </cell>
          <cell r="O574" t="str">
            <v>No</v>
          </cell>
          <cell r="P574">
            <v>0</v>
          </cell>
          <cell r="Q574" t="str">
            <v>)</v>
          </cell>
          <cell r="R574" t="str">
            <v>17/12/2018</v>
          </cell>
          <cell r="S574" t="str">
            <v>13/12/2018</v>
          </cell>
          <cell r="T574" t="str">
            <v>00959</v>
          </cell>
          <cell r="U574" t="str">
            <v>LG-310005</v>
          </cell>
        </row>
        <row r="575">
          <cell r="B575" t="str">
            <v>BT-UPS-LG-310006</v>
          </cell>
          <cell r="C575" t="str">
            <v>00000000000046989</v>
          </cell>
          <cell r="D575" t="str">
            <v>M</v>
          </cell>
          <cell r="E575" t="str">
            <v>BTICINO - UPS Niky S Sinewawe 1 kVA IEC</v>
          </cell>
          <cell r="F575" t="str">
            <v>BTICINO S.P.A.</v>
          </cell>
          <cell r="G575">
            <v>0</v>
          </cell>
          <cell r="H575">
            <v>0</v>
          </cell>
          <cell r="K575" t="str">
            <v>TO</v>
          </cell>
          <cell r="L575" t="str">
            <v>Acquisto</v>
          </cell>
          <cell r="M575" t="str">
            <v>09/02/2017 10:58</v>
          </cell>
          <cell r="N575" t="str">
            <v>No</v>
          </cell>
          <cell r="O575" t="str">
            <v>No</v>
          </cell>
          <cell r="P575">
            <v>0</v>
          </cell>
          <cell r="Q575" t="str">
            <v>L</v>
          </cell>
          <cell r="R575" t="str">
            <v>08/05/2023</v>
          </cell>
          <cell r="S575" t="str">
            <v>08/11/2017</v>
          </cell>
          <cell r="T575" t="str">
            <v>00959</v>
          </cell>
          <cell r="U575" t="str">
            <v>LG-310006</v>
          </cell>
        </row>
        <row r="576">
          <cell r="B576" t="str">
            <v>BT-UPS-LG-310007</v>
          </cell>
          <cell r="C576" t="str">
            <v>00000000000046990</v>
          </cell>
          <cell r="D576" t="str">
            <v>M</v>
          </cell>
          <cell r="E576" t="str">
            <v>BTICINO - UPS Niky S Sinewawe 2 kVA IEC</v>
          </cell>
          <cell r="F576" t="str">
            <v>BTICINO S.P.A.</v>
          </cell>
          <cell r="G576">
            <v>0</v>
          </cell>
          <cell r="H576">
            <v>0</v>
          </cell>
          <cell r="K576" t="str">
            <v>TO</v>
          </cell>
          <cell r="L576" t="str">
            <v>Acquisto</v>
          </cell>
          <cell r="M576" t="str">
            <v>09/02/2017 10:58</v>
          </cell>
          <cell r="N576" t="str">
            <v>No</v>
          </cell>
          <cell r="O576" t="str">
            <v>No</v>
          </cell>
          <cell r="P576">
            <v>0</v>
          </cell>
          <cell r="Q576" t="str">
            <v>L</v>
          </cell>
          <cell r="R576" t="str">
            <v>03/07/2018</v>
          </cell>
          <cell r="S576" t="str">
            <v>02/07/2018</v>
          </cell>
          <cell r="T576" t="str">
            <v>00959</v>
          </cell>
          <cell r="U576" t="str">
            <v>LG-310007</v>
          </cell>
        </row>
        <row r="577">
          <cell r="B577" t="str">
            <v>BT-UPS-LG-310008</v>
          </cell>
          <cell r="C577" t="str">
            <v>00000000000046999</v>
          </cell>
          <cell r="D577" t="str">
            <v>M</v>
          </cell>
          <cell r="E577" t="str">
            <v>BTICINO - UPS Niky S Sinewawe 3 kVA IEC</v>
          </cell>
          <cell r="F577" t="str">
            <v>BTICINO S.P.A.</v>
          </cell>
          <cell r="G577">
            <v>0</v>
          </cell>
          <cell r="H577">
            <v>0</v>
          </cell>
          <cell r="K577" t="str">
            <v>TO</v>
          </cell>
          <cell r="L577" t="str">
            <v>Acquisto</v>
          </cell>
          <cell r="M577" t="str">
            <v>09/02/2017 10:58</v>
          </cell>
          <cell r="N577" t="str">
            <v>No</v>
          </cell>
          <cell r="O577" t="str">
            <v>No</v>
          </cell>
          <cell r="P577">
            <v>0</v>
          </cell>
          <cell r="Q577" t="str">
            <v>L</v>
          </cell>
          <cell r="R577" t="str">
            <v>15/11/2021</v>
          </cell>
          <cell r="S577" t="str">
            <v>08/11/2021</v>
          </cell>
          <cell r="T577" t="str">
            <v>00959</v>
          </cell>
          <cell r="U577" t="str">
            <v>LG-310008</v>
          </cell>
        </row>
        <row r="578">
          <cell r="B578" t="str">
            <v>BT-UPS-LG-310013</v>
          </cell>
          <cell r="C578" t="str">
            <v>00000000000047000</v>
          </cell>
          <cell r="D578" t="str">
            <v>M</v>
          </cell>
          <cell r="E578" t="str">
            <v>UPS Niky Line interactive 1 kVA SHK 232</v>
          </cell>
          <cell r="F578" t="str">
            <v>BTICINO S.P.A.</v>
          </cell>
          <cell r="G578">
            <v>0</v>
          </cell>
          <cell r="H578">
            <v>0</v>
          </cell>
          <cell r="K578" t="str">
            <v>TO</v>
          </cell>
          <cell r="L578" t="str">
            <v>Acquisto</v>
          </cell>
          <cell r="M578" t="str">
            <v>09/02/2017 10:58</v>
          </cell>
          <cell r="N578" t="str">
            <v>Si</v>
          </cell>
          <cell r="O578" t="str">
            <v>No</v>
          </cell>
          <cell r="P578">
            <v>0</v>
          </cell>
          <cell r="Q578" t="str">
            <v>)</v>
          </cell>
          <cell r="T578" t="str">
            <v>00959</v>
          </cell>
          <cell r="U578" t="str">
            <v>LG-310013</v>
          </cell>
        </row>
        <row r="579">
          <cell r="B579" t="str">
            <v>BT-UPS-LG-310014</v>
          </cell>
          <cell r="C579" t="str">
            <v>00000000000047001</v>
          </cell>
          <cell r="D579" t="str">
            <v>M</v>
          </cell>
          <cell r="E579" t="str">
            <v>UPS Niky Line interactive 1,5 kVA SHK 232</v>
          </cell>
          <cell r="F579" t="str">
            <v>BTICINO S.P.A.</v>
          </cell>
          <cell r="G579">
            <v>0</v>
          </cell>
          <cell r="H579">
            <v>0</v>
          </cell>
          <cell r="K579" t="str">
            <v>TO</v>
          </cell>
          <cell r="L579" t="str">
            <v>Acquisto</v>
          </cell>
          <cell r="M579" t="str">
            <v>09/02/2017 10:58</v>
          </cell>
          <cell r="N579" t="str">
            <v>Si</v>
          </cell>
          <cell r="O579" t="str">
            <v>No</v>
          </cell>
          <cell r="P579">
            <v>0</v>
          </cell>
          <cell r="Q579" t="str">
            <v>)</v>
          </cell>
          <cell r="T579" t="str">
            <v>00959</v>
          </cell>
          <cell r="U579" t="str">
            <v>LG-310014</v>
          </cell>
        </row>
        <row r="580">
          <cell r="B580" t="str">
            <v>BT-UPS-LG-310020</v>
          </cell>
          <cell r="C580" t="str">
            <v>00000000000047002</v>
          </cell>
          <cell r="D580" t="str">
            <v>M</v>
          </cell>
          <cell r="E580" t="str">
            <v>BTICINO - UPS Niky S Sinewawe 1,5 kVA IEC</v>
          </cell>
          <cell r="F580" t="str">
            <v>BTICINO S.P.A.</v>
          </cell>
          <cell r="G580">
            <v>0</v>
          </cell>
          <cell r="H580">
            <v>0</v>
          </cell>
          <cell r="K580" t="str">
            <v>TO</v>
          </cell>
          <cell r="L580" t="str">
            <v>Acquisto</v>
          </cell>
          <cell r="M580" t="str">
            <v>09/02/2017 10:58</v>
          </cell>
          <cell r="N580" t="str">
            <v>No</v>
          </cell>
          <cell r="O580" t="str">
            <v>No</v>
          </cell>
          <cell r="P580">
            <v>0</v>
          </cell>
          <cell r="Q580" t="str">
            <v>L</v>
          </cell>
          <cell r="R580" t="str">
            <v>23/06/2020</v>
          </cell>
          <cell r="S580" t="str">
            <v>19/06/2020</v>
          </cell>
          <cell r="T580" t="str">
            <v>00959</v>
          </cell>
          <cell r="U580" t="str">
            <v>LG-310020</v>
          </cell>
        </row>
        <row r="581">
          <cell r="B581" t="str">
            <v>BT-UPS-LG-310038</v>
          </cell>
          <cell r="C581" t="str">
            <v>00000000000047003</v>
          </cell>
          <cell r="E581" t="str">
            <v>UPS KEOR MULTIPLUG 600 VA</v>
          </cell>
          <cell r="F581" t="str">
            <v>BTICINO S.P.A.</v>
          </cell>
          <cell r="G581">
            <v>0</v>
          </cell>
          <cell r="H581">
            <v>0</v>
          </cell>
          <cell r="L581" t="str">
            <v>Acquisto</v>
          </cell>
          <cell r="M581" t="str">
            <v>09/02/2017 10:58</v>
          </cell>
          <cell r="N581" t="str">
            <v>Si</v>
          </cell>
          <cell r="O581" t="str">
            <v>No</v>
          </cell>
          <cell r="P581">
            <v>0</v>
          </cell>
          <cell r="Q581" t="str">
            <v>)</v>
          </cell>
          <cell r="T581" t="str">
            <v>00959</v>
          </cell>
          <cell r="U581" t="str">
            <v>LG-310038</v>
          </cell>
        </row>
        <row r="582">
          <cell r="B582" t="str">
            <v>BT-UPS-LG-310039</v>
          </cell>
          <cell r="C582" t="str">
            <v>00000000000047004</v>
          </cell>
          <cell r="E582" t="str">
            <v>UPS KEOR MULTIPLUG 800 VA</v>
          </cell>
          <cell r="F582" t="str">
            <v>BTICINO S.P.A.</v>
          </cell>
          <cell r="G582">
            <v>0</v>
          </cell>
          <cell r="H582">
            <v>0</v>
          </cell>
          <cell r="L582" t="str">
            <v>Acquisto</v>
          </cell>
          <cell r="M582" t="str">
            <v>09/02/2017 10:58</v>
          </cell>
          <cell r="N582" t="str">
            <v>Si</v>
          </cell>
          <cell r="O582" t="str">
            <v>No</v>
          </cell>
          <cell r="P582">
            <v>0</v>
          </cell>
          <cell r="Q582" t="str">
            <v>)</v>
          </cell>
          <cell r="R582" t="str">
            <v>28/02/2018</v>
          </cell>
          <cell r="S582" t="str">
            <v>29/11/2017</v>
          </cell>
          <cell r="T582" t="str">
            <v>00959</v>
          </cell>
          <cell r="U582" t="str">
            <v>LG-310039</v>
          </cell>
        </row>
        <row r="583">
          <cell r="B583" t="str">
            <v>BT-UPS-LG-310050</v>
          </cell>
          <cell r="C583" t="str">
            <v>00000000000047010</v>
          </cell>
          <cell r="D583" t="str">
            <v>M</v>
          </cell>
          <cell r="E583" t="str">
            <v>UPS Daker Dk On-Line 1 kVA Convertibile</v>
          </cell>
          <cell r="F583" t="str">
            <v>BTICINO S.P.A.</v>
          </cell>
          <cell r="G583">
            <v>0</v>
          </cell>
          <cell r="H583">
            <v>0</v>
          </cell>
          <cell r="K583" t="str">
            <v>TO</v>
          </cell>
          <cell r="L583" t="str">
            <v>Acquisto</v>
          </cell>
          <cell r="M583" t="str">
            <v>09/02/2017 10:58</v>
          </cell>
          <cell r="N583" t="str">
            <v>No</v>
          </cell>
          <cell r="O583" t="str">
            <v>No</v>
          </cell>
          <cell r="P583">
            <v>0</v>
          </cell>
          <cell r="Q583" t="str">
            <v>L</v>
          </cell>
          <cell r="R583" t="str">
            <v>14/10/2019</v>
          </cell>
          <cell r="T583" t="str">
            <v>00959</v>
          </cell>
          <cell r="U583" t="str">
            <v>LG-310050</v>
          </cell>
        </row>
        <row r="584">
          <cell r="B584" t="str">
            <v>BT-UPS-LG-310051</v>
          </cell>
          <cell r="C584" t="str">
            <v>00000000000047005</v>
          </cell>
          <cell r="E584" t="str">
            <v>UPS Daker Dk On-Line 2 kVA Convertibile</v>
          </cell>
          <cell r="F584" t="str">
            <v>BTICINO S.P.A.</v>
          </cell>
          <cell r="G584">
            <v>0</v>
          </cell>
          <cell r="H584">
            <v>0</v>
          </cell>
          <cell r="L584" t="str">
            <v>Acquisto</v>
          </cell>
          <cell r="M584" t="str">
            <v>09/02/2017 10:58</v>
          </cell>
          <cell r="N584" t="str">
            <v>Si</v>
          </cell>
          <cell r="O584" t="str">
            <v>No</v>
          </cell>
          <cell r="P584">
            <v>0</v>
          </cell>
          <cell r="Q584" t="str">
            <v>)</v>
          </cell>
          <cell r="R584" t="str">
            <v>19/04/2018</v>
          </cell>
          <cell r="S584" t="str">
            <v>18/04/2018</v>
          </cell>
          <cell r="T584" t="str">
            <v>00959</v>
          </cell>
          <cell r="U584" t="str">
            <v>LG-310051</v>
          </cell>
        </row>
        <row r="585">
          <cell r="B585" t="str">
            <v>BT-UPS-LG-310052</v>
          </cell>
          <cell r="C585" t="str">
            <v>00000000000047006</v>
          </cell>
          <cell r="E585" t="str">
            <v>UPS Daker Dk On-Line 3 kVA Convertibile</v>
          </cell>
          <cell r="F585" t="str">
            <v>BTICINO S.P.A.</v>
          </cell>
          <cell r="G585">
            <v>0</v>
          </cell>
          <cell r="H585">
            <v>0</v>
          </cell>
          <cell r="L585" t="str">
            <v>Acquisto</v>
          </cell>
          <cell r="M585" t="str">
            <v>09/02/2017 10:58</v>
          </cell>
          <cell r="N585" t="str">
            <v>Si</v>
          </cell>
          <cell r="O585" t="str">
            <v>No</v>
          </cell>
          <cell r="P585">
            <v>0</v>
          </cell>
          <cell r="Q585" t="str">
            <v>)</v>
          </cell>
          <cell r="R585" t="str">
            <v>23/02/2018</v>
          </cell>
          <cell r="S585" t="str">
            <v>23/02/2018</v>
          </cell>
          <cell r="T585" t="str">
            <v>00959</v>
          </cell>
          <cell r="U585" t="str">
            <v>LG-310052</v>
          </cell>
        </row>
        <row r="586">
          <cell r="B586" t="str">
            <v>BT-UPS-LG-310054</v>
          </cell>
          <cell r="C586" t="str">
            <v>00000000000047007</v>
          </cell>
          <cell r="E586" t="str">
            <v>UPS Daker Dk On-Line 6 kVA Convertibile</v>
          </cell>
          <cell r="F586" t="str">
            <v>BTICINO S.P.A.</v>
          </cell>
          <cell r="G586">
            <v>0</v>
          </cell>
          <cell r="H586">
            <v>0</v>
          </cell>
          <cell r="L586" t="str">
            <v>Acquisto</v>
          </cell>
          <cell r="M586" t="str">
            <v>09/02/2017 10:58</v>
          </cell>
          <cell r="N586" t="str">
            <v>Si</v>
          </cell>
          <cell r="O586" t="str">
            <v>No</v>
          </cell>
          <cell r="P586">
            <v>0</v>
          </cell>
          <cell r="Q586" t="str">
            <v>)</v>
          </cell>
          <cell r="R586" t="str">
            <v>22/11/2018</v>
          </cell>
          <cell r="S586" t="str">
            <v>21/02/2017</v>
          </cell>
          <cell r="T586" t="str">
            <v>00959</v>
          </cell>
          <cell r="U586" t="str">
            <v>LG-310054</v>
          </cell>
        </row>
        <row r="587">
          <cell r="B587" t="str">
            <v>BT-UPS-LG-310057</v>
          </cell>
          <cell r="C587" t="str">
            <v>00000000000047008</v>
          </cell>
          <cell r="E587" t="str">
            <v>UPS Daker Dk OnLine 6 k 1/1 0 Min Convertib</v>
          </cell>
          <cell r="F587" t="str">
            <v>BTICINO S.P.A.</v>
          </cell>
          <cell r="G587">
            <v>0</v>
          </cell>
          <cell r="H587">
            <v>0</v>
          </cell>
          <cell r="L587" t="str">
            <v>Acquisto</v>
          </cell>
          <cell r="M587" t="str">
            <v>09/02/2017 10:58</v>
          </cell>
          <cell r="N587" t="str">
            <v>Si</v>
          </cell>
          <cell r="O587" t="str">
            <v>No</v>
          </cell>
          <cell r="P587">
            <v>0</v>
          </cell>
          <cell r="Q587" t="str">
            <v>)</v>
          </cell>
          <cell r="T587" t="str">
            <v>00959</v>
          </cell>
          <cell r="U587" t="str">
            <v>LG-310057</v>
          </cell>
        </row>
        <row r="588">
          <cell r="B588" t="str">
            <v>BT-UPS-LG-310058</v>
          </cell>
          <cell r="C588" t="str">
            <v>00000000000047009</v>
          </cell>
          <cell r="E588" t="str">
            <v>UPS Daker Dk OnLine 10 k 1/1 0 Min Convertib</v>
          </cell>
          <cell r="F588" t="str">
            <v>BTICINO S.P.A.</v>
          </cell>
          <cell r="G588">
            <v>0</v>
          </cell>
          <cell r="H588">
            <v>0</v>
          </cell>
          <cell r="L588" t="str">
            <v>Acquisto</v>
          </cell>
          <cell r="M588" t="str">
            <v>09/02/2017 10:58</v>
          </cell>
          <cell r="N588" t="str">
            <v>Si</v>
          </cell>
          <cell r="O588" t="str">
            <v>No</v>
          </cell>
          <cell r="P588">
            <v>0</v>
          </cell>
          <cell r="Q588" t="str">
            <v>)</v>
          </cell>
          <cell r="T588" t="str">
            <v>00959</v>
          </cell>
          <cell r="U588" t="str">
            <v>LG-310058</v>
          </cell>
        </row>
        <row r="589">
          <cell r="B589" t="str">
            <v>BT-UPS-LG-310059</v>
          </cell>
          <cell r="C589" t="str">
            <v>00000000000046954</v>
          </cell>
          <cell r="E589" t="str">
            <v>UPS Daker Dk OnLine 10 k 3/1 0 Min Convertib</v>
          </cell>
          <cell r="F589" t="str">
            <v>BTICINO S.P.A.</v>
          </cell>
          <cell r="G589">
            <v>0</v>
          </cell>
          <cell r="H589">
            <v>0</v>
          </cell>
          <cell r="L589" t="str">
            <v>Acquisto</v>
          </cell>
          <cell r="M589" t="str">
            <v>09/02/2017 10:58</v>
          </cell>
          <cell r="N589" t="str">
            <v>Si</v>
          </cell>
          <cell r="O589" t="str">
            <v>No</v>
          </cell>
          <cell r="P589">
            <v>0</v>
          </cell>
          <cell r="Q589" t="str">
            <v>)</v>
          </cell>
          <cell r="T589" t="str">
            <v>00959</v>
          </cell>
          <cell r="U589" t="str">
            <v>LG-310059</v>
          </cell>
        </row>
        <row r="590">
          <cell r="B590" t="str">
            <v>BT-UPS-LG-310081</v>
          </cell>
          <cell r="C590" t="str">
            <v>00000000000080156</v>
          </cell>
          <cell r="D590" t="str">
            <v>M</v>
          </cell>
          <cell r="E590" t="str">
            <v>BTICINO - LEGRAND UPS monofase Keor Multiplug 600VA / Keor Multiplug - German version 600/360</v>
          </cell>
          <cell r="F590" t="str">
            <v>BTICINO S.P.A.</v>
          </cell>
          <cell r="G590">
            <v>0</v>
          </cell>
          <cell r="L590" t="str">
            <v>Acquisto</v>
          </cell>
          <cell r="M590" t="str">
            <v>24/03/2023 11:50</v>
          </cell>
          <cell r="N590" t="str">
            <v>No</v>
          </cell>
          <cell r="O590" t="str">
            <v>No</v>
          </cell>
          <cell r="P590">
            <v>0</v>
          </cell>
          <cell r="Q590" t="str">
            <v>X</v>
          </cell>
          <cell r="S590" t="str">
            <v>13/04/2023</v>
          </cell>
          <cell r="T590" t="str">
            <v>00959</v>
          </cell>
          <cell r="U590" t="str">
            <v>LG-310081</v>
          </cell>
        </row>
        <row r="591">
          <cell r="B591" t="str">
            <v>BT-UPS-LG-310082</v>
          </cell>
          <cell r="C591" t="str">
            <v>00000000000055237</v>
          </cell>
          <cell r="D591" t="str">
            <v>M</v>
          </cell>
          <cell r="E591" t="str">
            <v>BTICINO - LEGRAND UPS monofase Keor Multiplug 800VA / Keor Multiplug - German version 800/480</v>
          </cell>
          <cell r="F591" t="str">
            <v>BTICINO S.P.A.</v>
          </cell>
          <cell r="G591">
            <v>0</v>
          </cell>
          <cell r="H591">
            <v>0</v>
          </cell>
          <cell r="K591" t="str">
            <v>TO</v>
          </cell>
          <cell r="L591" t="str">
            <v>Acquisto</v>
          </cell>
          <cell r="M591" t="str">
            <v>11/07/2018 09:35</v>
          </cell>
          <cell r="N591" t="str">
            <v>No</v>
          </cell>
          <cell r="O591" t="str">
            <v>No</v>
          </cell>
          <cell r="P591">
            <v>0</v>
          </cell>
          <cell r="Q591" t="str">
            <v>X</v>
          </cell>
          <cell r="R591" t="str">
            <v>17/10/2019</v>
          </cell>
          <cell r="S591" t="str">
            <v>13/04/2023</v>
          </cell>
          <cell r="T591" t="str">
            <v>00959</v>
          </cell>
          <cell r="U591" t="str">
            <v>LG-310082</v>
          </cell>
        </row>
        <row r="592">
          <cell r="B592" t="str">
            <v>BT-UPS-LG-310096</v>
          </cell>
          <cell r="C592" t="str">
            <v>00000000000047011</v>
          </cell>
          <cell r="D592" t="str">
            <v>M</v>
          </cell>
          <cell r="E592" t="str">
            <v>BTICINO - UPS Whad OnLine 2 Kva</v>
          </cell>
          <cell r="F592" t="str">
            <v>BTICINO S.P.A.</v>
          </cell>
          <cell r="G592">
            <v>0</v>
          </cell>
          <cell r="H592">
            <v>0</v>
          </cell>
          <cell r="K592" t="str">
            <v>TO</v>
          </cell>
          <cell r="L592" t="str">
            <v>Acquisto</v>
          </cell>
          <cell r="M592" t="str">
            <v>09/02/2017 10:58</v>
          </cell>
          <cell r="N592" t="str">
            <v>No</v>
          </cell>
          <cell r="O592" t="str">
            <v>No</v>
          </cell>
          <cell r="P592">
            <v>0</v>
          </cell>
          <cell r="Q592" t="str">
            <v>)</v>
          </cell>
          <cell r="T592" t="str">
            <v>00959</v>
          </cell>
          <cell r="U592" t="str">
            <v>LG-310096</v>
          </cell>
        </row>
        <row r="593">
          <cell r="B593" t="str">
            <v>BT-UPS-LG-310097</v>
          </cell>
          <cell r="C593" t="str">
            <v>00000000000047012</v>
          </cell>
          <cell r="D593" t="str">
            <v>M</v>
          </cell>
          <cell r="E593" t="str">
            <v>BTICINO - UPS Whad OnLine 2,5 kVA</v>
          </cell>
          <cell r="F593" t="str">
            <v>BTICINO S.P.A.</v>
          </cell>
          <cell r="G593">
            <v>0</v>
          </cell>
          <cell r="H593">
            <v>0</v>
          </cell>
          <cell r="K593" t="str">
            <v>TO</v>
          </cell>
          <cell r="L593" t="str">
            <v>Acquisto</v>
          </cell>
          <cell r="M593" t="str">
            <v>09/02/2017 10:58</v>
          </cell>
          <cell r="N593" t="str">
            <v>No</v>
          </cell>
          <cell r="O593" t="str">
            <v>No</v>
          </cell>
          <cell r="P593">
            <v>0</v>
          </cell>
          <cell r="Q593" t="str">
            <v>)</v>
          </cell>
          <cell r="S593" t="str">
            <v>30/05/2022</v>
          </cell>
          <cell r="T593" t="str">
            <v>00959</v>
          </cell>
          <cell r="U593" t="str">
            <v>LG-310097</v>
          </cell>
        </row>
        <row r="594">
          <cell r="B594" t="str">
            <v>BT-UPS-LG-310098</v>
          </cell>
          <cell r="C594" t="str">
            <v>00000000000047013</v>
          </cell>
          <cell r="E594" t="str">
            <v>UPS Whad OnLine 3 kVA</v>
          </cell>
          <cell r="F594" t="str">
            <v>BTICINO S.P.A.</v>
          </cell>
          <cell r="G594">
            <v>0</v>
          </cell>
          <cell r="H594">
            <v>0</v>
          </cell>
          <cell r="L594" t="str">
            <v>Acquisto</v>
          </cell>
          <cell r="M594" t="str">
            <v>09/02/2017 10:58</v>
          </cell>
          <cell r="N594" t="str">
            <v>Si</v>
          </cell>
          <cell r="O594" t="str">
            <v>No</v>
          </cell>
          <cell r="P594">
            <v>0</v>
          </cell>
          <cell r="Q594" t="str">
            <v>)</v>
          </cell>
          <cell r="T594" t="str">
            <v>00959</v>
          </cell>
          <cell r="U594" t="str">
            <v>LG-310098</v>
          </cell>
        </row>
        <row r="595">
          <cell r="B595" t="str">
            <v>BT-UPS-LG-310099</v>
          </cell>
          <cell r="C595" t="str">
            <v>00000000000047014</v>
          </cell>
          <cell r="E595" t="str">
            <v>UPS Whad OnLine 4 kVA</v>
          </cell>
          <cell r="F595" t="str">
            <v>BTICINO S.P.A.</v>
          </cell>
          <cell r="G595">
            <v>0</v>
          </cell>
          <cell r="H595">
            <v>0</v>
          </cell>
          <cell r="L595" t="str">
            <v>Acquisto</v>
          </cell>
          <cell r="M595" t="str">
            <v>09/02/2017 10:58</v>
          </cell>
          <cell r="N595" t="str">
            <v>Si</v>
          </cell>
          <cell r="O595" t="str">
            <v>No</v>
          </cell>
          <cell r="P595">
            <v>0</v>
          </cell>
          <cell r="Q595" t="str">
            <v>)</v>
          </cell>
          <cell r="T595" t="str">
            <v>00959</v>
          </cell>
          <cell r="U595" t="str">
            <v>LG-310099</v>
          </cell>
        </row>
        <row r="596">
          <cell r="B596" t="str">
            <v>BT-UPS-LG-310100</v>
          </cell>
          <cell r="C596" t="str">
            <v>00000000000047015</v>
          </cell>
          <cell r="E596" t="str">
            <v>UPS Whad OnLine 5 kVA</v>
          </cell>
          <cell r="F596" t="str">
            <v>BTICINO S.P.A.</v>
          </cell>
          <cell r="G596">
            <v>0</v>
          </cell>
          <cell r="H596">
            <v>0</v>
          </cell>
          <cell r="L596" t="str">
            <v>Acquisto</v>
          </cell>
          <cell r="M596" t="str">
            <v>09/02/2017 10:58</v>
          </cell>
          <cell r="N596" t="str">
            <v>Si</v>
          </cell>
          <cell r="O596" t="str">
            <v>No</v>
          </cell>
          <cell r="P596">
            <v>0</v>
          </cell>
          <cell r="Q596" t="str">
            <v>)</v>
          </cell>
          <cell r="T596" t="str">
            <v>00959</v>
          </cell>
          <cell r="U596" t="str">
            <v>LG-310100</v>
          </cell>
        </row>
        <row r="597">
          <cell r="B597" t="str">
            <v>BT-UPS-LG-310101</v>
          </cell>
          <cell r="C597" t="str">
            <v>00000000000047016</v>
          </cell>
          <cell r="E597" t="str">
            <v>UPS Whad OnLine 6 kVA</v>
          </cell>
          <cell r="F597" t="str">
            <v>BTICINO S.P.A.</v>
          </cell>
          <cell r="G597">
            <v>0</v>
          </cell>
          <cell r="H597">
            <v>0</v>
          </cell>
          <cell r="L597" t="str">
            <v>Acquisto</v>
          </cell>
          <cell r="M597" t="str">
            <v>09/02/2017 10:58</v>
          </cell>
          <cell r="N597" t="str">
            <v>Si</v>
          </cell>
          <cell r="O597" t="str">
            <v>No</v>
          </cell>
          <cell r="P597">
            <v>0</v>
          </cell>
          <cell r="Q597" t="str">
            <v>)</v>
          </cell>
          <cell r="T597" t="str">
            <v>00959</v>
          </cell>
          <cell r="U597" t="str">
            <v>LG-310101</v>
          </cell>
        </row>
        <row r="598">
          <cell r="B598" t="str">
            <v>BT-UPS-LG-310117</v>
          </cell>
          <cell r="C598" t="str">
            <v>00000000000047017</v>
          </cell>
          <cell r="D598" t="str">
            <v>M</v>
          </cell>
          <cell r="E598" t="str">
            <v>BTICINO - UPS Whad Cab 2,5 kVA</v>
          </cell>
          <cell r="F598" t="str">
            <v>BTICINO S.P.A.</v>
          </cell>
          <cell r="G598">
            <v>0</v>
          </cell>
          <cell r="H598">
            <v>0</v>
          </cell>
          <cell r="K598" t="str">
            <v>TO</v>
          </cell>
          <cell r="L598" t="str">
            <v>Acquisto</v>
          </cell>
          <cell r="M598" t="str">
            <v>09/02/2017 10:58</v>
          </cell>
          <cell r="N598" t="str">
            <v>No</v>
          </cell>
          <cell r="O598" t="str">
            <v>No</v>
          </cell>
          <cell r="P598">
            <v>0</v>
          </cell>
          <cell r="Q598" t="str">
            <v>)</v>
          </cell>
          <cell r="T598" t="str">
            <v>00959</v>
          </cell>
          <cell r="U598" t="str">
            <v>LG-310117</v>
          </cell>
        </row>
        <row r="599">
          <cell r="B599" t="str">
            <v>BT-UPS-LG-310118</v>
          </cell>
          <cell r="C599" t="str">
            <v>00000000000047018</v>
          </cell>
          <cell r="D599" t="str">
            <v>M</v>
          </cell>
          <cell r="E599" t="str">
            <v>BTICINO - UPS Whad Cab 1,25 kVA</v>
          </cell>
          <cell r="F599" t="str">
            <v>BTICINO S.P.A.</v>
          </cell>
          <cell r="G599">
            <v>0</v>
          </cell>
          <cell r="H599">
            <v>0</v>
          </cell>
          <cell r="K599" t="str">
            <v>TO</v>
          </cell>
          <cell r="L599" t="str">
            <v>Acquisto</v>
          </cell>
          <cell r="M599" t="str">
            <v>09/02/2017 10:58</v>
          </cell>
          <cell r="N599" t="str">
            <v>No</v>
          </cell>
          <cell r="O599" t="str">
            <v>No</v>
          </cell>
          <cell r="P599">
            <v>0</v>
          </cell>
          <cell r="Q599" t="str">
            <v>)</v>
          </cell>
          <cell r="S599" t="str">
            <v>17/02/2020</v>
          </cell>
          <cell r="T599" t="str">
            <v>00959</v>
          </cell>
          <cell r="U599" t="str">
            <v>LG-310118</v>
          </cell>
        </row>
        <row r="600">
          <cell r="B600" t="str">
            <v>BT-UPS-LG-310160</v>
          </cell>
          <cell r="C600" t="str">
            <v>00000000000047019</v>
          </cell>
          <cell r="D600" t="str">
            <v>M</v>
          </cell>
          <cell r="E600" t="str">
            <v>BTICINO - UPS Whad OnLine He 800 VA</v>
          </cell>
          <cell r="F600" t="str">
            <v>BTICINO S.P.A.</v>
          </cell>
          <cell r="G600">
            <v>0</v>
          </cell>
          <cell r="H600">
            <v>0</v>
          </cell>
          <cell r="K600" t="str">
            <v>TO</v>
          </cell>
          <cell r="L600" t="str">
            <v>Acquisto</v>
          </cell>
          <cell r="M600" t="str">
            <v>09/02/2017 10:58</v>
          </cell>
          <cell r="N600" t="str">
            <v>No</v>
          </cell>
          <cell r="O600" t="str">
            <v>No</v>
          </cell>
          <cell r="P600">
            <v>0</v>
          </cell>
          <cell r="Q600" t="str">
            <v>)</v>
          </cell>
          <cell r="R600" t="str">
            <v>15/03/2023</v>
          </cell>
          <cell r="S600" t="str">
            <v>13/04/2023</v>
          </cell>
          <cell r="T600" t="str">
            <v>00959</v>
          </cell>
          <cell r="U600" t="str">
            <v>LG-310160</v>
          </cell>
        </row>
        <row r="601">
          <cell r="B601" t="str">
            <v>BT-UPS-LG-310161</v>
          </cell>
          <cell r="C601" t="str">
            <v>00000000000047020</v>
          </cell>
          <cell r="D601" t="str">
            <v>M</v>
          </cell>
          <cell r="E601" t="str">
            <v>BTICINO - UPS Whad OnLine He 1 kVA</v>
          </cell>
          <cell r="F601" t="str">
            <v>BTICINO S.P.A.</v>
          </cell>
          <cell r="G601">
            <v>0</v>
          </cell>
          <cell r="H601">
            <v>0</v>
          </cell>
          <cell r="K601" t="str">
            <v>TO</v>
          </cell>
          <cell r="L601" t="str">
            <v>Acquisto</v>
          </cell>
          <cell r="M601" t="str">
            <v>09/02/2017 10:58</v>
          </cell>
          <cell r="N601" t="str">
            <v>No</v>
          </cell>
          <cell r="O601" t="str">
            <v>No</v>
          </cell>
          <cell r="P601">
            <v>0</v>
          </cell>
          <cell r="Q601" t="str">
            <v>)</v>
          </cell>
          <cell r="S601" t="str">
            <v>13/04/2023</v>
          </cell>
          <cell r="T601" t="str">
            <v>00959</v>
          </cell>
          <cell r="U601" t="str">
            <v>LG-310161</v>
          </cell>
        </row>
        <row r="602">
          <cell r="B602" t="str">
            <v>BT-UPS-LG-310162</v>
          </cell>
          <cell r="C602" t="str">
            <v>00000000000047021</v>
          </cell>
          <cell r="D602" t="str">
            <v>M</v>
          </cell>
          <cell r="E602" t="str">
            <v>BTICINO - UPS Whad OnLine He 1,5 kVA</v>
          </cell>
          <cell r="F602" t="str">
            <v>BTICINO S.P.A.</v>
          </cell>
          <cell r="G602">
            <v>0</v>
          </cell>
          <cell r="H602">
            <v>0</v>
          </cell>
          <cell r="K602" t="str">
            <v>TO</v>
          </cell>
          <cell r="L602" t="str">
            <v>Acquisto</v>
          </cell>
          <cell r="M602" t="str">
            <v>09/02/2017 10:58</v>
          </cell>
          <cell r="N602" t="str">
            <v>No</v>
          </cell>
          <cell r="O602" t="str">
            <v>No</v>
          </cell>
          <cell r="P602">
            <v>0</v>
          </cell>
          <cell r="Q602" t="str">
            <v>)</v>
          </cell>
          <cell r="R602" t="str">
            <v>13/07/2017</v>
          </cell>
          <cell r="S602" t="str">
            <v>13/04/2023</v>
          </cell>
          <cell r="T602" t="str">
            <v>00959</v>
          </cell>
          <cell r="U602" t="str">
            <v>LG-310162</v>
          </cell>
        </row>
        <row r="603">
          <cell r="B603" t="str">
            <v>BT-UPS-LG-310163</v>
          </cell>
          <cell r="C603" t="str">
            <v>00000000000047022</v>
          </cell>
          <cell r="D603" t="str">
            <v>M</v>
          </cell>
          <cell r="E603" t="str">
            <v>BTICINO - UPS Whad OnLine He 800 Kva no ext</v>
          </cell>
          <cell r="F603" t="str">
            <v>BTICINO S.P.A.</v>
          </cell>
          <cell r="G603">
            <v>0</v>
          </cell>
          <cell r="H603">
            <v>0</v>
          </cell>
          <cell r="K603" t="str">
            <v>TO</v>
          </cell>
          <cell r="L603" t="str">
            <v>Acquisto</v>
          </cell>
          <cell r="M603" t="str">
            <v>09/02/2017 10:58</v>
          </cell>
          <cell r="N603" t="str">
            <v>No</v>
          </cell>
          <cell r="O603" t="str">
            <v>No</v>
          </cell>
          <cell r="P603">
            <v>0</v>
          </cell>
          <cell r="Q603" t="str">
            <v>)</v>
          </cell>
          <cell r="T603" t="str">
            <v>00959</v>
          </cell>
          <cell r="U603" t="str">
            <v>LG-310163</v>
          </cell>
        </row>
        <row r="604">
          <cell r="B604" t="str">
            <v>BT-UPS-LG-310164</v>
          </cell>
          <cell r="C604" t="str">
            <v>00000000000047023</v>
          </cell>
          <cell r="D604" t="str">
            <v>M</v>
          </cell>
          <cell r="E604" t="str">
            <v>BTICINO - UPS Whad OnLine He 1 Kva no ext</v>
          </cell>
          <cell r="F604" t="str">
            <v>BTICINO S.P.A.</v>
          </cell>
          <cell r="G604">
            <v>0</v>
          </cell>
          <cell r="H604">
            <v>0</v>
          </cell>
          <cell r="K604" t="str">
            <v>TO</v>
          </cell>
          <cell r="L604" t="str">
            <v>Acquisto</v>
          </cell>
          <cell r="M604" t="str">
            <v>09/02/2017 10:58</v>
          </cell>
          <cell r="N604" t="str">
            <v>No</v>
          </cell>
          <cell r="O604" t="str">
            <v>No</v>
          </cell>
          <cell r="P604">
            <v>0</v>
          </cell>
          <cell r="Q604" t="str">
            <v>)</v>
          </cell>
          <cell r="T604" t="str">
            <v>00959</v>
          </cell>
          <cell r="U604" t="str">
            <v>LG-310164</v>
          </cell>
        </row>
        <row r="605">
          <cell r="B605" t="str">
            <v>BT-UPS-LG-310165</v>
          </cell>
          <cell r="C605" t="str">
            <v>00000000000047024</v>
          </cell>
          <cell r="D605" t="str">
            <v>M</v>
          </cell>
          <cell r="E605" t="str">
            <v>BTICINO - UPS Whad OnLine He 1,5 kVA no ext</v>
          </cell>
          <cell r="F605" t="str">
            <v>BTICINO S.P.A.</v>
          </cell>
          <cell r="G605">
            <v>0</v>
          </cell>
          <cell r="H605">
            <v>0</v>
          </cell>
          <cell r="K605" t="str">
            <v>TO</v>
          </cell>
          <cell r="L605" t="str">
            <v>Acquisto</v>
          </cell>
          <cell r="M605" t="str">
            <v>09/02/2017 10:58</v>
          </cell>
          <cell r="N605" t="str">
            <v>No</v>
          </cell>
          <cell r="O605" t="str">
            <v>No</v>
          </cell>
          <cell r="P605">
            <v>0</v>
          </cell>
          <cell r="Q605" t="str">
            <v>)</v>
          </cell>
          <cell r="R605" t="str">
            <v>26/05/2017</v>
          </cell>
          <cell r="S605" t="str">
            <v>21/02/2017</v>
          </cell>
          <cell r="T605" t="str">
            <v>00959</v>
          </cell>
          <cell r="U605" t="str">
            <v>LG-310165</v>
          </cell>
        </row>
        <row r="606">
          <cell r="B606" t="str">
            <v>BT-UPS-LG-310166</v>
          </cell>
          <cell r="C606" t="str">
            <v>00000000000049955</v>
          </cell>
          <cell r="D606" t="str">
            <v>M</v>
          </cell>
          <cell r="E606" t="str">
            <v>BTICINO - UPS Whad OnLine 3 kVA HE</v>
          </cell>
          <cell r="F606" t="str">
            <v>BTICINO S.P.A.</v>
          </cell>
          <cell r="G606">
            <v>0</v>
          </cell>
          <cell r="H606">
            <v>0</v>
          </cell>
          <cell r="K606" t="str">
            <v>TO</v>
          </cell>
          <cell r="L606" t="str">
            <v>Acquisto</v>
          </cell>
          <cell r="M606" t="str">
            <v>04/08/2017 09:18</v>
          </cell>
          <cell r="N606" t="str">
            <v>No</v>
          </cell>
          <cell r="O606" t="str">
            <v>No</v>
          </cell>
          <cell r="P606">
            <v>0</v>
          </cell>
          <cell r="Q606" t="str">
            <v>)</v>
          </cell>
          <cell r="R606" t="str">
            <v>07/12/2017</v>
          </cell>
          <cell r="S606" t="str">
            <v>06/12/2017</v>
          </cell>
          <cell r="T606" t="str">
            <v>00959</v>
          </cell>
          <cell r="U606" t="str">
            <v>LG-310166</v>
          </cell>
        </row>
        <row r="607">
          <cell r="B607" t="str">
            <v>BT-UPS-LG-310167</v>
          </cell>
          <cell r="C607" t="str">
            <v>00000000000049956</v>
          </cell>
          <cell r="D607" t="str">
            <v>M</v>
          </cell>
          <cell r="E607" t="str">
            <v>BTICINO - UPS Whad OnLine 4 KVA HE</v>
          </cell>
          <cell r="F607" t="str">
            <v>BTICINO S.P.A.</v>
          </cell>
          <cell r="G607">
            <v>0</v>
          </cell>
          <cell r="H607">
            <v>0</v>
          </cell>
          <cell r="K607" t="str">
            <v>TO</v>
          </cell>
          <cell r="L607" t="str">
            <v>Acquisto</v>
          </cell>
          <cell r="M607" t="str">
            <v>04/08/2017 09:20</v>
          </cell>
          <cell r="N607" t="str">
            <v>No</v>
          </cell>
          <cell r="O607" t="str">
            <v>No</v>
          </cell>
          <cell r="P607">
            <v>0</v>
          </cell>
          <cell r="Q607" t="str">
            <v>)</v>
          </cell>
          <cell r="R607" t="str">
            <v>28/02/2019</v>
          </cell>
          <cell r="S607" t="str">
            <v>28/02/2019</v>
          </cell>
          <cell r="T607" t="str">
            <v>00959</v>
          </cell>
          <cell r="U607" t="str">
            <v>LG-310167</v>
          </cell>
        </row>
        <row r="608">
          <cell r="B608" t="str">
            <v>BT-UPS-LG-310168</v>
          </cell>
          <cell r="C608" t="str">
            <v>00000000000049958</v>
          </cell>
          <cell r="D608" t="str">
            <v>M</v>
          </cell>
          <cell r="E608" t="str">
            <v>BTICINO - UPS Whad OnLine 5 kVA HE</v>
          </cell>
          <cell r="F608" t="str">
            <v>BTICINO S.P.A.</v>
          </cell>
          <cell r="G608">
            <v>0</v>
          </cell>
          <cell r="H608">
            <v>0</v>
          </cell>
          <cell r="K608" t="str">
            <v>TO</v>
          </cell>
          <cell r="L608" t="str">
            <v>Acquisto</v>
          </cell>
          <cell r="M608" t="str">
            <v>04/08/2017 09:22</v>
          </cell>
          <cell r="N608" t="str">
            <v>No</v>
          </cell>
          <cell r="O608" t="str">
            <v>No</v>
          </cell>
          <cell r="P608">
            <v>0</v>
          </cell>
          <cell r="Q608" t="str">
            <v>)</v>
          </cell>
          <cell r="T608" t="str">
            <v>00959</v>
          </cell>
          <cell r="U608" t="str">
            <v>LG-310168</v>
          </cell>
        </row>
        <row r="609">
          <cell r="B609" t="str">
            <v>BT-UPS-LG-310169</v>
          </cell>
          <cell r="C609" t="str">
            <v>00000000000049959</v>
          </cell>
          <cell r="D609" t="str">
            <v>M</v>
          </cell>
          <cell r="E609" t="str">
            <v>BTICINO - UPS Whad OnLine 6 kVA HE</v>
          </cell>
          <cell r="F609" t="str">
            <v>BTICINO S.P.A.</v>
          </cell>
          <cell r="G609">
            <v>0</v>
          </cell>
          <cell r="H609">
            <v>0</v>
          </cell>
          <cell r="K609" t="str">
            <v>TO</v>
          </cell>
          <cell r="L609" t="str">
            <v>Acquisto</v>
          </cell>
          <cell r="M609" t="str">
            <v>04/08/2017 09:26</v>
          </cell>
          <cell r="N609" t="str">
            <v>No</v>
          </cell>
          <cell r="O609" t="str">
            <v>No</v>
          </cell>
          <cell r="P609">
            <v>0</v>
          </cell>
          <cell r="Q609" t="str">
            <v>)</v>
          </cell>
          <cell r="T609" t="str">
            <v>00959</v>
          </cell>
          <cell r="U609" t="str">
            <v>LG-310169</v>
          </cell>
        </row>
        <row r="610">
          <cell r="B610" t="str">
            <v>BT-UPS-LG-310170</v>
          </cell>
          <cell r="C610" t="str">
            <v>00000000000067317</v>
          </cell>
          <cell r="D610" t="str">
            <v>M</v>
          </cell>
          <cell r="E610" t="str">
            <v>BTICINO - LEGRAND UPS DAKER DK PLUS 1000VA</v>
          </cell>
          <cell r="F610" t="str">
            <v>BTICINO S.P.A.</v>
          </cell>
          <cell r="G610">
            <v>0</v>
          </cell>
          <cell r="H610">
            <v>0</v>
          </cell>
          <cell r="K610" t="str">
            <v>TO</v>
          </cell>
          <cell r="L610" t="str">
            <v>Acquisto</v>
          </cell>
          <cell r="M610" t="str">
            <v>11/02/2020 09:19</v>
          </cell>
          <cell r="N610" t="str">
            <v>No</v>
          </cell>
          <cell r="O610" t="str">
            <v>No</v>
          </cell>
          <cell r="P610">
            <v>0</v>
          </cell>
          <cell r="Q610" t="str">
            <v>X</v>
          </cell>
          <cell r="R610" t="str">
            <v>22/02/2024</v>
          </cell>
          <cell r="S610" t="str">
            <v>22/02/2024</v>
          </cell>
          <cell r="T610" t="str">
            <v>00959</v>
          </cell>
          <cell r="U610" t="str">
            <v>LG-310170</v>
          </cell>
        </row>
        <row r="611">
          <cell r="B611" t="str">
            <v>BT-UPS-LG-310171</v>
          </cell>
          <cell r="C611" t="str">
            <v>00000000000055928</v>
          </cell>
          <cell r="D611" t="str">
            <v>M</v>
          </cell>
          <cell r="E611" t="str">
            <v>BTICINO - LEGRAND UPS DAKER DK PLUS 2000VA, online, 1800W</v>
          </cell>
          <cell r="F611" t="str">
            <v>BTICINO S.P.A.</v>
          </cell>
          <cell r="G611">
            <v>0</v>
          </cell>
          <cell r="H611">
            <v>0</v>
          </cell>
          <cell r="K611" t="str">
            <v>TO</v>
          </cell>
          <cell r="L611" t="str">
            <v>Acquisto</v>
          </cell>
          <cell r="M611" t="str">
            <v>18/07/2018 12:04</v>
          </cell>
          <cell r="N611" t="str">
            <v>No</v>
          </cell>
          <cell r="O611" t="str">
            <v>No</v>
          </cell>
          <cell r="P611">
            <v>0</v>
          </cell>
          <cell r="Q611" t="str">
            <v>X</v>
          </cell>
          <cell r="R611" t="str">
            <v>01/12/2023</v>
          </cell>
          <cell r="S611" t="str">
            <v>23/11/2023</v>
          </cell>
          <cell r="T611" t="str">
            <v>00959</v>
          </cell>
          <cell r="U611" t="str">
            <v>LG-310171</v>
          </cell>
        </row>
        <row r="612">
          <cell r="B612" t="str">
            <v>BT-UPS-LG-310172</v>
          </cell>
          <cell r="C612" t="str">
            <v>00000000000057959</v>
          </cell>
          <cell r="D612" t="str">
            <v>M</v>
          </cell>
          <cell r="E612" t="str">
            <v>BTICINO - UPS DAKER DK PLUS 3000VA</v>
          </cell>
          <cell r="F612" t="str">
            <v>BTICINO S.P.A.</v>
          </cell>
          <cell r="G612">
            <v>0</v>
          </cell>
          <cell r="H612">
            <v>0</v>
          </cell>
          <cell r="K612" t="str">
            <v>TO</v>
          </cell>
          <cell r="L612" t="str">
            <v>Acquisto</v>
          </cell>
          <cell r="M612" t="str">
            <v>06/12/2018 15:20</v>
          </cell>
          <cell r="N612" t="str">
            <v>No</v>
          </cell>
          <cell r="O612" t="str">
            <v>No</v>
          </cell>
          <cell r="P612">
            <v>0</v>
          </cell>
          <cell r="Q612" t="str">
            <v>X</v>
          </cell>
          <cell r="R612" t="str">
            <v>25/03/2024</v>
          </cell>
          <cell r="S612" t="str">
            <v>22/03/2024</v>
          </cell>
          <cell r="T612" t="str">
            <v>00959</v>
          </cell>
          <cell r="U612" t="str">
            <v>LG-310172</v>
          </cell>
        </row>
        <row r="613">
          <cell r="B613" t="str">
            <v>BT-UPS-LG-310173</v>
          </cell>
          <cell r="C613" t="str">
            <v>00000000000076005</v>
          </cell>
          <cell r="D613" t="str">
            <v>M</v>
          </cell>
          <cell r="E613" t="str">
            <v>BTICINO - UPS DAKER DK 5000VA</v>
          </cell>
          <cell r="F613" t="str">
            <v>BTICINO S.P.A.</v>
          </cell>
          <cell r="G613">
            <v>0</v>
          </cell>
          <cell r="H613">
            <v>0</v>
          </cell>
          <cell r="K613" t="str">
            <v>TO</v>
          </cell>
          <cell r="L613" t="str">
            <v>Acquisto</v>
          </cell>
          <cell r="M613" t="str">
            <v>15/04/2022 15:49</v>
          </cell>
          <cell r="N613" t="str">
            <v>No</v>
          </cell>
          <cell r="O613" t="str">
            <v>No</v>
          </cell>
          <cell r="P613">
            <v>0</v>
          </cell>
          <cell r="Q613" t="str">
            <v>X</v>
          </cell>
          <cell r="R613" t="str">
            <v>31/01/2024</v>
          </cell>
          <cell r="S613" t="str">
            <v>31/01/2024</v>
          </cell>
          <cell r="T613" t="str">
            <v>00959</v>
          </cell>
          <cell r="U613" t="str">
            <v>LG-310173</v>
          </cell>
        </row>
        <row r="614">
          <cell r="B614" t="str">
            <v>BT-UPS-LG-310177</v>
          </cell>
          <cell r="C614" t="str">
            <v>00000000000067538</v>
          </cell>
          <cell r="D614" t="str">
            <v>M</v>
          </cell>
          <cell r="E614" t="str">
            <v>BTICINO - UPS DAKER DK + 10KVA NO BAT</v>
          </cell>
          <cell r="F614" t="str">
            <v>BTICINO S.P.A.</v>
          </cell>
          <cell r="G614">
            <v>0</v>
          </cell>
          <cell r="H614">
            <v>0</v>
          </cell>
          <cell r="K614" t="str">
            <v>TO</v>
          </cell>
          <cell r="L614" t="str">
            <v>Acquisto</v>
          </cell>
          <cell r="M614" t="str">
            <v>03/03/2020 11:47</v>
          </cell>
          <cell r="N614" t="str">
            <v>Si</v>
          </cell>
          <cell r="O614" t="str">
            <v>No</v>
          </cell>
          <cell r="P614">
            <v>0</v>
          </cell>
          <cell r="Q614" t="str">
            <v>X</v>
          </cell>
          <cell r="R614" t="str">
            <v>16/03/2020</v>
          </cell>
          <cell r="S614" t="str">
            <v>23/03/2020</v>
          </cell>
          <cell r="T614" t="str">
            <v>00959</v>
          </cell>
          <cell r="U614" t="str">
            <v>LG-310177</v>
          </cell>
        </row>
        <row r="615">
          <cell r="B615" t="str">
            <v>BT-UPS-LG-310178</v>
          </cell>
          <cell r="C615" t="str">
            <v>00000000000075984</v>
          </cell>
          <cell r="D615" t="str">
            <v>M</v>
          </cell>
          <cell r="E615" t="str">
            <v>BTICINO - UPS DAKER DK 10KVA 3:1 NO BAT</v>
          </cell>
          <cell r="F615" t="str">
            <v>BTICINO S.P.A.</v>
          </cell>
          <cell r="G615">
            <v>0</v>
          </cell>
          <cell r="H615">
            <v>0</v>
          </cell>
          <cell r="K615" t="str">
            <v>TO</v>
          </cell>
          <cell r="L615" t="str">
            <v>Acquisto</v>
          </cell>
          <cell r="M615" t="str">
            <v>12/04/2022 18:44</v>
          </cell>
          <cell r="N615" t="str">
            <v>No</v>
          </cell>
          <cell r="O615" t="str">
            <v>No</v>
          </cell>
          <cell r="P615">
            <v>0</v>
          </cell>
          <cell r="Q615" t="str">
            <v>X</v>
          </cell>
          <cell r="R615" t="str">
            <v>15/04/2022</v>
          </cell>
          <cell r="S615" t="str">
            <v>15/04/2022</v>
          </cell>
          <cell r="T615" t="str">
            <v>00959</v>
          </cell>
          <cell r="U615" t="str">
            <v>LG-310178</v>
          </cell>
        </row>
        <row r="616">
          <cell r="B616" t="str">
            <v>BT-UPS-LG-310180</v>
          </cell>
          <cell r="C616" t="str">
            <v>00000000000067315</v>
          </cell>
          <cell r="D616" t="str">
            <v>M</v>
          </cell>
          <cell r="E616" t="str">
            <v>BTICINO - LEGRAND UPS Keor SP - Line Interactive 600VA  IEC</v>
          </cell>
          <cell r="F616" t="str">
            <v>BTICINO S.P.A.</v>
          </cell>
          <cell r="G616">
            <v>0</v>
          </cell>
          <cell r="H616">
            <v>0</v>
          </cell>
          <cell r="K616" t="str">
            <v>TO</v>
          </cell>
          <cell r="L616" t="str">
            <v>Acquisto</v>
          </cell>
          <cell r="M616" t="str">
            <v>11/02/2020 09:16</v>
          </cell>
          <cell r="N616" t="str">
            <v>No</v>
          </cell>
          <cell r="O616" t="str">
            <v>No</v>
          </cell>
          <cell r="P616">
            <v>0</v>
          </cell>
          <cell r="Q616" t="str">
            <v>X</v>
          </cell>
          <cell r="R616" t="str">
            <v>18/02/2020</v>
          </cell>
          <cell r="S616" t="str">
            <v>18/04/2023</v>
          </cell>
          <cell r="T616" t="str">
            <v>00959</v>
          </cell>
          <cell r="U616" t="str">
            <v>LG-310180</v>
          </cell>
        </row>
        <row r="617">
          <cell r="B617" t="str">
            <v>BT-UPS-LG-310181</v>
          </cell>
          <cell r="C617" t="str">
            <v>00000000000080150</v>
          </cell>
          <cell r="D617" t="str">
            <v>M</v>
          </cell>
          <cell r="E617" t="str">
            <v>BTICINO - LEGRAND UPS monofase Line interactive VI Keor SP 600VA / Keor SP - German version 600/360</v>
          </cell>
          <cell r="F617" t="str">
            <v>BTICINO S.P.A.</v>
          </cell>
          <cell r="G617">
            <v>0</v>
          </cell>
          <cell r="L617" t="str">
            <v>Acquisto</v>
          </cell>
          <cell r="M617" t="str">
            <v>24/03/2023 11:36</v>
          </cell>
          <cell r="N617" t="str">
            <v>No</v>
          </cell>
          <cell r="O617" t="str">
            <v>No</v>
          </cell>
          <cell r="P617">
            <v>0</v>
          </cell>
          <cell r="Q617" t="str">
            <v>X</v>
          </cell>
          <cell r="S617" t="str">
            <v>18/04/2023</v>
          </cell>
          <cell r="T617" t="str">
            <v>00959</v>
          </cell>
          <cell r="U617" t="str">
            <v>LG-310181</v>
          </cell>
        </row>
        <row r="618">
          <cell r="B618" t="str">
            <v>BT-UPS-LG-310183</v>
          </cell>
          <cell r="C618" t="str">
            <v>00000000000067316</v>
          </cell>
          <cell r="D618" t="str">
            <v>M</v>
          </cell>
          <cell r="E618" t="str">
            <v>BTICINO - LEGRAND UPS Keor SP - Line Interactive 800VA  IEC</v>
          </cell>
          <cell r="F618" t="str">
            <v>BTICINO S.P.A.</v>
          </cell>
          <cell r="G618">
            <v>0</v>
          </cell>
          <cell r="H618">
            <v>0</v>
          </cell>
          <cell r="K618" t="str">
            <v>TO</v>
          </cell>
          <cell r="L618" t="str">
            <v>Acquisto</v>
          </cell>
          <cell r="M618" t="str">
            <v>11/02/2020 09:17</v>
          </cell>
          <cell r="N618" t="str">
            <v>No</v>
          </cell>
          <cell r="O618" t="str">
            <v>No</v>
          </cell>
          <cell r="P618">
            <v>0</v>
          </cell>
          <cell r="Q618" t="str">
            <v>X</v>
          </cell>
          <cell r="R618" t="str">
            <v>20/06/2022</v>
          </cell>
          <cell r="S618" t="str">
            <v>17/02/2020</v>
          </cell>
          <cell r="T618" t="str">
            <v>00959</v>
          </cell>
          <cell r="U618" t="str">
            <v>LG-310183</v>
          </cell>
        </row>
        <row r="619">
          <cell r="B619" t="str">
            <v>BT-UPS-LG-310184</v>
          </cell>
          <cell r="C619" t="str">
            <v>00000000000080151</v>
          </cell>
          <cell r="D619" t="str">
            <v>M</v>
          </cell>
          <cell r="E619" t="str">
            <v>BTICINO - LEGRAND UPS monofase Line interactive VI Keor SP 800VA / Keor SP - International version 800/480</v>
          </cell>
          <cell r="F619" t="str">
            <v>BTICINO S.P.A.</v>
          </cell>
          <cell r="G619">
            <v>0</v>
          </cell>
          <cell r="L619" t="str">
            <v>Acquisto</v>
          </cell>
          <cell r="M619" t="str">
            <v>24/03/2023 11:38</v>
          </cell>
          <cell r="N619" t="str">
            <v>No</v>
          </cell>
          <cell r="O619" t="str">
            <v>No</v>
          </cell>
          <cell r="P619">
            <v>0</v>
          </cell>
          <cell r="Q619" t="str">
            <v>X</v>
          </cell>
          <cell r="S619" t="str">
            <v>09/05/2023</v>
          </cell>
          <cell r="T619" t="str">
            <v>00959</v>
          </cell>
          <cell r="U619" t="str">
            <v>LG-310184</v>
          </cell>
        </row>
        <row r="620">
          <cell r="B620" t="str">
            <v>BT-UPS-LG-310186</v>
          </cell>
          <cell r="C620" t="str">
            <v>00000000000080152</v>
          </cell>
          <cell r="D620" t="str">
            <v>M</v>
          </cell>
          <cell r="E620" t="str">
            <v>BTICINO - LEGRAND UPS monofase Line interactive VI Keor SP 1000VA / Keor SP - International version 1000/600</v>
          </cell>
          <cell r="F620" t="str">
            <v>BTICINO S.P.A.</v>
          </cell>
          <cell r="G620">
            <v>0</v>
          </cell>
          <cell r="L620" t="str">
            <v>Acquisto</v>
          </cell>
          <cell r="M620" t="str">
            <v>24/03/2023 11:40</v>
          </cell>
          <cell r="N620" t="str">
            <v>No</v>
          </cell>
          <cell r="O620" t="str">
            <v>No</v>
          </cell>
          <cell r="P620">
            <v>0</v>
          </cell>
          <cell r="Q620" t="str">
            <v>X</v>
          </cell>
          <cell r="S620" t="str">
            <v>09/05/2023</v>
          </cell>
          <cell r="T620" t="str">
            <v>00959</v>
          </cell>
          <cell r="U620" t="str">
            <v>LG-310186</v>
          </cell>
        </row>
        <row r="621">
          <cell r="B621" t="str">
            <v>BT-UPS-LG-310187</v>
          </cell>
          <cell r="C621" t="str">
            <v>00000000000080153</v>
          </cell>
          <cell r="D621" t="str">
            <v>M</v>
          </cell>
          <cell r="E621" t="str">
            <v>BTICINO - LEGRAND UPS monofase Line interactive VI Keor SP 1000VA / Keor SP - German version 1000/600</v>
          </cell>
          <cell r="F621" t="str">
            <v>BTICINO S.P.A.</v>
          </cell>
          <cell r="G621">
            <v>0</v>
          </cell>
          <cell r="L621" t="str">
            <v>Acquisto</v>
          </cell>
          <cell r="M621" t="str">
            <v>24/03/2023 11:42</v>
          </cell>
          <cell r="N621" t="str">
            <v>No</v>
          </cell>
          <cell r="O621" t="str">
            <v>No</v>
          </cell>
          <cell r="P621">
            <v>0</v>
          </cell>
          <cell r="Q621" t="str">
            <v>X</v>
          </cell>
          <cell r="S621" t="str">
            <v>18/04/2023</v>
          </cell>
          <cell r="T621" t="str">
            <v>00959</v>
          </cell>
          <cell r="U621" t="str">
            <v>LG-310187</v>
          </cell>
        </row>
        <row r="622">
          <cell r="B622" t="str">
            <v>BT-UPS-LG-310189</v>
          </cell>
          <cell r="C622" t="str">
            <v>00000000000067360</v>
          </cell>
          <cell r="D622" t="str">
            <v>M</v>
          </cell>
          <cell r="E622" t="str">
            <v>BTICINO - LEGRAND UPS monofase Line interactive VI Keor SP 1500VA / Keor SP - International version 1500/900</v>
          </cell>
          <cell r="F622" t="str">
            <v>BTICINO S.P.A.</v>
          </cell>
          <cell r="G622">
            <v>0</v>
          </cell>
          <cell r="H622">
            <v>0</v>
          </cell>
          <cell r="K622" t="str">
            <v>TO</v>
          </cell>
          <cell r="L622" t="str">
            <v>Acquisto</v>
          </cell>
          <cell r="M622" t="str">
            <v>12/02/2020 16:15</v>
          </cell>
          <cell r="N622" t="str">
            <v>No</v>
          </cell>
          <cell r="O622" t="str">
            <v>No</v>
          </cell>
          <cell r="P622">
            <v>0</v>
          </cell>
          <cell r="Q622" t="str">
            <v>X</v>
          </cell>
          <cell r="R622" t="str">
            <v>21/02/2020</v>
          </cell>
          <cell r="S622" t="str">
            <v>22/05/2023</v>
          </cell>
          <cell r="T622" t="str">
            <v>00959</v>
          </cell>
          <cell r="U622" t="str">
            <v>LG-310189</v>
          </cell>
        </row>
        <row r="623">
          <cell r="B623" t="str">
            <v>BT-UPS-LG-310190</v>
          </cell>
          <cell r="C623" t="str">
            <v>00000000000076226</v>
          </cell>
          <cell r="D623" t="str">
            <v>M</v>
          </cell>
          <cell r="E623" t="str">
            <v>BTICINO - LEGRAND UPS monofase Line interactive VI Keor SP 1500VA / Keor SP - German version 1500/900</v>
          </cell>
          <cell r="F623" t="str">
            <v>BTICINO S.P.A.</v>
          </cell>
          <cell r="G623">
            <v>0</v>
          </cell>
          <cell r="H623">
            <v>0</v>
          </cell>
          <cell r="K623" t="str">
            <v>TO</v>
          </cell>
          <cell r="L623" t="str">
            <v>Acquisto</v>
          </cell>
          <cell r="M623" t="str">
            <v>13/05/2022 15:27</v>
          </cell>
          <cell r="N623" t="str">
            <v>No</v>
          </cell>
          <cell r="O623" t="str">
            <v>No</v>
          </cell>
          <cell r="P623">
            <v>0</v>
          </cell>
          <cell r="Q623" t="str">
            <v>X</v>
          </cell>
          <cell r="R623" t="str">
            <v>01/06/2022</v>
          </cell>
          <cell r="S623" t="str">
            <v>09/05/2023</v>
          </cell>
          <cell r="T623" t="str">
            <v>00959</v>
          </cell>
          <cell r="U623" t="str">
            <v>LG-310190</v>
          </cell>
        </row>
        <row r="624">
          <cell r="B624" t="str">
            <v>BT-UPS-LG-310192</v>
          </cell>
          <cell r="C624" t="str">
            <v>00000000000080154</v>
          </cell>
          <cell r="D624" t="str">
            <v>M</v>
          </cell>
          <cell r="E624" t="str">
            <v>BTICINO - LEGRAND UPS monofase Line interactive VI Keor SP 2000VA / Keor SP - International version 2000/1200</v>
          </cell>
          <cell r="F624" t="str">
            <v>BTICINO S.P.A.</v>
          </cell>
          <cell r="G624">
            <v>0</v>
          </cell>
          <cell r="L624" t="str">
            <v>Acquisto</v>
          </cell>
          <cell r="M624" t="str">
            <v>24/03/2023 11:46</v>
          </cell>
          <cell r="N624" t="str">
            <v>No</v>
          </cell>
          <cell r="O624" t="str">
            <v>No</v>
          </cell>
          <cell r="P624">
            <v>0</v>
          </cell>
          <cell r="Q624" t="str">
            <v>X</v>
          </cell>
          <cell r="S624" t="str">
            <v>18/04/2023</v>
          </cell>
          <cell r="T624" t="str">
            <v>00959</v>
          </cell>
          <cell r="U624" t="str">
            <v>LG-310192</v>
          </cell>
        </row>
        <row r="625">
          <cell r="B625" t="str">
            <v>BT-UPS-LG-310193</v>
          </cell>
          <cell r="C625" t="str">
            <v>00000000000080155</v>
          </cell>
          <cell r="D625" t="str">
            <v>M</v>
          </cell>
          <cell r="E625" t="str">
            <v>BTICINO - LEGRAND UPS monofase Line interactive VI Keor SP 2000VA / Keor SP - German version 2000/1200</v>
          </cell>
          <cell r="F625" t="str">
            <v>BTICINO S.P.A.</v>
          </cell>
          <cell r="G625">
            <v>0</v>
          </cell>
          <cell r="L625" t="str">
            <v>Acquisto</v>
          </cell>
          <cell r="M625" t="str">
            <v>24/03/2023 11:48</v>
          </cell>
          <cell r="N625" t="str">
            <v>No</v>
          </cell>
          <cell r="O625" t="str">
            <v>No</v>
          </cell>
          <cell r="P625">
            <v>0</v>
          </cell>
          <cell r="Q625" t="str">
            <v>X</v>
          </cell>
          <cell r="S625" t="str">
            <v>18/04/2023</v>
          </cell>
          <cell r="T625" t="str">
            <v>00959</v>
          </cell>
          <cell r="U625" t="str">
            <v>LG-310193</v>
          </cell>
        </row>
        <row r="626">
          <cell r="B626" t="str">
            <v>BT-UPS-LG-310236</v>
          </cell>
          <cell r="C626" t="str">
            <v>00000000000047025</v>
          </cell>
          <cell r="D626" t="str">
            <v>M</v>
          </cell>
          <cell r="E626" t="str">
            <v>UPS KEOR T 10 KVA - A - CON KIT PARALLELO 0</v>
          </cell>
          <cell r="F626" t="str">
            <v>BTICINO S.P.A.</v>
          </cell>
          <cell r="G626">
            <v>0</v>
          </cell>
          <cell r="H626">
            <v>0</v>
          </cell>
          <cell r="K626" t="str">
            <v>TO</v>
          </cell>
          <cell r="L626" t="str">
            <v>Acquisto</v>
          </cell>
          <cell r="M626" t="str">
            <v>09/02/2017 10:58</v>
          </cell>
          <cell r="N626" t="str">
            <v>Si</v>
          </cell>
          <cell r="O626" t="str">
            <v>No</v>
          </cell>
          <cell r="P626">
            <v>0</v>
          </cell>
          <cell r="Q626" t="str">
            <v>)</v>
          </cell>
          <cell r="T626" t="str">
            <v>00959</v>
          </cell>
          <cell r="U626" t="str">
            <v>LG-310236</v>
          </cell>
        </row>
        <row r="627">
          <cell r="B627" t="str">
            <v>BT-UPS-LG-310237</v>
          </cell>
          <cell r="C627" t="str">
            <v>00000000000047026</v>
          </cell>
          <cell r="D627" t="str">
            <v>M</v>
          </cell>
          <cell r="E627" t="str">
            <v>UPS KEOR T 10 KVA - B - CON KIT PARALLELO 24</v>
          </cell>
          <cell r="F627" t="str">
            <v>BTICINO S.P.A.</v>
          </cell>
          <cell r="G627">
            <v>0</v>
          </cell>
          <cell r="H627">
            <v>0</v>
          </cell>
          <cell r="K627" t="str">
            <v>TO</v>
          </cell>
          <cell r="L627" t="str">
            <v>Acquisto</v>
          </cell>
          <cell r="M627" t="str">
            <v>09/02/2017 10:58</v>
          </cell>
          <cell r="N627" t="str">
            <v>Si</v>
          </cell>
          <cell r="O627" t="str">
            <v>No</v>
          </cell>
          <cell r="P627">
            <v>0</v>
          </cell>
          <cell r="Q627" t="str">
            <v>)</v>
          </cell>
          <cell r="T627" t="str">
            <v>00959</v>
          </cell>
          <cell r="U627" t="str">
            <v>LG-310237</v>
          </cell>
        </row>
        <row r="628">
          <cell r="B628" t="str">
            <v>BT-UPS-LG-310238</v>
          </cell>
          <cell r="C628" t="str">
            <v>00000000000047027</v>
          </cell>
          <cell r="D628" t="str">
            <v>M</v>
          </cell>
          <cell r="E628" t="str">
            <v>UPS KEOR T 10 KVA - C - CON KIT PARALLELO 33</v>
          </cell>
          <cell r="F628" t="str">
            <v>BTICINO S.P.A.</v>
          </cell>
          <cell r="G628">
            <v>0</v>
          </cell>
          <cell r="H628">
            <v>0</v>
          </cell>
          <cell r="K628" t="str">
            <v>TO</v>
          </cell>
          <cell r="L628" t="str">
            <v>Acquisto</v>
          </cell>
          <cell r="M628" t="str">
            <v>09/02/2017 10:58</v>
          </cell>
          <cell r="N628" t="str">
            <v>Si</v>
          </cell>
          <cell r="O628" t="str">
            <v>No</v>
          </cell>
          <cell r="P628">
            <v>0</v>
          </cell>
          <cell r="Q628" t="str">
            <v>)</v>
          </cell>
          <cell r="T628" t="str">
            <v>00959</v>
          </cell>
          <cell r="U628" t="str">
            <v>LG-310238</v>
          </cell>
        </row>
        <row r="629">
          <cell r="B629" t="str">
            <v>BT-UPS-LG-310239</v>
          </cell>
          <cell r="C629" t="str">
            <v>00000000000047028</v>
          </cell>
          <cell r="D629" t="str">
            <v>M</v>
          </cell>
          <cell r="E629" t="str">
            <v>UPS KEOR T 10 KVA - D - CON KIT PARALLELO 56</v>
          </cell>
          <cell r="F629" t="str">
            <v>BTICINO S.P.A.</v>
          </cell>
          <cell r="G629">
            <v>0</v>
          </cell>
          <cell r="H629">
            <v>0</v>
          </cell>
          <cell r="K629" t="str">
            <v>TO</v>
          </cell>
          <cell r="L629" t="str">
            <v>Acquisto</v>
          </cell>
          <cell r="M629" t="str">
            <v>09/02/2017 10:58</v>
          </cell>
          <cell r="N629" t="str">
            <v>Si</v>
          </cell>
          <cell r="O629" t="str">
            <v>No</v>
          </cell>
          <cell r="P629">
            <v>0</v>
          </cell>
          <cell r="Q629" t="str">
            <v>)</v>
          </cell>
          <cell r="T629" t="str">
            <v>00959</v>
          </cell>
          <cell r="U629" t="str">
            <v>LG-310239</v>
          </cell>
        </row>
        <row r="630">
          <cell r="B630" t="str">
            <v>BT-UPS-LG-310240</v>
          </cell>
          <cell r="C630" t="str">
            <v>00000000000047029</v>
          </cell>
          <cell r="D630" t="str">
            <v>M</v>
          </cell>
          <cell r="E630" t="str">
            <v>UPS KEOR T 15 KVA - A - CON KIT PARALLELO 0</v>
          </cell>
          <cell r="F630" t="str">
            <v>BTICINO S.P.A.</v>
          </cell>
          <cell r="G630">
            <v>0</v>
          </cell>
          <cell r="H630">
            <v>0</v>
          </cell>
          <cell r="K630" t="str">
            <v>TO</v>
          </cell>
          <cell r="L630" t="str">
            <v>Acquisto</v>
          </cell>
          <cell r="M630" t="str">
            <v>09/02/2017 10:58</v>
          </cell>
          <cell r="N630" t="str">
            <v>Si</v>
          </cell>
          <cell r="O630" t="str">
            <v>No</v>
          </cell>
          <cell r="P630">
            <v>0</v>
          </cell>
          <cell r="Q630" t="str">
            <v>)</v>
          </cell>
          <cell r="T630" t="str">
            <v>00959</v>
          </cell>
          <cell r="U630" t="str">
            <v>LG-310240</v>
          </cell>
        </row>
        <row r="631">
          <cell r="B631" t="str">
            <v>BT-UPS-LG-310241</v>
          </cell>
          <cell r="C631" t="str">
            <v>00000000000047030</v>
          </cell>
          <cell r="D631" t="str">
            <v>M</v>
          </cell>
          <cell r="E631" t="str">
            <v>UPS KEOR T 15 KVA - B - CON KIT PARALLELO 15</v>
          </cell>
          <cell r="F631" t="str">
            <v>BTICINO S.P.A.</v>
          </cell>
          <cell r="G631">
            <v>0</v>
          </cell>
          <cell r="H631">
            <v>0</v>
          </cell>
          <cell r="K631" t="str">
            <v>TO</v>
          </cell>
          <cell r="L631" t="str">
            <v>Acquisto</v>
          </cell>
          <cell r="M631" t="str">
            <v>09/02/2017 10:58</v>
          </cell>
          <cell r="N631" t="str">
            <v>Si</v>
          </cell>
          <cell r="O631" t="str">
            <v>No</v>
          </cell>
          <cell r="P631">
            <v>0</v>
          </cell>
          <cell r="Q631" t="str">
            <v>)</v>
          </cell>
          <cell r="T631" t="str">
            <v>00959</v>
          </cell>
          <cell r="U631" t="str">
            <v>LG-310241</v>
          </cell>
        </row>
        <row r="632">
          <cell r="B632" t="str">
            <v>BT-UPS-LG-310242</v>
          </cell>
          <cell r="C632" t="str">
            <v>00000000000047031</v>
          </cell>
          <cell r="D632" t="str">
            <v>M</v>
          </cell>
          <cell r="E632" t="str">
            <v>UPS KEOR T 15 KVA - C - CON KIT PARALLELO 20</v>
          </cell>
          <cell r="F632" t="str">
            <v>BTICINO S.P.A.</v>
          </cell>
          <cell r="G632">
            <v>0</v>
          </cell>
          <cell r="H632">
            <v>0</v>
          </cell>
          <cell r="K632" t="str">
            <v>TO</v>
          </cell>
          <cell r="L632" t="str">
            <v>Acquisto</v>
          </cell>
          <cell r="M632" t="str">
            <v>09/02/2017 10:58</v>
          </cell>
          <cell r="N632" t="str">
            <v>Si</v>
          </cell>
          <cell r="O632" t="str">
            <v>No</v>
          </cell>
          <cell r="P632">
            <v>0</v>
          </cell>
          <cell r="Q632" t="str">
            <v>)</v>
          </cell>
          <cell r="T632" t="str">
            <v>00959</v>
          </cell>
          <cell r="U632" t="str">
            <v>LG-310242</v>
          </cell>
        </row>
        <row r="633">
          <cell r="B633" t="str">
            <v>BT-UPS-LG-310243</v>
          </cell>
          <cell r="C633" t="str">
            <v>00000000000047032</v>
          </cell>
          <cell r="D633" t="str">
            <v>M</v>
          </cell>
          <cell r="E633" t="str">
            <v>UPS KEOR T 15 KVA - D - CON KIT PARALLELO 33</v>
          </cell>
          <cell r="F633" t="str">
            <v>BTICINO S.P.A.</v>
          </cell>
          <cell r="G633">
            <v>0</v>
          </cell>
          <cell r="H633">
            <v>0</v>
          </cell>
          <cell r="K633" t="str">
            <v>TO</v>
          </cell>
          <cell r="L633" t="str">
            <v>Acquisto</v>
          </cell>
          <cell r="M633" t="str">
            <v>09/02/2017 10:58</v>
          </cell>
          <cell r="N633" t="str">
            <v>Si</v>
          </cell>
          <cell r="O633" t="str">
            <v>No</v>
          </cell>
          <cell r="P633">
            <v>0</v>
          </cell>
          <cell r="Q633" t="str">
            <v>)</v>
          </cell>
          <cell r="T633" t="str">
            <v>00959</v>
          </cell>
          <cell r="U633" t="str">
            <v>LG-310243</v>
          </cell>
        </row>
        <row r="634">
          <cell r="B634" t="str">
            <v>BT-UPS-LG-310244</v>
          </cell>
          <cell r="C634" t="str">
            <v>00000000000047033</v>
          </cell>
          <cell r="D634" t="str">
            <v>M</v>
          </cell>
          <cell r="E634" t="str">
            <v>UPS KEOR T 20 KVA - A - CON KIT PARALLELO 0</v>
          </cell>
          <cell r="F634" t="str">
            <v>BTICINO S.P.A.</v>
          </cell>
          <cell r="G634">
            <v>0</v>
          </cell>
          <cell r="H634">
            <v>0</v>
          </cell>
          <cell r="K634" t="str">
            <v>TO</v>
          </cell>
          <cell r="L634" t="str">
            <v>Acquisto</v>
          </cell>
          <cell r="M634" t="str">
            <v>09/02/2017 10:58</v>
          </cell>
          <cell r="N634" t="str">
            <v>Si</v>
          </cell>
          <cell r="O634" t="str">
            <v>No</v>
          </cell>
          <cell r="P634">
            <v>0</v>
          </cell>
          <cell r="Q634" t="str">
            <v>)</v>
          </cell>
          <cell r="T634" t="str">
            <v>00959</v>
          </cell>
          <cell r="U634" t="str">
            <v>LG-310244</v>
          </cell>
        </row>
        <row r="635">
          <cell r="B635" t="str">
            <v>BT-UPS-LG-310245</v>
          </cell>
          <cell r="C635" t="str">
            <v>00000000000047034</v>
          </cell>
          <cell r="D635" t="str">
            <v>M</v>
          </cell>
          <cell r="E635" t="str">
            <v>UPS KEOR T 20 KVA - B - CON KIT PARALLELO 10</v>
          </cell>
          <cell r="F635" t="str">
            <v>BTICINO S.P.A.</v>
          </cell>
          <cell r="G635">
            <v>0</v>
          </cell>
          <cell r="H635">
            <v>0</v>
          </cell>
          <cell r="K635" t="str">
            <v>TO</v>
          </cell>
          <cell r="L635" t="str">
            <v>Acquisto</v>
          </cell>
          <cell r="M635" t="str">
            <v>09/02/2017 10:58</v>
          </cell>
          <cell r="N635" t="str">
            <v>Si</v>
          </cell>
          <cell r="O635" t="str">
            <v>No</v>
          </cell>
          <cell r="P635">
            <v>0</v>
          </cell>
          <cell r="Q635" t="str">
            <v>)</v>
          </cell>
          <cell r="T635" t="str">
            <v>00959</v>
          </cell>
          <cell r="U635" t="str">
            <v>LG-310245</v>
          </cell>
        </row>
        <row r="636">
          <cell r="B636" t="str">
            <v>BT-UPS-LG-310246</v>
          </cell>
          <cell r="C636" t="str">
            <v>00000000000047035</v>
          </cell>
          <cell r="D636" t="str">
            <v>M</v>
          </cell>
          <cell r="E636" t="str">
            <v>UPS KEOR T 20 KVA - C - CON KIT PARALLELO 13,5</v>
          </cell>
          <cell r="F636" t="str">
            <v>BTICINO S.P.A.</v>
          </cell>
          <cell r="G636">
            <v>0</v>
          </cell>
          <cell r="H636">
            <v>0</v>
          </cell>
          <cell r="K636" t="str">
            <v>TO</v>
          </cell>
          <cell r="L636" t="str">
            <v>Acquisto</v>
          </cell>
          <cell r="M636" t="str">
            <v>09/02/2017 10:58</v>
          </cell>
          <cell r="N636" t="str">
            <v>Si</v>
          </cell>
          <cell r="O636" t="str">
            <v>No</v>
          </cell>
          <cell r="P636">
            <v>0</v>
          </cell>
          <cell r="Q636" t="str">
            <v>)</v>
          </cell>
          <cell r="T636" t="str">
            <v>00959</v>
          </cell>
          <cell r="U636" t="str">
            <v>LG-310246</v>
          </cell>
        </row>
        <row r="637">
          <cell r="B637" t="str">
            <v>BT-UPS-LG-310247</v>
          </cell>
          <cell r="C637" t="str">
            <v>00000000000047036</v>
          </cell>
          <cell r="D637" t="str">
            <v>M</v>
          </cell>
          <cell r="E637" t="str">
            <v>UPS KEOR T 20 KVA - D - CON KIT PARALLELO 24</v>
          </cell>
          <cell r="F637" t="str">
            <v>BTICINO S.P.A.</v>
          </cell>
          <cell r="G637">
            <v>0</v>
          </cell>
          <cell r="H637">
            <v>0</v>
          </cell>
          <cell r="K637" t="str">
            <v>TO</v>
          </cell>
          <cell r="L637" t="str">
            <v>Acquisto</v>
          </cell>
          <cell r="M637" t="str">
            <v>09/02/2017 10:58</v>
          </cell>
          <cell r="N637" t="str">
            <v>Si</v>
          </cell>
          <cell r="O637" t="str">
            <v>No</v>
          </cell>
          <cell r="P637">
            <v>0</v>
          </cell>
          <cell r="Q637" t="str">
            <v>)</v>
          </cell>
          <cell r="T637" t="str">
            <v>00959</v>
          </cell>
          <cell r="U637" t="str">
            <v>LG-310247</v>
          </cell>
        </row>
        <row r="638">
          <cell r="B638" t="str">
            <v>BT-UPS-LG-310248</v>
          </cell>
          <cell r="C638" t="str">
            <v>00000000000047037</v>
          </cell>
          <cell r="D638" t="str">
            <v>M</v>
          </cell>
          <cell r="E638" t="str">
            <v>UPS KEOR T 30 KVA - A - CON KIT PARALLELO 0</v>
          </cell>
          <cell r="F638" t="str">
            <v>BTICINO S.P.A.</v>
          </cell>
          <cell r="G638">
            <v>0</v>
          </cell>
          <cell r="H638">
            <v>0</v>
          </cell>
          <cell r="K638" t="str">
            <v>TO</v>
          </cell>
          <cell r="L638" t="str">
            <v>Acquisto</v>
          </cell>
          <cell r="M638" t="str">
            <v>09/02/2017 10:58</v>
          </cell>
          <cell r="N638" t="str">
            <v>Si</v>
          </cell>
          <cell r="O638" t="str">
            <v>No</v>
          </cell>
          <cell r="P638">
            <v>0</v>
          </cell>
          <cell r="Q638" t="str">
            <v>)</v>
          </cell>
          <cell r="T638" t="str">
            <v>00959</v>
          </cell>
          <cell r="U638" t="str">
            <v>LG-310248</v>
          </cell>
        </row>
        <row r="639">
          <cell r="B639" t="str">
            <v>BT-UPS-LG-310249</v>
          </cell>
          <cell r="C639" t="str">
            <v>00000000000047038</v>
          </cell>
          <cell r="D639" t="str">
            <v>M</v>
          </cell>
          <cell r="E639" t="str">
            <v>UPS KEOR T 30 KVA - B - CON KIT PARALLELO 8</v>
          </cell>
          <cell r="F639" t="str">
            <v>BTICINO S.P.A.</v>
          </cell>
          <cell r="G639">
            <v>0</v>
          </cell>
          <cell r="H639">
            <v>0</v>
          </cell>
          <cell r="K639" t="str">
            <v>TO</v>
          </cell>
          <cell r="L639" t="str">
            <v>Acquisto</v>
          </cell>
          <cell r="M639" t="str">
            <v>09/02/2017 10:58</v>
          </cell>
          <cell r="N639" t="str">
            <v>Si</v>
          </cell>
          <cell r="O639" t="str">
            <v>No</v>
          </cell>
          <cell r="P639">
            <v>0</v>
          </cell>
          <cell r="Q639" t="str">
            <v>)</v>
          </cell>
          <cell r="T639" t="str">
            <v>00959</v>
          </cell>
          <cell r="U639" t="str">
            <v>LG-310249</v>
          </cell>
        </row>
        <row r="640">
          <cell r="B640" t="str">
            <v>BT-UPS-LG-310250</v>
          </cell>
          <cell r="C640" t="str">
            <v>00000000000047039</v>
          </cell>
          <cell r="D640" t="str">
            <v>M</v>
          </cell>
          <cell r="E640" t="str">
            <v>UPS KEOR T 30 KVA - C - CON KIT PARALLELO 15</v>
          </cell>
          <cell r="F640" t="str">
            <v>BTICINO S.P.A.</v>
          </cell>
          <cell r="G640">
            <v>0</v>
          </cell>
          <cell r="H640">
            <v>0</v>
          </cell>
          <cell r="K640" t="str">
            <v>TO</v>
          </cell>
          <cell r="L640" t="str">
            <v>Acquisto</v>
          </cell>
          <cell r="M640" t="str">
            <v>09/02/2017 10:58</v>
          </cell>
          <cell r="N640" t="str">
            <v>Si</v>
          </cell>
          <cell r="O640" t="str">
            <v>No</v>
          </cell>
          <cell r="P640">
            <v>0</v>
          </cell>
          <cell r="Q640" t="str">
            <v>)</v>
          </cell>
          <cell r="T640" t="str">
            <v>00959</v>
          </cell>
          <cell r="U640" t="str">
            <v>LG-310250</v>
          </cell>
        </row>
        <row r="641">
          <cell r="B641" t="str">
            <v>BT-UPS-LG-310251</v>
          </cell>
          <cell r="C641" t="str">
            <v>00000000000047040</v>
          </cell>
          <cell r="D641" t="str">
            <v>M</v>
          </cell>
          <cell r="E641" t="str">
            <v>UPS KEOR T 30 KVA - D - CON KIT PARALLELO 20</v>
          </cell>
          <cell r="F641" t="str">
            <v>BTICINO S.P.A.</v>
          </cell>
          <cell r="G641">
            <v>0</v>
          </cell>
          <cell r="H641">
            <v>0</v>
          </cell>
          <cell r="K641" t="str">
            <v>TO</v>
          </cell>
          <cell r="L641" t="str">
            <v>Acquisto</v>
          </cell>
          <cell r="M641" t="str">
            <v>09/02/2017 10:58</v>
          </cell>
          <cell r="N641" t="str">
            <v>Si</v>
          </cell>
          <cell r="O641" t="str">
            <v>No</v>
          </cell>
          <cell r="P641">
            <v>0</v>
          </cell>
          <cell r="Q641" t="str">
            <v>)</v>
          </cell>
          <cell r="T641" t="str">
            <v>00959</v>
          </cell>
          <cell r="U641" t="str">
            <v>LG-310251</v>
          </cell>
        </row>
        <row r="642">
          <cell r="B642" t="str">
            <v>BT-UPS-LG-310252</v>
          </cell>
          <cell r="C642" t="str">
            <v>00000000000047041</v>
          </cell>
          <cell r="D642" t="str">
            <v>M</v>
          </cell>
          <cell r="E642" t="str">
            <v>UPS KEOR T 40 KVA - A - CON KIT PARALLELO 0</v>
          </cell>
          <cell r="F642" t="str">
            <v>BTICINO S.P.A.</v>
          </cell>
          <cell r="G642">
            <v>0</v>
          </cell>
          <cell r="H642">
            <v>0</v>
          </cell>
          <cell r="K642" t="str">
            <v>TO</v>
          </cell>
          <cell r="L642" t="str">
            <v>Acquisto</v>
          </cell>
          <cell r="M642" t="str">
            <v>09/02/2017 10:58</v>
          </cell>
          <cell r="N642" t="str">
            <v>Si</v>
          </cell>
          <cell r="O642" t="str">
            <v>No</v>
          </cell>
          <cell r="P642">
            <v>0</v>
          </cell>
          <cell r="Q642" t="str">
            <v>)</v>
          </cell>
          <cell r="T642" t="str">
            <v>00959</v>
          </cell>
          <cell r="U642" t="str">
            <v>LG-310252</v>
          </cell>
        </row>
        <row r="643">
          <cell r="B643" t="str">
            <v>BT-UPS-LG-310253</v>
          </cell>
          <cell r="C643" t="str">
            <v>00000000000047042</v>
          </cell>
          <cell r="D643" t="str">
            <v>M</v>
          </cell>
          <cell r="E643" t="str">
            <v>UPS KEOR T 40 KVA - B - CON KIT PARALLELO 10</v>
          </cell>
          <cell r="F643" t="str">
            <v>BTICINO S.P.A.</v>
          </cell>
          <cell r="G643">
            <v>0</v>
          </cell>
          <cell r="H643">
            <v>0</v>
          </cell>
          <cell r="K643" t="str">
            <v>TO</v>
          </cell>
          <cell r="L643" t="str">
            <v>Acquisto</v>
          </cell>
          <cell r="M643" t="str">
            <v>09/02/2017 10:58</v>
          </cell>
          <cell r="N643" t="str">
            <v>Si</v>
          </cell>
          <cell r="O643" t="str">
            <v>No</v>
          </cell>
          <cell r="P643">
            <v>0</v>
          </cell>
          <cell r="Q643" t="str">
            <v>)</v>
          </cell>
          <cell r="T643" t="str">
            <v>00959</v>
          </cell>
          <cell r="U643" t="str">
            <v>LG-310253</v>
          </cell>
        </row>
        <row r="644">
          <cell r="B644" t="str">
            <v>BT-UPS-LG-310254</v>
          </cell>
          <cell r="C644" t="str">
            <v>00000000000047043</v>
          </cell>
          <cell r="D644" t="str">
            <v>M</v>
          </cell>
          <cell r="E644" t="str">
            <v>UPS KEOR T 40 KVA - C - CON KIT PARALLELO 13,5</v>
          </cell>
          <cell r="F644" t="str">
            <v>BTICINO S.P.A.</v>
          </cell>
          <cell r="G644">
            <v>0</v>
          </cell>
          <cell r="H644">
            <v>0</v>
          </cell>
          <cell r="K644" t="str">
            <v>TO</v>
          </cell>
          <cell r="L644" t="str">
            <v>Acquisto</v>
          </cell>
          <cell r="M644" t="str">
            <v>09/02/2017 10:58</v>
          </cell>
          <cell r="N644" t="str">
            <v>Si</v>
          </cell>
          <cell r="O644" t="str">
            <v>No</v>
          </cell>
          <cell r="P644">
            <v>0</v>
          </cell>
          <cell r="Q644" t="str">
            <v>)</v>
          </cell>
          <cell r="T644" t="str">
            <v>00959</v>
          </cell>
          <cell r="U644" t="str">
            <v>LG-310254</v>
          </cell>
        </row>
        <row r="645">
          <cell r="B645" t="str">
            <v>BT-UPS-LG-310255</v>
          </cell>
          <cell r="C645" t="str">
            <v>00000000000047044</v>
          </cell>
          <cell r="D645" t="str">
            <v>M</v>
          </cell>
          <cell r="E645" t="str">
            <v>UPS KEOR T 40 KVA - D - CON KIT PARALLELO 22</v>
          </cell>
          <cell r="F645" t="str">
            <v>BTICINO S.P.A.</v>
          </cell>
          <cell r="G645">
            <v>0</v>
          </cell>
          <cell r="H645">
            <v>0</v>
          </cell>
          <cell r="K645" t="str">
            <v>TO</v>
          </cell>
          <cell r="L645" t="str">
            <v>Acquisto</v>
          </cell>
          <cell r="M645" t="str">
            <v>09/02/2017 10:58</v>
          </cell>
          <cell r="N645" t="str">
            <v>Si</v>
          </cell>
          <cell r="O645" t="str">
            <v>No</v>
          </cell>
          <cell r="P645">
            <v>0</v>
          </cell>
          <cell r="Q645" t="str">
            <v>)</v>
          </cell>
          <cell r="T645" t="str">
            <v>00959</v>
          </cell>
          <cell r="U645" t="str">
            <v>LG-310255</v>
          </cell>
        </row>
        <row r="646">
          <cell r="B646" t="str">
            <v>BT-UPS-LG-310256</v>
          </cell>
          <cell r="C646" t="str">
            <v>00000000000047045</v>
          </cell>
          <cell r="D646" t="str">
            <v>M</v>
          </cell>
          <cell r="E646" t="str">
            <v>UPS KEOR T 60 KVA - A - CON KIT PARALLELO 0</v>
          </cell>
          <cell r="F646" t="str">
            <v>BTICINO S.P.A.</v>
          </cell>
          <cell r="G646">
            <v>0</v>
          </cell>
          <cell r="H646">
            <v>0</v>
          </cell>
          <cell r="K646" t="str">
            <v>TO</v>
          </cell>
          <cell r="L646" t="str">
            <v>Acquisto</v>
          </cell>
          <cell r="M646" t="str">
            <v>09/02/2017 10:58</v>
          </cell>
          <cell r="N646" t="str">
            <v>Si</v>
          </cell>
          <cell r="O646" t="str">
            <v>No</v>
          </cell>
          <cell r="P646">
            <v>0</v>
          </cell>
          <cell r="Q646" t="str">
            <v>)</v>
          </cell>
          <cell r="T646" t="str">
            <v>00959</v>
          </cell>
          <cell r="U646" t="str">
            <v>LG-310256</v>
          </cell>
        </row>
        <row r="647">
          <cell r="B647" t="str">
            <v>BT-UPS-LG-310257</v>
          </cell>
          <cell r="C647" t="str">
            <v>00000000000047046</v>
          </cell>
          <cell r="D647" t="str">
            <v>M</v>
          </cell>
          <cell r="E647" t="str">
            <v>UPS KEOR T 60 KVA - B - CON KIT PARALLELO 8</v>
          </cell>
          <cell r="F647" t="str">
            <v>BTICINO S.P.A.</v>
          </cell>
          <cell r="G647">
            <v>0</v>
          </cell>
          <cell r="H647">
            <v>0</v>
          </cell>
          <cell r="K647" t="str">
            <v>TO</v>
          </cell>
          <cell r="L647" t="str">
            <v>Acquisto</v>
          </cell>
          <cell r="M647" t="str">
            <v>09/02/2017 10:58</v>
          </cell>
          <cell r="N647" t="str">
            <v>Si</v>
          </cell>
          <cell r="O647" t="str">
            <v>No</v>
          </cell>
          <cell r="P647">
            <v>0</v>
          </cell>
          <cell r="Q647" t="str">
            <v>)</v>
          </cell>
          <cell r="T647" t="str">
            <v>00959</v>
          </cell>
          <cell r="U647" t="str">
            <v>LG-310257</v>
          </cell>
        </row>
        <row r="648">
          <cell r="B648" t="str">
            <v>BT-UPS-LG-310258</v>
          </cell>
          <cell r="C648" t="str">
            <v>00000000000047047</v>
          </cell>
          <cell r="D648" t="str">
            <v>M</v>
          </cell>
          <cell r="E648" t="str">
            <v>UPS KEOR T 60 KVA - C - CON KIT PARALLELO 13,5</v>
          </cell>
          <cell r="F648" t="str">
            <v>BTICINO S.P.A.</v>
          </cell>
          <cell r="G648">
            <v>0</v>
          </cell>
          <cell r="H648">
            <v>0</v>
          </cell>
          <cell r="K648" t="str">
            <v>TO</v>
          </cell>
          <cell r="L648" t="str">
            <v>Acquisto</v>
          </cell>
          <cell r="M648" t="str">
            <v>09/02/2017 10:58</v>
          </cell>
          <cell r="N648" t="str">
            <v>Si</v>
          </cell>
          <cell r="O648" t="str">
            <v>No</v>
          </cell>
          <cell r="P648">
            <v>0</v>
          </cell>
          <cell r="Q648" t="str">
            <v>)</v>
          </cell>
          <cell r="T648" t="str">
            <v>00959</v>
          </cell>
          <cell r="U648" t="str">
            <v>LG-310258</v>
          </cell>
        </row>
        <row r="649">
          <cell r="B649" t="str">
            <v>BT-UPS-LG-310350</v>
          </cell>
          <cell r="C649" t="str">
            <v>00000000000047048</v>
          </cell>
          <cell r="D649" t="str">
            <v>M</v>
          </cell>
          <cell r="E649" t="str">
            <v>BTICINO - UPS Megaline OnLine 1,25 kVA</v>
          </cell>
          <cell r="F649" t="str">
            <v>BTICINO S.P.A.</v>
          </cell>
          <cell r="G649">
            <v>0</v>
          </cell>
          <cell r="H649">
            <v>0</v>
          </cell>
          <cell r="K649" t="str">
            <v>TO</v>
          </cell>
          <cell r="L649" t="str">
            <v>Acquisto</v>
          </cell>
          <cell r="M649" t="str">
            <v>09/02/2017 10:58</v>
          </cell>
          <cell r="N649" t="str">
            <v>No</v>
          </cell>
          <cell r="O649" t="str">
            <v>No</v>
          </cell>
          <cell r="P649">
            <v>0</v>
          </cell>
          <cell r="Q649" t="str">
            <v>)</v>
          </cell>
          <cell r="T649" t="str">
            <v>00959</v>
          </cell>
          <cell r="U649" t="str">
            <v>LG-310350</v>
          </cell>
        </row>
        <row r="650">
          <cell r="B650" t="str">
            <v>BT-UPS-LG-310352</v>
          </cell>
          <cell r="C650" t="str">
            <v>00000000000047049</v>
          </cell>
          <cell r="D650" t="str">
            <v>M</v>
          </cell>
          <cell r="E650" t="str">
            <v>BTICINO - UPS Megaline OnLine 2,5 kVA</v>
          </cell>
          <cell r="F650" t="str">
            <v>BTICINO S.P.A.</v>
          </cell>
          <cell r="G650">
            <v>0</v>
          </cell>
          <cell r="H650">
            <v>0</v>
          </cell>
          <cell r="K650" t="str">
            <v>TO</v>
          </cell>
          <cell r="L650" t="str">
            <v>Acquisto</v>
          </cell>
          <cell r="M650" t="str">
            <v>09/02/2017 10:58</v>
          </cell>
          <cell r="N650" t="str">
            <v>No</v>
          </cell>
          <cell r="O650" t="str">
            <v>No</v>
          </cell>
          <cell r="P650">
            <v>0</v>
          </cell>
          <cell r="Q650" t="str">
            <v>)</v>
          </cell>
          <cell r="T650" t="str">
            <v>00959</v>
          </cell>
          <cell r="U650" t="str">
            <v>LG-310352</v>
          </cell>
        </row>
        <row r="651">
          <cell r="B651" t="str">
            <v>BT-UPS-LG-310354</v>
          </cell>
          <cell r="C651" t="str">
            <v>00000000000047050</v>
          </cell>
          <cell r="D651" t="str">
            <v>M</v>
          </cell>
          <cell r="E651" t="str">
            <v>BTICINO - UPS Megaline OnLine 3,75 kVA</v>
          </cell>
          <cell r="F651" t="str">
            <v>BTICINO S.P.A.</v>
          </cell>
          <cell r="G651">
            <v>0</v>
          </cell>
          <cell r="H651">
            <v>0</v>
          </cell>
          <cell r="K651" t="str">
            <v>TO</v>
          </cell>
          <cell r="L651" t="str">
            <v>Acquisto</v>
          </cell>
          <cell r="M651" t="str">
            <v>09/02/2017 10:58</v>
          </cell>
          <cell r="N651" t="str">
            <v>No</v>
          </cell>
          <cell r="O651" t="str">
            <v>No</v>
          </cell>
          <cell r="P651">
            <v>0</v>
          </cell>
          <cell r="Q651" t="str">
            <v>)</v>
          </cell>
          <cell r="R651" t="str">
            <v>13/12/2023</v>
          </cell>
          <cell r="S651" t="str">
            <v>13/12/2023</v>
          </cell>
          <cell r="T651" t="str">
            <v>00959</v>
          </cell>
          <cell r="U651" t="str">
            <v>LG-310354</v>
          </cell>
        </row>
        <row r="652">
          <cell r="B652" t="str">
            <v>BT-UPS-LG-310356</v>
          </cell>
          <cell r="C652" t="str">
            <v>00000000000047051</v>
          </cell>
          <cell r="D652" t="str">
            <v>M</v>
          </cell>
          <cell r="E652" t="str">
            <v>BTICINO - UPS Megaline OnLine 5 kVA</v>
          </cell>
          <cell r="F652" t="str">
            <v>BTICINO S.P.A.</v>
          </cell>
          <cell r="G652">
            <v>0</v>
          </cell>
          <cell r="H652">
            <v>0</v>
          </cell>
          <cell r="K652" t="str">
            <v>TO</v>
          </cell>
          <cell r="L652" t="str">
            <v>Acquisto</v>
          </cell>
          <cell r="M652" t="str">
            <v>09/02/2017 10:58</v>
          </cell>
          <cell r="N652" t="str">
            <v>No</v>
          </cell>
          <cell r="O652" t="str">
            <v>No</v>
          </cell>
          <cell r="P652">
            <v>0</v>
          </cell>
          <cell r="Q652" t="str">
            <v>)</v>
          </cell>
          <cell r="T652" t="str">
            <v>00959</v>
          </cell>
          <cell r="U652" t="str">
            <v>LG-310356</v>
          </cell>
        </row>
        <row r="653">
          <cell r="B653" t="str">
            <v>BT-UPS-LG-310360</v>
          </cell>
          <cell r="C653" t="str">
            <v>00000000000047052</v>
          </cell>
          <cell r="D653" t="str">
            <v>M</v>
          </cell>
          <cell r="E653" t="str">
            <v>BTICINO - UPS Megaline OnLine 5 kVA inverter</v>
          </cell>
          <cell r="F653" t="str">
            <v>BTICINO S.P.A.</v>
          </cell>
          <cell r="G653">
            <v>0</v>
          </cell>
          <cell r="H653">
            <v>0</v>
          </cell>
          <cell r="K653" t="str">
            <v>TO</v>
          </cell>
          <cell r="L653" t="str">
            <v>Acquisto</v>
          </cell>
          <cell r="M653" t="str">
            <v>09/02/2017 10:58</v>
          </cell>
          <cell r="N653" t="str">
            <v>No</v>
          </cell>
          <cell r="O653" t="str">
            <v>No</v>
          </cell>
          <cell r="P653">
            <v>0</v>
          </cell>
          <cell r="Q653" t="str">
            <v>)</v>
          </cell>
          <cell r="T653" t="str">
            <v>00959</v>
          </cell>
          <cell r="U653" t="str">
            <v>LG-310360</v>
          </cell>
        </row>
        <row r="654">
          <cell r="B654" t="str">
            <v>BT-UPS-LG-310363</v>
          </cell>
          <cell r="C654" t="str">
            <v>00000000000047053</v>
          </cell>
          <cell r="D654" t="str">
            <v>M</v>
          </cell>
          <cell r="E654" t="str">
            <v>BTICINO - UPS Megaline OnLine 6,25 kVA inverter</v>
          </cell>
          <cell r="F654" t="str">
            <v>BTICINO S.P.A.</v>
          </cell>
          <cell r="G654">
            <v>0</v>
          </cell>
          <cell r="H654">
            <v>0</v>
          </cell>
          <cell r="K654" t="str">
            <v>TO</v>
          </cell>
          <cell r="L654" t="str">
            <v>Acquisto</v>
          </cell>
          <cell r="M654" t="str">
            <v>09/02/2017 10:58</v>
          </cell>
          <cell r="N654" t="str">
            <v>No</v>
          </cell>
          <cell r="O654" t="str">
            <v>No</v>
          </cell>
          <cell r="P654">
            <v>0</v>
          </cell>
          <cell r="Q654" t="str">
            <v>)</v>
          </cell>
          <cell r="T654" t="str">
            <v>00959</v>
          </cell>
          <cell r="U654" t="str">
            <v>LG-310363</v>
          </cell>
        </row>
        <row r="655">
          <cell r="B655" t="str">
            <v>BT-UPS-LG-310366</v>
          </cell>
          <cell r="C655" t="str">
            <v>00000000000047054</v>
          </cell>
          <cell r="D655" t="str">
            <v>M</v>
          </cell>
          <cell r="E655" t="str">
            <v>BTICINO - UPS Megaline OnLine 7,5 kVA inverter</v>
          </cell>
          <cell r="F655" t="str">
            <v>BTICINO S.P.A.</v>
          </cell>
          <cell r="G655">
            <v>0</v>
          </cell>
          <cell r="H655">
            <v>0</v>
          </cell>
          <cell r="K655" t="str">
            <v>TO</v>
          </cell>
          <cell r="L655" t="str">
            <v>Acquisto</v>
          </cell>
          <cell r="M655" t="str">
            <v>09/02/2017 10:58</v>
          </cell>
          <cell r="N655" t="str">
            <v>No</v>
          </cell>
          <cell r="O655" t="str">
            <v>No</v>
          </cell>
          <cell r="P655">
            <v>0</v>
          </cell>
          <cell r="Q655" t="str">
            <v>)</v>
          </cell>
          <cell r="T655" t="str">
            <v>00959</v>
          </cell>
          <cell r="U655" t="str">
            <v>LG-310366</v>
          </cell>
        </row>
        <row r="656">
          <cell r="B656" t="str">
            <v>BT-UPS-LG-310369</v>
          </cell>
          <cell r="C656" t="str">
            <v>00000000000047055</v>
          </cell>
          <cell r="D656" t="str">
            <v>M</v>
          </cell>
          <cell r="E656" t="str">
            <v>BTICINO - UPS Megaline OnLine 8,75 kVA inverter</v>
          </cell>
          <cell r="F656" t="str">
            <v>BTICINO S.P.A.</v>
          </cell>
          <cell r="G656">
            <v>0</v>
          </cell>
          <cell r="H656">
            <v>0</v>
          </cell>
          <cell r="K656" t="str">
            <v>TO</v>
          </cell>
          <cell r="L656" t="str">
            <v>Acquisto</v>
          </cell>
          <cell r="M656" t="str">
            <v>09/02/2017 10:58</v>
          </cell>
          <cell r="N656" t="str">
            <v>No</v>
          </cell>
          <cell r="O656" t="str">
            <v>No</v>
          </cell>
          <cell r="P656">
            <v>0</v>
          </cell>
          <cell r="Q656" t="str">
            <v>)</v>
          </cell>
          <cell r="T656" t="str">
            <v>00959</v>
          </cell>
          <cell r="U656" t="str">
            <v>LG-310369</v>
          </cell>
        </row>
        <row r="657">
          <cell r="B657" t="str">
            <v>BT-UPS-LG-310372</v>
          </cell>
          <cell r="C657" t="str">
            <v>00000000000047056</v>
          </cell>
          <cell r="D657" t="str">
            <v>M</v>
          </cell>
          <cell r="E657" t="str">
            <v>BTICINO - UPS Megaline OnLine 10 kVA inverter</v>
          </cell>
          <cell r="F657" t="str">
            <v>BTICINO S.P.A.</v>
          </cell>
          <cell r="G657">
            <v>0</v>
          </cell>
          <cell r="H657">
            <v>0</v>
          </cell>
          <cell r="K657" t="str">
            <v>TO</v>
          </cell>
          <cell r="L657" t="str">
            <v>Acquisto</v>
          </cell>
          <cell r="M657" t="str">
            <v>09/02/2017 10:58</v>
          </cell>
          <cell r="N657" t="str">
            <v>No</v>
          </cell>
          <cell r="O657" t="str">
            <v>No</v>
          </cell>
          <cell r="P657">
            <v>0</v>
          </cell>
          <cell r="Q657" t="str">
            <v>)</v>
          </cell>
          <cell r="R657" t="str">
            <v>28/11/2022</v>
          </cell>
          <cell r="S657" t="str">
            <v>28/11/2022</v>
          </cell>
          <cell r="T657" t="str">
            <v>00959</v>
          </cell>
          <cell r="U657" t="str">
            <v>LG-310372</v>
          </cell>
        </row>
        <row r="658">
          <cell r="B658" t="str">
            <v>BT-UPS-LG-310373</v>
          </cell>
          <cell r="C658" t="str">
            <v>00000000000047057</v>
          </cell>
          <cell r="D658" t="str">
            <v>M</v>
          </cell>
          <cell r="E658" t="str">
            <v>BTICINO - UPS Megaline OnLine 1,25 kVA 30min</v>
          </cell>
          <cell r="F658" t="str">
            <v>BTICINO S.P.A.</v>
          </cell>
          <cell r="G658">
            <v>0</v>
          </cell>
          <cell r="H658">
            <v>0</v>
          </cell>
          <cell r="K658" t="str">
            <v>TO</v>
          </cell>
          <cell r="L658" t="str">
            <v>Acquisto</v>
          </cell>
          <cell r="M658" t="str">
            <v>09/02/2017 10:58</v>
          </cell>
          <cell r="N658" t="str">
            <v>No</v>
          </cell>
          <cell r="O658" t="str">
            <v>No</v>
          </cell>
          <cell r="P658">
            <v>0</v>
          </cell>
          <cell r="Q658" t="str">
            <v>)</v>
          </cell>
          <cell r="T658" t="str">
            <v>00959</v>
          </cell>
          <cell r="U658" t="str">
            <v>LG-310373</v>
          </cell>
        </row>
        <row r="659">
          <cell r="B659" t="str">
            <v>BT-UPS-LG-310374</v>
          </cell>
          <cell r="C659" t="str">
            <v>00000000000047058</v>
          </cell>
          <cell r="D659" t="str">
            <v>M</v>
          </cell>
          <cell r="E659" t="str">
            <v>BTICINO - UPS Megaline OnLine 1,25 kVA 52min</v>
          </cell>
          <cell r="F659" t="str">
            <v>BTICINO S.P.A.</v>
          </cell>
          <cell r="G659">
            <v>0</v>
          </cell>
          <cell r="H659">
            <v>0</v>
          </cell>
          <cell r="K659" t="str">
            <v>TO</v>
          </cell>
          <cell r="L659" t="str">
            <v>Acquisto</v>
          </cell>
          <cell r="M659" t="str">
            <v>09/02/2017 10:58</v>
          </cell>
          <cell r="N659" t="str">
            <v>No</v>
          </cell>
          <cell r="O659" t="str">
            <v>No</v>
          </cell>
          <cell r="P659">
            <v>0</v>
          </cell>
          <cell r="Q659" t="str">
            <v>)</v>
          </cell>
          <cell r="T659" t="str">
            <v>00959</v>
          </cell>
          <cell r="U659" t="str">
            <v>LG-310374</v>
          </cell>
        </row>
        <row r="660">
          <cell r="B660" t="str">
            <v>BT-UPS-LG-310375</v>
          </cell>
          <cell r="C660" t="str">
            <v>00000000000047059</v>
          </cell>
          <cell r="D660" t="str">
            <v>M</v>
          </cell>
          <cell r="E660" t="str">
            <v>BTICINO - UPS Megaline OnLine 1,25 kVA 75min</v>
          </cell>
          <cell r="F660" t="str">
            <v>BTICINO S.P.A.</v>
          </cell>
          <cell r="G660">
            <v>0</v>
          </cell>
          <cell r="H660">
            <v>0</v>
          </cell>
          <cell r="K660" t="str">
            <v>TO</v>
          </cell>
          <cell r="L660" t="str">
            <v>Acquisto</v>
          </cell>
          <cell r="M660" t="str">
            <v>09/02/2017 10:58</v>
          </cell>
          <cell r="N660" t="str">
            <v>No</v>
          </cell>
          <cell r="O660" t="str">
            <v>No</v>
          </cell>
          <cell r="P660">
            <v>0</v>
          </cell>
          <cell r="Q660" t="str">
            <v>)</v>
          </cell>
          <cell r="R660" t="str">
            <v>10/07/2018</v>
          </cell>
          <cell r="S660" t="str">
            <v>06/07/2018</v>
          </cell>
          <cell r="T660" t="str">
            <v>00959</v>
          </cell>
          <cell r="U660" t="str">
            <v>LG-310375</v>
          </cell>
        </row>
        <row r="661">
          <cell r="B661" t="str">
            <v>BT-UPS-LG-310376</v>
          </cell>
          <cell r="C661" t="str">
            <v>00000000000047060</v>
          </cell>
          <cell r="D661" t="str">
            <v>M</v>
          </cell>
          <cell r="E661" t="str">
            <v>BTICINO - UPS Megaline OnLine 2,5 kVA 22min</v>
          </cell>
          <cell r="F661" t="str">
            <v>BTICINO S.P.A.</v>
          </cell>
          <cell r="G661">
            <v>0</v>
          </cell>
          <cell r="H661">
            <v>0</v>
          </cell>
          <cell r="K661" t="str">
            <v>TO</v>
          </cell>
          <cell r="L661" t="str">
            <v>Acquisto</v>
          </cell>
          <cell r="M661" t="str">
            <v>09/02/2017 10:58</v>
          </cell>
          <cell r="N661" t="str">
            <v>No</v>
          </cell>
          <cell r="O661" t="str">
            <v>No</v>
          </cell>
          <cell r="P661">
            <v>0</v>
          </cell>
          <cell r="Q661" t="str">
            <v>)</v>
          </cell>
          <cell r="T661" t="str">
            <v>00959</v>
          </cell>
          <cell r="U661" t="str">
            <v>LG-310376</v>
          </cell>
        </row>
        <row r="662">
          <cell r="B662" t="str">
            <v>BT-UPS-LG-310377</v>
          </cell>
          <cell r="C662" t="str">
            <v>00000000000047061</v>
          </cell>
          <cell r="D662" t="str">
            <v>M</v>
          </cell>
          <cell r="E662" t="str">
            <v>BTICINO - UPS Megaline OnLine 2,5 kVA 30min</v>
          </cell>
          <cell r="F662" t="str">
            <v>BTICINO S.P.A.</v>
          </cell>
          <cell r="G662">
            <v>0</v>
          </cell>
          <cell r="H662">
            <v>0</v>
          </cell>
          <cell r="K662" t="str">
            <v>TO</v>
          </cell>
          <cell r="L662" t="str">
            <v>Acquisto</v>
          </cell>
          <cell r="M662" t="str">
            <v>09/02/2017 10:58</v>
          </cell>
          <cell r="N662" t="str">
            <v>No</v>
          </cell>
          <cell r="O662" t="str">
            <v>No</v>
          </cell>
          <cell r="P662">
            <v>0</v>
          </cell>
          <cell r="Q662" t="str">
            <v>)</v>
          </cell>
          <cell r="T662" t="str">
            <v>00959</v>
          </cell>
          <cell r="U662" t="str">
            <v>LG-310377</v>
          </cell>
        </row>
        <row r="663">
          <cell r="B663" t="str">
            <v>BT-UPS-LG-310378</v>
          </cell>
          <cell r="C663" t="str">
            <v>00000000000047062</v>
          </cell>
          <cell r="D663" t="str">
            <v>M</v>
          </cell>
          <cell r="E663" t="str">
            <v>BTICINO - UPS Megaline OnLine 3,75 kVA 18min</v>
          </cell>
          <cell r="F663" t="str">
            <v>BTICINO S.P.A.</v>
          </cell>
          <cell r="G663">
            <v>0</v>
          </cell>
          <cell r="H663">
            <v>0</v>
          </cell>
          <cell r="K663" t="str">
            <v>TO</v>
          </cell>
          <cell r="L663" t="str">
            <v>Acquisto</v>
          </cell>
          <cell r="M663" t="str">
            <v>09/02/2017 10:58</v>
          </cell>
          <cell r="N663" t="str">
            <v>No</v>
          </cell>
          <cell r="O663" t="str">
            <v>No</v>
          </cell>
          <cell r="P663">
            <v>0</v>
          </cell>
          <cell r="Q663" t="str">
            <v>)</v>
          </cell>
          <cell r="T663" t="str">
            <v>00959</v>
          </cell>
          <cell r="U663" t="str">
            <v>LG-310378</v>
          </cell>
        </row>
        <row r="664">
          <cell r="B664" t="str">
            <v>BT-UPS-LG-310379</v>
          </cell>
          <cell r="C664" t="str">
            <v>00000000000047063</v>
          </cell>
          <cell r="D664" t="str">
            <v>M</v>
          </cell>
          <cell r="E664" t="str">
            <v>BTICINO - UPS Megaline OnLine 1,25 kVA Rack</v>
          </cell>
          <cell r="F664" t="str">
            <v>BTICINO S.P.A.</v>
          </cell>
          <cell r="G664">
            <v>0</v>
          </cell>
          <cell r="H664">
            <v>0</v>
          </cell>
          <cell r="K664" t="str">
            <v>TO</v>
          </cell>
          <cell r="L664" t="str">
            <v>Acquisto</v>
          </cell>
          <cell r="M664" t="str">
            <v>09/02/2017 10:58</v>
          </cell>
          <cell r="N664" t="str">
            <v>No</v>
          </cell>
          <cell r="O664" t="str">
            <v>No</v>
          </cell>
          <cell r="P664">
            <v>0</v>
          </cell>
          <cell r="Q664" t="str">
            <v>)</v>
          </cell>
          <cell r="T664" t="str">
            <v>00959</v>
          </cell>
          <cell r="U664" t="str">
            <v>LG-310379</v>
          </cell>
        </row>
        <row r="665">
          <cell r="B665" t="str">
            <v>BT-UPS-LG-310381</v>
          </cell>
          <cell r="C665" t="str">
            <v>00000000000047064</v>
          </cell>
          <cell r="D665" t="str">
            <v>M</v>
          </cell>
          <cell r="E665" t="str">
            <v>BTICINO - UPS Megaline OnLine 2,5 kVA Rack</v>
          </cell>
          <cell r="F665" t="str">
            <v>BTICINO S.P.A.</v>
          </cell>
          <cell r="G665">
            <v>0</v>
          </cell>
          <cell r="H665">
            <v>0</v>
          </cell>
          <cell r="K665" t="str">
            <v>TO</v>
          </cell>
          <cell r="L665" t="str">
            <v>Acquisto</v>
          </cell>
          <cell r="M665" t="str">
            <v>09/02/2017 10:58</v>
          </cell>
          <cell r="N665" t="str">
            <v>No</v>
          </cell>
          <cell r="O665" t="str">
            <v>No</v>
          </cell>
          <cell r="P665">
            <v>0</v>
          </cell>
          <cell r="Q665" t="str">
            <v>)</v>
          </cell>
          <cell r="T665" t="str">
            <v>00959</v>
          </cell>
          <cell r="U665" t="str">
            <v>LG-310381</v>
          </cell>
        </row>
        <row r="666">
          <cell r="B666" t="str">
            <v>BT-UPS-LG-310383</v>
          </cell>
          <cell r="C666" t="str">
            <v>00000000000047065</v>
          </cell>
          <cell r="D666" t="str">
            <v>M</v>
          </cell>
          <cell r="E666" t="str">
            <v>BTICINO - UPS Megaline OnLine 3,75 kVA Rack</v>
          </cell>
          <cell r="F666" t="str">
            <v>BTICINO S.P.A.</v>
          </cell>
          <cell r="G666">
            <v>0</v>
          </cell>
          <cell r="H666">
            <v>0</v>
          </cell>
          <cell r="K666" t="str">
            <v>TO</v>
          </cell>
          <cell r="L666" t="str">
            <v>Acquisto</v>
          </cell>
          <cell r="M666" t="str">
            <v>09/02/2017 10:58</v>
          </cell>
          <cell r="N666" t="str">
            <v>No</v>
          </cell>
          <cell r="O666" t="str">
            <v>No</v>
          </cell>
          <cell r="P666">
            <v>0</v>
          </cell>
          <cell r="Q666" t="str">
            <v>)</v>
          </cell>
          <cell r="R666" t="str">
            <v>23/01/2024</v>
          </cell>
          <cell r="S666" t="str">
            <v>23/01/2024</v>
          </cell>
          <cell r="T666" t="str">
            <v>00959</v>
          </cell>
          <cell r="U666" t="str">
            <v>LG-310383</v>
          </cell>
        </row>
        <row r="667">
          <cell r="B667" t="str">
            <v>BT-UPS-LG-310385</v>
          </cell>
          <cell r="C667" t="str">
            <v>00000000000047066</v>
          </cell>
          <cell r="D667" t="str">
            <v>M</v>
          </cell>
          <cell r="E667" t="str">
            <v>BTICINO - UPS Megaline OnLine 5 kVA Rack</v>
          </cell>
          <cell r="F667" t="str">
            <v>BTICINO S.P.A.</v>
          </cell>
          <cell r="G667">
            <v>0</v>
          </cell>
          <cell r="H667">
            <v>0</v>
          </cell>
          <cell r="K667" t="str">
            <v>TO</v>
          </cell>
          <cell r="L667" t="str">
            <v>Acquisto</v>
          </cell>
          <cell r="M667" t="str">
            <v>09/02/2017 10:58</v>
          </cell>
          <cell r="N667" t="str">
            <v>No</v>
          </cell>
          <cell r="O667" t="str">
            <v>No</v>
          </cell>
          <cell r="P667">
            <v>0</v>
          </cell>
          <cell r="Q667" t="str">
            <v>)</v>
          </cell>
          <cell r="T667" t="str">
            <v>00959</v>
          </cell>
          <cell r="U667" t="str">
            <v>LG-310385</v>
          </cell>
        </row>
        <row r="668">
          <cell r="B668" t="str">
            <v>BT-UPS-LG-310387</v>
          </cell>
          <cell r="C668" t="str">
            <v>00000000000047067</v>
          </cell>
          <cell r="D668" t="str">
            <v>M</v>
          </cell>
          <cell r="E668" t="str">
            <v>BTICINO - UPS Megaline OnLine 1,25 kVA Rack 30min</v>
          </cell>
          <cell r="F668" t="str">
            <v>BTICINO S.P.A.</v>
          </cell>
          <cell r="G668">
            <v>0</v>
          </cell>
          <cell r="H668">
            <v>0</v>
          </cell>
          <cell r="K668" t="str">
            <v>TO</v>
          </cell>
          <cell r="L668" t="str">
            <v>Acquisto</v>
          </cell>
          <cell r="M668" t="str">
            <v>09/02/2017 10:58</v>
          </cell>
          <cell r="N668" t="str">
            <v>No</v>
          </cell>
          <cell r="O668" t="str">
            <v>No</v>
          </cell>
          <cell r="P668">
            <v>0</v>
          </cell>
          <cell r="Q668" t="str">
            <v>)</v>
          </cell>
          <cell r="T668" t="str">
            <v>00959</v>
          </cell>
          <cell r="U668" t="str">
            <v>LG-310387</v>
          </cell>
        </row>
        <row r="669">
          <cell r="B669" t="str">
            <v>BT-UPS-LG-310388</v>
          </cell>
          <cell r="C669" t="str">
            <v>00000000000047068</v>
          </cell>
          <cell r="D669" t="str">
            <v>M</v>
          </cell>
          <cell r="E669" t="str">
            <v>BTICINO - UPS Megaline OnLine 1,25 kVA Rack 52min</v>
          </cell>
          <cell r="F669" t="str">
            <v>BTICINO S.P.A.</v>
          </cell>
          <cell r="G669">
            <v>0</v>
          </cell>
          <cell r="H669">
            <v>0</v>
          </cell>
          <cell r="K669" t="str">
            <v>TO</v>
          </cell>
          <cell r="L669" t="str">
            <v>Acquisto</v>
          </cell>
          <cell r="M669" t="str">
            <v>09/02/2017 10:58</v>
          </cell>
          <cell r="N669" t="str">
            <v>No</v>
          </cell>
          <cell r="O669" t="str">
            <v>No</v>
          </cell>
          <cell r="P669">
            <v>0</v>
          </cell>
          <cell r="Q669" t="str">
            <v>)</v>
          </cell>
          <cell r="T669" t="str">
            <v>00959</v>
          </cell>
          <cell r="U669" t="str">
            <v>LG-310388</v>
          </cell>
        </row>
        <row r="670">
          <cell r="B670" t="str">
            <v>BT-UPS-LG-310389</v>
          </cell>
          <cell r="C670" t="str">
            <v>00000000000047069</v>
          </cell>
          <cell r="D670" t="str">
            <v>M</v>
          </cell>
          <cell r="E670" t="str">
            <v>BTICINO - UPS Megaline OnLine 1,25 kVA Rack 75min</v>
          </cell>
          <cell r="F670" t="str">
            <v>BTICINO S.P.A.</v>
          </cell>
          <cell r="G670">
            <v>0</v>
          </cell>
          <cell r="H670">
            <v>0</v>
          </cell>
          <cell r="K670" t="str">
            <v>TO</v>
          </cell>
          <cell r="L670" t="str">
            <v>Acquisto</v>
          </cell>
          <cell r="M670" t="str">
            <v>09/02/2017 10:58</v>
          </cell>
          <cell r="N670" t="str">
            <v>No</v>
          </cell>
          <cell r="O670" t="str">
            <v>No</v>
          </cell>
          <cell r="P670">
            <v>0</v>
          </cell>
          <cell r="Q670" t="str">
            <v>)</v>
          </cell>
          <cell r="T670" t="str">
            <v>00959</v>
          </cell>
          <cell r="U670" t="str">
            <v>LG-310389</v>
          </cell>
        </row>
        <row r="671">
          <cell r="B671" t="str">
            <v>BT-UPS-LG-310390</v>
          </cell>
          <cell r="C671" t="str">
            <v>00000000000047070</v>
          </cell>
          <cell r="D671" t="str">
            <v>M</v>
          </cell>
          <cell r="E671" t="str">
            <v>BTICINO - UPS Megaline OnLine 2,5 kVA Rack 22min</v>
          </cell>
          <cell r="F671" t="str">
            <v>BTICINO S.P.A.</v>
          </cell>
          <cell r="G671">
            <v>0</v>
          </cell>
          <cell r="H671">
            <v>0</v>
          </cell>
          <cell r="K671" t="str">
            <v>TO</v>
          </cell>
          <cell r="L671" t="str">
            <v>Acquisto</v>
          </cell>
          <cell r="M671" t="str">
            <v>09/02/2017 10:58</v>
          </cell>
          <cell r="N671" t="str">
            <v>No</v>
          </cell>
          <cell r="O671" t="str">
            <v>No</v>
          </cell>
          <cell r="P671">
            <v>0</v>
          </cell>
          <cell r="Q671" t="str">
            <v>)</v>
          </cell>
          <cell r="T671" t="str">
            <v>00959</v>
          </cell>
          <cell r="U671" t="str">
            <v>LG-310390</v>
          </cell>
        </row>
        <row r="672">
          <cell r="B672" t="str">
            <v>BT-UPS-LG-310391</v>
          </cell>
          <cell r="C672" t="str">
            <v>00000000000047071</v>
          </cell>
          <cell r="D672" t="str">
            <v>M</v>
          </cell>
          <cell r="E672" t="str">
            <v>BTICINO - UPS Megaline OnLine 2,5 kVA Rack 30min</v>
          </cell>
          <cell r="F672" t="str">
            <v>BTICINO S.P.A.</v>
          </cell>
          <cell r="G672">
            <v>0</v>
          </cell>
          <cell r="H672">
            <v>0</v>
          </cell>
          <cell r="K672" t="str">
            <v>TO</v>
          </cell>
          <cell r="L672" t="str">
            <v>Acquisto</v>
          </cell>
          <cell r="M672" t="str">
            <v>09/02/2017 10:58</v>
          </cell>
          <cell r="N672" t="str">
            <v>No</v>
          </cell>
          <cell r="O672" t="str">
            <v>No</v>
          </cell>
          <cell r="P672">
            <v>0</v>
          </cell>
          <cell r="Q672" t="str">
            <v>)</v>
          </cell>
          <cell r="T672" t="str">
            <v>00959</v>
          </cell>
          <cell r="U672" t="str">
            <v>LG-310391</v>
          </cell>
        </row>
        <row r="673">
          <cell r="B673" t="str">
            <v>BT-UPS-LG-310392</v>
          </cell>
          <cell r="C673" t="str">
            <v>00000000000047072</v>
          </cell>
          <cell r="D673" t="str">
            <v>M</v>
          </cell>
          <cell r="E673" t="str">
            <v>BTICINO - UPS Megaline OnLine 3,75 kVA Rack 18min</v>
          </cell>
          <cell r="F673" t="str">
            <v>BTICINO S.P.A.</v>
          </cell>
          <cell r="G673">
            <v>0</v>
          </cell>
          <cell r="H673">
            <v>0</v>
          </cell>
          <cell r="K673" t="str">
            <v>TO</v>
          </cell>
          <cell r="L673" t="str">
            <v>Acquisto</v>
          </cell>
          <cell r="M673" t="str">
            <v>09/02/2017 10:58</v>
          </cell>
          <cell r="N673" t="str">
            <v>No</v>
          </cell>
          <cell r="O673" t="str">
            <v>No</v>
          </cell>
          <cell r="P673">
            <v>0</v>
          </cell>
          <cell r="Q673" t="str">
            <v>)</v>
          </cell>
          <cell r="T673" t="str">
            <v>00959</v>
          </cell>
          <cell r="U673" t="str">
            <v>LG-310392</v>
          </cell>
        </row>
        <row r="674">
          <cell r="B674" t="str">
            <v>BT-UPS-LG-310396</v>
          </cell>
          <cell r="C674" t="str">
            <v>00000000000047073</v>
          </cell>
          <cell r="D674" t="str">
            <v>M</v>
          </cell>
          <cell r="E674" t="str">
            <v>BTICINO - UPS Trimod HE 10 kVA  0min</v>
          </cell>
          <cell r="F674" t="str">
            <v>BTICINO S.P.A.</v>
          </cell>
          <cell r="G674">
            <v>0</v>
          </cell>
          <cell r="H674">
            <v>0</v>
          </cell>
          <cell r="K674" t="str">
            <v>TO</v>
          </cell>
          <cell r="L674" t="str">
            <v>Acquisto</v>
          </cell>
          <cell r="M674" t="str">
            <v>09/02/2017 10:58</v>
          </cell>
          <cell r="N674" t="str">
            <v>No</v>
          </cell>
          <cell r="O674" t="str">
            <v>No</v>
          </cell>
          <cell r="P674">
            <v>0</v>
          </cell>
          <cell r="Q674" t="str">
            <v>)</v>
          </cell>
          <cell r="T674" t="str">
            <v>00959</v>
          </cell>
          <cell r="U674" t="str">
            <v>LG-310396</v>
          </cell>
        </row>
        <row r="675">
          <cell r="B675" t="str">
            <v>BT-UPS-LG-310397</v>
          </cell>
          <cell r="C675" t="str">
            <v>00000000000047078</v>
          </cell>
          <cell r="D675" t="str">
            <v>M</v>
          </cell>
          <cell r="E675" t="str">
            <v>BTICINO - UPS Trimod HE 10 kVA Alto 0min</v>
          </cell>
          <cell r="F675" t="str">
            <v>BTICINO S.P.A.</v>
          </cell>
          <cell r="G675">
            <v>0</v>
          </cell>
          <cell r="H675">
            <v>0</v>
          </cell>
          <cell r="K675" t="str">
            <v>TO</v>
          </cell>
          <cell r="L675" t="str">
            <v>Acquisto</v>
          </cell>
          <cell r="M675" t="str">
            <v>09/02/2017 10:58</v>
          </cell>
          <cell r="N675" t="str">
            <v>No</v>
          </cell>
          <cell r="O675" t="str">
            <v>No</v>
          </cell>
          <cell r="P675">
            <v>0</v>
          </cell>
          <cell r="Q675" t="str">
            <v>)</v>
          </cell>
          <cell r="T675" t="str">
            <v>00959</v>
          </cell>
          <cell r="U675" t="str">
            <v>LG-310397</v>
          </cell>
        </row>
        <row r="676">
          <cell r="B676" t="str">
            <v>BT-UPS-LG-310402</v>
          </cell>
          <cell r="C676" t="str">
            <v>00000000000047079</v>
          </cell>
          <cell r="D676" t="str">
            <v>M</v>
          </cell>
          <cell r="E676" t="str">
            <v>BTICINO - UPS Trimod HE 10 kVA Alto 49min</v>
          </cell>
          <cell r="F676" t="str">
            <v>BTICINO S.P.A.</v>
          </cell>
          <cell r="G676">
            <v>0</v>
          </cell>
          <cell r="H676">
            <v>0</v>
          </cell>
          <cell r="K676" t="str">
            <v>TO</v>
          </cell>
          <cell r="L676" t="str">
            <v>Acquisto</v>
          </cell>
          <cell r="M676" t="str">
            <v>09/02/2017 10:58</v>
          </cell>
          <cell r="N676" t="str">
            <v>No</v>
          </cell>
          <cell r="O676" t="str">
            <v>No</v>
          </cell>
          <cell r="P676">
            <v>0</v>
          </cell>
          <cell r="Q676" t="str">
            <v>)</v>
          </cell>
          <cell r="R676" t="str">
            <v>18/12/2020</v>
          </cell>
          <cell r="S676" t="str">
            <v>11/12/2020</v>
          </cell>
          <cell r="T676" t="str">
            <v>00959</v>
          </cell>
          <cell r="U676" t="str">
            <v>LG-310402</v>
          </cell>
        </row>
        <row r="677">
          <cell r="B677" t="str">
            <v>BT-UPS-LG-310403</v>
          </cell>
          <cell r="C677" t="str">
            <v>00000000000047080</v>
          </cell>
          <cell r="D677" t="str">
            <v>M</v>
          </cell>
          <cell r="E677" t="str">
            <v>BTICINO - UPS Trimod HE 15 kVA Alto 0min</v>
          </cell>
          <cell r="F677" t="str">
            <v>BTICINO S.P.A.</v>
          </cell>
          <cell r="G677">
            <v>0</v>
          </cell>
          <cell r="H677">
            <v>0</v>
          </cell>
          <cell r="K677" t="str">
            <v>TO</v>
          </cell>
          <cell r="L677" t="str">
            <v>Acquisto</v>
          </cell>
          <cell r="M677" t="str">
            <v>09/02/2017 10:58</v>
          </cell>
          <cell r="N677" t="str">
            <v>No</v>
          </cell>
          <cell r="O677" t="str">
            <v>No</v>
          </cell>
          <cell r="P677">
            <v>0</v>
          </cell>
          <cell r="Q677" t="str">
            <v>)</v>
          </cell>
          <cell r="T677" t="str">
            <v>00959</v>
          </cell>
          <cell r="U677" t="str">
            <v>LG-310403</v>
          </cell>
        </row>
        <row r="678">
          <cell r="B678" t="str">
            <v>BT-UPS-LG-310407</v>
          </cell>
          <cell r="C678" t="str">
            <v>00000000000047081</v>
          </cell>
          <cell r="D678" t="str">
            <v>M</v>
          </cell>
          <cell r="E678" t="str">
            <v>BTICINO - UPS Trimod HE 15 kVA Alto 29min</v>
          </cell>
          <cell r="F678" t="str">
            <v>BTICINO S.P.A.</v>
          </cell>
          <cell r="G678">
            <v>0</v>
          </cell>
          <cell r="H678">
            <v>0</v>
          </cell>
          <cell r="K678" t="str">
            <v>TO</v>
          </cell>
          <cell r="L678" t="str">
            <v>Acquisto</v>
          </cell>
          <cell r="M678" t="str">
            <v>09/02/2017 10:58</v>
          </cell>
          <cell r="N678" t="str">
            <v>No</v>
          </cell>
          <cell r="O678" t="str">
            <v>No</v>
          </cell>
          <cell r="P678">
            <v>0</v>
          </cell>
          <cell r="Q678" t="str">
            <v>)</v>
          </cell>
          <cell r="T678" t="str">
            <v>00959</v>
          </cell>
          <cell r="U678" t="str">
            <v>LG-310407</v>
          </cell>
        </row>
        <row r="679">
          <cell r="B679" t="str">
            <v>BT-UPS-LG-310408</v>
          </cell>
          <cell r="C679" t="str">
            <v>00000000000047082</v>
          </cell>
          <cell r="D679" t="str">
            <v>M</v>
          </cell>
          <cell r="E679" t="str">
            <v>BTICINO - UPS Trimod HE 15 kVA  0min</v>
          </cell>
          <cell r="F679" t="str">
            <v>BTICINO S.P.A.</v>
          </cell>
          <cell r="G679">
            <v>0</v>
          </cell>
          <cell r="H679">
            <v>0</v>
          </cell>
          <cell r="K679" t="str">
            <v>TO</v>
          </cell>
          <cell r="L679" t="str">
            <v>Acquisto</v>
          </cell>
          <cell r="M679" t="str">
            <v>09/02/2017 10:58</v>
          </cell>
          <cell r="N679" t="str">
            <v>No</v>
          </cell>
          <cell r="O679" t="str">
            <v>No</v>
          </cell>
          <cell r="P679">
            <v>0</v>
          </cell>
          <cell r="Q679" t="str">
            <v>)</v>
          </cell>
          <cell r="T679" t="str">
            <v>00959</v>
          </cell>
          <cell r="U679" t="str">
            <v>LG-310408</v>
          </cell>
        </row>
        <row r="680">
          <cell r="B680" t="str">
            <v>BT-UPS-LG-310409</v>
          </cell>
          <cell r="C680" t="str">
            <v>00000000000047083</v>
          </cell>
          <cell r="D680" t="str">
            <v>M</v>
          </cell>
          <cell r="E680" t="str">
            <v>BTICINO - UPS Trimod HE 20 kVA Alto 0min</v>
          </cell>
          <cell r="F680" t="str">
            <v>BTICINO S.P.A.</v>
          </cell>
          <cell r="G680">
            <v>0</v>
          </cell>
          <cell r="H680">
            <v>0</v>
          </cell>
          <cell r="K680" t="str">
            <v>TO</v>
          </cell>
          <cell r="L680" t="str">
            <v>Acquisto</v>
          </cell>
          <cell r="M680" t="str">
            <v>09/02/2017 10:58</v>
          </cell>
          <cell r="N680" t="str">
            <v>No</v>
          </cell>
          <cell r="O680" t="str">
            <v>No</v>
          </cell>
          <cell r="P680">
            <v>0</v>
          </cell>
          <cell r="Q680" t="str">
            <v>)</v>
          </cell>
          <cell r="T680" t="str">
            <v>00959</v>
          </cell>
          <cell r="U680" t="str">
            <v>LG-310409</v>
          </cell>
        </row>
        <row r="681">
          <cell r="B681" t="str">
            <v>BT-UPS-LG-310413</v>
          </cell>
          <cell r="C681" t="str">
            <v>00000000000047084</v>
          </cell>
          <cell r="D681" t="str">
            <v>M</v>
          </cell>
          <cell r="E681" t="str">
            <v>BTICINO - UPS Trimod HE 20 kVA Alto 20min</v>
          </cell>
          <cell r="F681" t="str">
            <v>BTICINO S.P.A.</v>
          </cell>
          <cell r="G681">
            <v>0</v>
          </cell>
          <cell r="H681">
            <v>0</v>
          </cell>
          <cell r="K681" t="str">
            <v>TO</v>
          </cell>
          <cell r="L681" t="str">
            <v>Acquisto</v>
          </cell>
          <cell r="M681" t="str">
            <v>09/02/2017 10:58</v>
          </cell>
          <cell r="N681" t="str">
            <v>No</v>
          </cell>
          <cell r="O681" t="str">
            <v>No</v>
          </cell>
          <cell r="P681">
            <v>0</v>
          </cell>
          <cell r="Q681" t="str">
            <v>)</v>
          </cell>
          <cell r="R681" t="str">
            <v>05/12/2022</v>
          </cell>
          <cell r="S681" t="str">
            <v>05/12/2022</v>
          </cell>
          <cell r="T681" t="str">
            <v>00959</v>
          </cell>
          <cell r="U681" t="str">
            <v>LG-310413</v>
          </cell>
        </row>
        <row r="682">
          <cell r="B682" t="str">
            <v>BT-UPS-LG-310414</v>
          </cell>
          <cell r="C682" t="str">
            <v>00000000000047085</v>
          </cell>
          <cell r="D682" t="str">
            <v>M</v>
          </cell>
          <cell r="E682" t="str">
            <v>BTICINO - UPS Trimod HE 20 kVA 0min</v>
          </cell>
          <cell r="F682" t="str">
            <v>BTICINO S.P.A.</v>
          </cell>
          <cell r="G682">
            <v>0</v>
          </cell>
          <cell r="H682">
            <v>0</v>
          </cell>
          <cell r="K682" t="str">
            <v>TO</v>
          </cell>
          <cell r="L682" t="str">
            <v>Acquisto</v>
          </cell>
          <cell r="M682" t="str">
            <v>09/02/2017 10:58</v>
          </cell>
          <cell r="N682" t="str">
            <v>No</v>
          </cell>
          <cell r="O682" t="str">
            <v>No</v>
          </cell>
          <cell r="P682">
            <v>0</v>
          </cell>
          <cell r="Q682" t="str">
            <v>)</v>
          </cell>
          <cell r="R682" t="str">
            <v>10/06/2022</v>
          </cell>
          <cell r="S682" t="str">
            <v>10/06/2022</v>
          </cell>
          <cell r="T682" t="str">
            <v>00959</v>
          </cell>
          <cell r="U682" t="str">
            <v>LG-310414</v>
          </cell>
        </row>
        <row r="683">
          <cell r="B683" t="str">
            <v>BT-UPS-LG-310415</v>
          </cell>
          <cell r="C683" t="str">
            <v>00000000000047086</v>
          </cell>
          <cell r="D683" t="str">
            <v>M</v>
          </cell>
          <cell r="E683" t="str">
            <v>BTICINO - UPS Trimod HE 30 kVA Alto 0min</v>
          </cell>
          <cell r="F683" t="str">
            <v>BTICINO S.P.A.</v>
          </cell>
          <cell r="G683">
            <v>0</v>
          </cell>
          <cell r="H683">
            <v>0</v>
          </cell>
          <cell r="K683" t="str">
            <v>TO</v>
          </cell>
          <cell r="L683" t="str">
            <v>Acquisto</v>
          </cell>
          <cell r="M683" t="str">
            <v>09/02/2017 10:58</v>
          </cell>
          <cell r="N683" t="str">
            <v>No</v>
          </cell>
          <cell r="O683" t="str">
            <v>No</v>
          </cell>
          <cell r="P683">
            <v>0</v>
          </cell>
          <cell r="Q683" t="str">
            <v>)</v>
          </cell>
          <cell r="T683" t="str">
            <v>00959</v>
          </cell>
          <cell r="U683" t="str">
            <v>LG-310415</v>
          </cell>
        </row>
        <row r="684">
          <cell r="B684" t="str">
            <v>BT-UPS-LG-310417</v>
          </cell>
          <cell r="C684" t="str">
            <v>00000000000047087</v>
          </cell>
          <cell r="D684" t="str">
            <v>M</v>
          </cell>
          <cell r="E684" t="str">
            <v>BTICINO - UPS Trimod HE 30 kVA 8min</v>
          </cell>
          <cell r="F684" t="str">
            <v>BTICINO S.P.A.</v>
          </cell>
          <cell r="G684">
            <v>0</v>
          </cell>
          <cell r="H684">
            <v>0</v>
          </cell>
          <cell r="K684" t="str">
            <v>TO</v>
          </cell>
          <cell r="L684" t="str">
            <v>Acquisto</v>
          </cell>
          <cell r="M684" t="str">
            <v>09/02/2017 10:58</v>
          </cell>
          <cell r="N684" t="str">
            <v>No</v>
          </cell>
          <cell r="O684" t="str">
            <v>No</v>
          </cell>
          <cell r="P684">
            <v>0</v>
          </cell>
          <cell r="Q684" t="str">
            <v>)</v>
          </cell>
          <cell r="T684" t="str">
            <v>00959</v>
          </cell>
          <cell r="U684" t="str">
            <v>LG-310417</v>
          </cell>
        </row>
        <row r="685">
          <cell r="B685" t="str">
            <v>BT-UPS-LG-310418</v>
          </cell>
          <cell r="C685" t="str">
            <v>00000000000047088</v>
          </cell>
          <cell r="D685" t="str">
            <v>M</v>
          </cell>
          <cell r="E685" t="str">
            <v>BTICINO - UPS Trimod HE 30 kVA  0min</v>
          </cell>
          <cell r="F685" t="str">
            <v>BTICINO S.P.A.</v>
          </cell>
          <cell r="G685">
            <v>0</v>
          </cell>
          <cell r="H685">
            <v>0</v>
          </cell>
          <cell r="K685" t="str">
            <v>TO</v>
          </cell>
          <cell r="L685" t="str">
            <v>Acquisto</v>
          </cell>
          <cell r="M685" t="str">
            <v>09/02/2017 10:58</v>
          </cell>
          <cell r="N685" t="str">
            <v>No</v>
          </cell>
          <cell r="O685" t="str">
            <v>No</v>
          </cell>
          <cell r="P685">
            <v>0</v>
          </cell>
          <cell r="Q685" t="str">
            <v>)</v>
          </cell>
          <cell r="T685" t="str">
            <v>00959</v>
          </cell>
          <cell r="U685" t="str">
            <v>LG-310418</v>
          </cell>
        </row>
        <row r="686">
          <cell r="B686" t="str">
            <v>BT-UPS-LG-310419</v>
          </cell>
          <cell r="C686" t="str">
            <v>00000000000047089</v>
          </cell>
          <cell r="D686" t="str">
            <v>M</v>
          </cell>
          <cell r="E686" t="str">
            <v>BTICINO - UPS Trimod HE 40 kVA  0min</v>
          </cell>
          <cell r="F686" t="str">
            <v>BTICINO S.P.A.</v>
          </cell>
          <cell r="G686">
            <v>0</v>
          </cell>
          <cell r="H686">
            <v>0</v>
          </cell>
          <cell r="K686" t="str">
            <v>TO</v>
          </cell>
          <cell r="L686" t="str">
            <v>Acquisto</v>
          </cell>
          <cell r="M686" t="str">
            <v>09/02/2017 10:58</v>
          </cell>
          <cell r="N686" t="str">
            <v>No</v>
          </cell>
          <cell r="O686" t="str">
            <v>No</v>
          </cell>
          <cell r="P686">
            <v>0</v>
          </cell>
          <cell r="Q686" t="str">
            <v>)</v>
          </cell>
          <cell r="R686" t="str">
            <v>05/07/2023</v>
          </cell>
          <cell r="S686" t="str">
            <v>05/07/2023</v>
          </cell>
          <cell r="T686" t="str">
            <v>00959</v>
          </cell>
          <cell r="U686" t="str">
            <v>LG-310419</v>
          </cell>
        </row>
        <row r="687">
          <cell r="B687" t="str">
            <v>BT-UPS-LG-310420</v>
          </cell>
          <cell r="C687" t="str">
            <v>00000000000047090</v>
          </cell>
          <cell r="D687" t="str">
            <v>M</v>
          </cell>
          <cell r="E687" t="str">
            <v>BTICINO - UPS Trimod HE 60 kVA  0min</v>
          </cell>
          <cell r="F687" t="str">
            <v>BTICINO S.P.A.</v>
          </cell>
          <cell r="G687">
            <v>0</v>
          </cell>
          <cell r="H687">
            <v>0</v>
          </cell>
          <cell r="K687" t="str">
            <v>TO</v>
          </cell>
          <cell r="L687" t="str">
            <v>Acquisto</v>
          </cell>
          <cell r="M687" t="str">
            <v>09/02/2017 10:58</v>
          </cell>
          <cell r="N687" t="str">
            <v>No</v>
          </cell>
          <cell r="O687" t="str">
            <v>No</v>
          </cell>
          <cell r="P687">
            <v>0</v>
          </cell>
          <cell r="Q687" t="str">
            <v>)</v>
          </cell>
          <cell r="R687" t="str">
            <v>20/07/2018</v>
          </cell>
          <cell r="S687" t="str">
            <v>12/07/2018</v>
          </cell>
          <cell r="T687" t="str">
            <v>00959</v>
          </cell>
          <cell r="U687" t="str">
            <v>LG-310420</v>
          </cell>
        </row>
        <row r="688">
          <cell r="B688" t="str">
            <v>BT-UPS-LG-310420_BUN</v>
          </cell>
          <cell r="C688" t="str">
            <v>00000000000054645</v>
          </cell>
          <cell r="D688" t="str">
            <v>M</v>
          </cell>
          <cell r="E688" t="str">
            <v>LEGRAND - UPS Tri. HE 60 kVA. Compr. di 2 cabinet batt. mod. 20 cass. 9Ah inst. ( 310764x2). Intef web/snmp compresa (310931)</v>
          </cell>
          <cell r="F688" t="str">
            <v>BTICINO S.P.A.</v>
          </cell>
          <cell r="G688">
            <v>0</v>
          </cell>
          <cell r="H688">
            <v>0</v>
          </cell>
          <cell r="L688" t="str">
            <v>Acquisto</v>
          </cell>
          <cell r="M688" t="str">
            <v>11/06/2018 14:56</v>
          </cell>
          <cell r="N688" t="str">
            <v>Si</v>
          </cell>
          <cell r="O688" t="str">
            <v>No</v>
          </cell>
          <cell r="P688">
            <v>0</v>
          </cell>
          <cell r="Q688" t="str">
            <v>X</v>
          </cell>
          <cell r="T688" t="str">
            <v>00959</v>
          </cell>
        </row>
        <row r="689">
          <cell r="B689" t="str">
            <v>BT-UPS-LG-310422</v>
          </cell>
          <cell r="C689" t="str">
            <v>00000000000047091</v>
          </cell>
          <cell r="D689" t="str">
            <v>M</v>
          </cell>
          <cell r="E689" t="str">
            <v>BTICINO - UPS Trimod HE Power Cabinet per 10 kVA ( 3power slot/12 Batt slot)</v>
          </cell>
          <cell r="F689" t="str">
            <v>BTICINO S.P.A.</v>
          </cell>
          <cell r="G689">
            <v>0</v>
          </cell>
          <cell r="H689">
            <v>0</v>
          </cell>
          <cell r="K689" t="str">
            <v>TO</v>
          </cell>
          <cell r="L689" t="str">
            <v>Acquisto</v>
          </cell>
          <cell r="M689" t="str">
            <v>09/02/2017 10:58</v>
          </cell>
          <cell r="N689" t="str">
            <v>No</v>
          </cell>
          <cell r="O689" t="str">
            <v>No</v>
          </cell>
          <cell r="P689">
            <v>0</v>
          </cell>
          <cell r="Q689" t="str">
            <v>)</v>
          </cell>
          <cell r="T689" t="str">
            <v>00959</v>
          </cell>
          <cell r="U689" t="str">
            <v>LG-310422</v>
          </cell>
        </row>
        <row r="690">
          <cell r="B690" t="str">
            <v>BT-UPS-LG-310423</v>
          </cell>
          <cell r="C690" t="str">
            <v>00000000000047092</v>
          </cell>
          <cell r="D690" t="str">
            <v>M</v>
          </cell>
          <cell r="E690" t="str">
            <v>BTICINO - UPS Trimod HE Power Cabinet per 15/20 kVA ( 3power slot/12 Batt slot)</v>
          </cell>
          <cell r="F690" t="str">
            <v>BTICINO S.P.A.</v>
          </cell>
          <cell r="G690">
            <v>0</v>
          </cell>
          <cell r="H690">
            <v>0</v>
          </cell>
          <cell r="K690" t="str">
            <v>TO</v>
          </cell>
          <cell r="L690" t="str">
            <v>Acquisto</v>
          </cell>
          <cell r="M690" t="str">
            <v>09/02/2017 10:58</v>
          </cell>
          <cell r="N690" t="str">
            <v>No</v>
          </cell>
          <cell r="O690" t="str">
            <v>No</v>
          </cell>
          <cell r="P690">
            <v>0</v>
          </cell>
          <cell r="Q690" t="str">
            <v>)</v>
          </cell>
          <cell r="T690" t="str">
            <v>00959</v>
          </cell>
          <cell r="U690" t="str">
            <v>LG-310423</v>
          </cell>
        </row>
        <row r="691">
          <cell r="B691" t="str">
            <v>BT-UPS-LG-310424</v>
          </cell>
          <cell r="C691" t="str">
            <v>00000000000047093</v>
          </cell>
          <cell r="D691" t="str">
            <v>M</v>
          </cell>
          <cell r="E691" t="str">
            <v>BTICINO - UPS Trimod HE Power Cabinet per 30 kVA ( 6power slot/No Batt slot) solo 3/3</v>
          </cell>
          <cell r="F691" t="str">
            <v>BTICINO S.P.A.</v>
          </cell>
          <cell r="G691">
            <v>0</v>
          </cell>
          <cell r="H691">
            <v>0</v>
          </cell>
          <cell r="K691" t="str">
            <v>TO</v>
          </cell>
          <cell r="L691" t="str">
            <v>Acquisto</v>
          </cell>
          <cell r="M691" t="str">
            <v>09/02/2017 10:58</v>
          </cell>
          <cell r="N691" t="str">
            <v>No</v>
          </cell>
          <cell r="O691" t="str">
            <v>No</v>
          </cell>
          <cell r="P691">
            <v>0</v>
          </cell>
          <cell r="Q691" t="str">
            <v>)</v>
          </cell>
          <cell r="T691" t="str">
            <v>00959</v>
          </cell>
          <cell r="U691" t="str">
            <v>LG-310424</v>
          </cell>
        </row>
        <row r="692">
          <cell r="B692" t="str">
            <v>BT-UPS-LG-310425</v>
          </cell>
          <cell r="C692" t="str">
            <v>00000000000047094</v>
          </cell>
          <cell r="D692" t="str">
            <v>M</v>
          </cell>
          <cell r="E692" t="str">
            <v>BTICINO - UPS Trimod HE Power Cabinet per 30 kVA ( 6power slot/No Batt slot) 3/1, 1/1, 3/1</v>
          </cell>
          <cell r="F692" t="str">
            <v>BTICINO S.P.A.</v>
          </cell>
          <cell r="G692">
            <v>0</v>
          </cell>
          <cell r="H692">
            <v>0</v>
          </cell>
          <cell r="K692" t="str">
            <v>TO</v>
          </cell>
          <cell r="L692" t="str">
            <v>Acquisto</v>
          </cell>
          <cell r="M692" t="str">
            <v>09/02/2017 10:58</v>
          </cell>
          <cell r="N692" t="str">
            <v>No</v>
          </cell>
          <cell r="O692" t="str">
            <v>No</v>
          </cell>
          <cell r="P692">
            <v>0</v>
          </cell>
          <cell r="Q692" t="str">
            <v>)</v>
          </cell>
          <cell r="T692" t="str">
            <v>00959</v>
          </cell>
          <cell r="U692" t="str">
            <v>LG-310425</v>
          </cell>
        </row>
        <row r="693">
          <cell r="B693" t="str">
            <v>BT-UPS-LG-310426</v>
          </cell>
          <cell r="C693" t="str">
            <v>00000000000047095</v>
          </cell>
          <cell r="D693" t="str">
            <v>M</v>
          </cell>
          <cell r="E693" t="str">
            <v>BTICINO - UPS Trimod HE Power Cabinet per 40 kVA ( 6power slot/No Batt slot) solo 3/3</v>
          </cell>
          <cell r="F693" t="str">
            <v>BTICINO S.P.A.</v>
          </cell>
          <cell r="G693">
            <v>0</v>
          </cell>
          <cell r="H693">
            <v>0</v>
          </cell>
          <cell r="K693" t="str">
            <v>TO</v>
          </cell>
          <cell r="L693" t="str">
            <v>Acquisto</v>
          </cell>
          <cell r="M693" t="str">
            <v>09/02/2017 10:58</v>
          </cell>
          <cell r="N693" t="str">
            <v>No</v>
          </cell>
          <cell r="O693" t="str">
            <v>No</v>
          </cell>
          <cell r="P693">
            <v>0</v>
          </cell>
          <cell r="Q693" t="str">
            <v>)</v>
          </cell>
          <cell r="T693" t="str">
            <v>00959</v>
          </cell>
          <cell r="U693" t="str">
            <v>LG-310426</v>
          </cell>
        </row>
        <row r="694">
          <cell r="B694" t="str">
            <v>BT-UPS-LG-310427</v>
          </cell>
          <cell r="C694" t="str">
            <v>00000000000047096</v>
          </cell>
          <cell r="D694" t="str">
            <v>M</v>
          </cell>
          <cell r="E694" t="str">
            <v>BTICINO - UPS Trimod HE Power Cabinet per 60 kVA ( 6power slot/No Batt slot) solo 3/3</v>
          </cell>
          <cell r="F694" t="str">
            <v>BTICINO S.P.A.</v>
          </cell>
          <cell r="G694">
            <v>0</v>
          </cell>
          <cell r="H694">
            <v>0</v>
          </cell>
          <cell r="K694" t="str">
            <v>TO</v>
          </cell>
          <cell r="L694" t="str">
            <v>Acquisto</v>
          </cell>
          <cell r="M694" t="str">
            <v>09/02/2017 10:58</v>
          </cell>
          <cell r="N694" t="str">
            <v>No</v>
          </cell>
          <cell r="O694" t="str">
            <v>No</v>
          </cell>
          <cell r="P694">
            <v>0</v>
          </cell>
          <cell r="Q694" t="str">
            <v>)</v>
          </cell>
          <cell r="T694" t="str">
            <v>00959</v>
          </cell>
          <cell r="U694" t="str">
            <v>LG-310427</v>
          </cell>
        </row>
        <row r="695">
          <cell r="B695" t="str">
            <v>BT-UPS-LG-310431</v>
          </cell>
          <cell r="C695" t="str">
            <v>00000000000047097</v>
          </cell>
          <cell r="D695" t="str">
            <v>M</v>
          </cell>
          <cell r="E695" t="str">
            <v>BTICINO - UPS Trimod HE Power Cabinet per 10 kVA ( 3power slot/16 Batt slot)</v>
          </cell>
          <cell r="F695" t="str">
            <v>BTICINO S.P.A.</v>
          </cell>
          <cell r="G695">
            <v>0</v>
          </cell>
          <cell r="H695">
            <v>0</v>
          </cell>
          <cell r="K695" t="str">
            <v>TO</v>
          </cell>
          <cell r="L695" t="str">
            <v>Acquisto</v>
          </cell>
          <cell r="M695" t="str">
            <v>09/02/2017 10:58</v>
          </cell>
          <cell r="N695" t="str">
            <v>No</v>
          </cell>
          <cell r="O695" t="str">
            <v>No</v>
          </cell>
          <cell r="P695">
            <v>0</v>
          </cell>
          <cell r="Q695" t="str">
            <v>)</v>
          </cell>
          <cell r="T695" t="str">
            <v>00959</v>
          </cell>
          <cell r="U695" t="str">
            <v>LG-310431</v>
          </cell>
        </row>
        <row r="696">
          <cell r="B696" t="str">
            <v>BT-UPS-LG-310432</v>
          </cell>
          <cell r="C696" t="str">
            <v>00000000000047098</v>
          </cell>
          <cell r="D696" t="str">
            <v>M</v>
          </cell>
          <cell r="E696" t="str">
            <v>BTICINO - UPS Trimod HE Power Cabinet per 15/20 kVA ( 6power slot/12 Batt slot)</v>
          </cell>
          <cell r="F696" t="str">
            <v>BTICINO S.P.A.</v>
          </cell>
          <cell r="G696">
            <v>0</v>
          </cell>
          <cell r="H696">
            <v>0</v>
          </cell>
          <cell r="K696" t="str">
            <v>TO</v>
          </cell>
          <cell r="L696" t="str">
            <v>Acquisto</v>
          </cell>
          <cell r="M696" t="str">
            <v>09/02/2017 10:58</v>
          </cell>
          <cell r="N696" t="str">
            <v>No</v>
          </cell>
          <cell r="O696" t="str">
            <v>No</v>
          </cell>
          <cell r="P696">
            <v>0</v>
          </cell>
          <cell r="Q696" t="str">
            <v>)</v>
          </cell>
          <cell r="T696" t="str">
            <v>00959</v>
          </cell>
          <cell r="U696" t="str">
            <v>LG-310432</v>
          </cell>
        </row>
        <row r="697">
          <cell r="B697" t="str">
            <v>BT-UPS-LG-310433</v>
          </cell>
          <cell r="C697" t="str">
            <v>00000000000047099</v>
          </cell>
          <cell r="D697" t="str">
            <v>M</v>
          </cell>
          <cell r="E697" t="str">
            <v>BTICINO - UPS Trimod HE Power Cabinet per 15/20 kVA ( 3power slot/16 Batt slot)</v>
          </cell>
          <cell r="F697" t="str">
            <v>BTICINO S.P.A.</v>
          </cell>
          <cell r="G697">
            <v>0</v>
          </cell>
          <cell r="H697">
            <v>0</v>
          </cell>
          <cell r="K697" t="str">
            <v>TO</v>
          </cell>
          <cell r="L697" t="str">
            <v>Acquisto</v>
          </cell>
          <cell r="M697" t="str">
            <v>09/02/2017 10:58</v>
          </cell>
          <cell r="N697" t="str">
            <v>No</v>
          </cell>
          <cell r="O697" t="str">
            <v>No</v>
          </cell>
          <cell r="P697">
            <v>0</v>
          </cell>
          <cell r="Q697" t="str">
            <v>)</v>
          </cell>
          <cell r="R697" t="str">
            <v>01/10/2021</v>
          </cell>
          <cell r="S697" t="str">
            <v>01/10/2021</v>
          </cell>
          <cell r="T697" t="str">
            <v>00959</v>
          </cell>
          <cell r="U697" t="str">
            <v>LG-310433</v>
          </cell>
        </row>
        <row r="698">
          <cell r="B698" t="str">
            <v>BT-UPS-LG-310434</v>
          </cell>
          <cell r="C698" t="str">
            <v>00000000000047117</v>
          </cell>
          <cell r="D698" t="str">
            <v>M</v>
          </cell>
          <cell r="E698" t="str">
            <v>BTICINO - UPS Trimod HE Power Cabinet per 30 kVA ( 6power slot/12 Batt slot) solo 3/3</v>
          </cell>
          <cell r="F698" t="str">
            <v>BTICINO S.P.A.</v>
          </cell>
          <cell r="G698">
            <v>0</v>
          </cell>
          <cell r="H698">
            <v>0</v>
          </cell>
          <cell r="K698" t="str">
            <v>TO</v>
          </cell>
          <cell r="L698" t="str">
            <v>Acquisto</v>
          </cell>
          <cell r="M698" t="str">
            <v>09/02/2017 10:58</v>
          </cell>
          <cell r="N698" t="str">
            <v>No</v>
          </cell>
          <cell r="O698" t="str">
            <v>No</v>
          </cell>
          <cell r="P698">
            <v>0</v>
          </cell>
          <cell r="Q698" t="str">
            <v>)</v>
          </cell>
          <cell r="T698" t="str">
            <v>00959</v>
          </cell>
          <cell r="U698" t="str">
            <v>LG-310434</v>
          </cell>
        </row>
        <row r="699">
          <cell r="B699" t="str">
            <v>BT-UPS-LG-310442</v>
          </cell>
          <cell r="C699" t="str">
            <v>00000000000047118</v>
          </cell>
          <cell r="D699" t="str">
            <v>M</v>
          </cell>
          <cell r="E699" t="str">
            <v>BTICINO - UPS Trimod HE 10 kVA  11 min</v>
          </cell>
          <cell r="F699" t="str">
            <v>BTICINO S.P.A.</v>
          </cell>
          <cell r="G699">
            <v>0</v>
          </cell>
          <cell r="H699">
            <v>0</v>
          </cell>
          <cell r="K699" t="str">
            <v>TO</v>
          </cell>
          <cell r="L699" t="str">
            <v>Acquisto</v>
          </cell>
          <cell r="M699" t="str">
            <v>09/02/2017 10:58</v>
          </cell>
          <cell r="N699" t="str">
            <v>No</v>
          </cell>
          <cell r="O699" t="str">
            <v>No</v>
          </cell>
          <cell r="P699">
            <v>0</v>
          </cell>
          <cell r="Q699" t="str">
            <v>)</v>
          </cell>
          <cell r="R699" t="str">
            <v>29/11/2023</v>
          </cell>
          <cell r="S699" t="str">
            <v>29/11/2023</v>
          </cell>
          <cell r="T699" t="str">
            <v>00959</v>
          </cell>
          <cell r="U699" t="str">
            <v>LG-310442</v>
          </cell>
        </row>
        <row r="700">
          <cell r="B700" t="str">
            <v>BT-UPS-LG-310443</v>
          </cell>
          <cell r="C700" t="str">
            <v>00000000000047119</v>
          </cell>
          <cell r="D700" t="str">
            <v>M</v>
          </cell>
          <cell r="E700" t="str">
            <v>BTICINO - UPS Trimod HE 10 kVA  17 min</v>
          </cell>
          <cell r="F700" t="str">
            <v>BTICINO S.P.A.</v>
          </cell>
          <cell r="G700">
            <v>0</v>
          </cell>
          <cell r="H700">
            <v>0</v>
          </cell>
          <cell r="K700" t="str">
            <v>TO</v>
          </cell>
          <cell r="L700" t="str">
            <v>Acquisto</v>
          </cell>
          <cell r="M700" t="str">
            <v>09/02/2017 10:58</v>
          </cell>
          <cell r="N700" t="str">
            <v>No</v>
          </cell>
          <cell r="O700" t="str">
            <v>No</v>
          </cell>
          <cell r="P700">
            <v>0</v>
          </cell>
          <cell r="Q700" t="str">
            <v>)</v>
          </cell>
          <cell r="R700" t="str">
            <v>13/01/2022</v>
          </cell>
          <cell r="S700" t="str">
            <v>13/01/2022</v>
          </cell>
          <cell r="T700" t="str">
            <v>00959</v>
          </cell>
          <cell r="U700" t="str">
            <v>LG-310443</v>
          </cell>
        </row>
        <row r="701">
          <cell r="B701" t="str">
            <v>BT-UPS-LG-310444</v>
          </cell>
          <cell r="C701" t="str">
            <v>00000000000047120</v>
          </cell>
          <cell r="D701" t="str">
            <v>M</v>
          </cell>
          <cell r="E701" t="str">
            <v>BTICINO - UPS Trimod HE 10 kVA  35 min</v>
          </cell>
          <cell r="F701" t="str">
            <v>BTICINO S.P.A.</v>
          </cell>
          <cell r="G701">
            <v>0</v>
          </cell>
          <cell r="H701">
            <v>0</v>
          </cell>
          <cell r="K701" t="str">
            <v>TO</v>
          </cell>
          <cell r="L701" t="str">
            <v>Acquisto</v>
          </cell>
          <cell r="M701" t="str">
            <v>09/02/2017 10:58</v>
          </cell>
          <cell r="N701" t="str">
            <v>No</v>
          </cell>
          <cell r="O701" t="str">
            <v>No</v>
          </cell>
          <cell r="P701">
            <v>0</v>
          </cell>
          <cell r="Q701" t="str">
            <v>)</v>
          </cell>
          <cell r="R701" t="str">
            <v>13/01/2022</v>
          </cell>
          <cell r="S701" t="str">
            <v>13/01/2022</v>
          </cell>
          <cell r="T701" t="str">
            <v>00959</v>
          </cell>
          <cell r="U701" t="str">
            <v>LG-310444</v>
          </cell>
        </row>
        <row r="702">
          <cell r="B702" t="str">
            <v>BT-UPS-LG-310445</v>
          </cell>
          <cell r="C702" t="str">
            <v>00000000000047121</v>
          </cell>
          <cell r="D702" t="str">
            <v>M</v>
          </cell>
          <cell r="E702" t="str">
            <v>BTICINO - UPS Trimod HE 15 kVA 13 min</v>
          </cell>
          <cell r="F702" t="str">
            <v>BTICINO S.P.A.</v>
          </cell>
          <cell r="G702">
            <v>0</v>
          </cell>
          <cell r="H702">
            <v>0</v>
          </cell>
          <cell r="K702" t="str">
            <v>TO</v>
          </cell>
          <cell r="L702" t="str">
            <v>Acquisto</v>
          </cell>
          <cell r="M702" t="str">
            <v>09/02/2017 10:58</v>
          </cell>
          <cell r="N702" t="str">
            <v>No</v>
          </cell>
          <cell r="O702" t="str">
            <v>No</v>
          </cell>
          <cell r="P702">
            <v>0</v>
          </cell>
          <cell r="Q702" t="str">
            <v>)</v>
          </cell>
          <cell r="T702" t="str">
            <v>00959</v>
          </cell>
          <cell r="U702" t="str">
            <v>LG-310445</v>
          </cell>
        </row>
        <row r="703">
          <cell r="B703" t="str">
            <v>BT-UPS-LG-310446</v>
          </cell>
          <cell r="C703" t="str">
            <v>00000000000047122</v>
          </cell>
          <cell r="D703" t="str">
            <v>M</v>
          </cell>
          <cell r="E703" t="str">
            <v>BTICINO - UPS Trimod HE 15 kVA 21 min</v>
          </cell>
          <cell r="F703" t="str">
            <v>BTICINO S.P.A.</v>
          </cell>
          <cell r="G703">
            <v>0</v>
          </cell>
          <cell r="H703">
            <v>0</v>
          </cell>
          <cell r="K703" t="str">
            <v>TO</v>
          </cell>
          <cell r="L703" t="str">
            <v>Acquisto</v>
          </cell>
          <cell r="M703" t="str">
            <v>09/02/2017 10:58</v>
          </cell>
          <cell r="N703" t="str">
            <v>No</v>
          </cell>
          <cell r="O703" t="str">
            <v>No</v>
          </cell>
          <cell r="P703">
            <v>0</v>
          </cell>
          <cell r="Q703" t="str">
            <v>)</v>
          </cell>
          <cell r="T703" t="str">
            <v>00959</v>
          </cell>
          <cell r="U703" t="str">
            <v>LG-310446</v>
          </cell>
        </row>
        <row r="704">
          <cell r="B704" t="str">
            <v>BT-UPS-LG-310447</v>
          </cell>
          <cell r="C704" t="str">
            <v>00000000000047123</v>
          </cell>
          <cell r="D704" t="str">
            <v>M</v>
          </cell>
          <cell r="E704" t="str">
            <v>BTICINO - UPS Trimod HE 20 kVA 9 min</v>
          </cell>
          <cell r="F704" t="str">
            <v>BTICINO S.P.A.</v>
          </cell>
          <cell r="G704">
            <v>0</v>
          </cell>
          <cell r="H704">
            <v>0</v>
          </cell>
          <cell r="K704" t="str">
            <v>TO</v>
          </cell>
          <cell r="L704" t="str">
            <v>Acquisto</v>
          </cell>
          <cell r="M704" t="str">
            <v>09/02/2017 10:58</v>
          </cell>
          <cell r="N704" t="str">
            <v>No</v>
          </cell>
          <cell r="O704" t="str">
            <v>No</v>
          </cell>
          <cell r="P704">
            <v>0</v>
          </cell>
          <cell r="Q704" t="str">
            <v>)</v>
          </cell>
          <cell r="R704" t="str">
            <v>05/12/2022</v>
          </cell>
          <cell r="S704" t="str">
            <v>05/12/2022</v>
          </cell>
          <cell r="T704" t="str">
            <v>00959</v>
          </cell>
          <cell r="U704" t="str">
            <v>LG-310447</v>
          </cell>
        </row>
        <row r="705">
          <cell r="B705" t="str">
            <v>BT-UPS-LG-310448</v>
          </cell>
          <cell r="C705" t="str">
            <v>00000000000047124</v>
          </cell>
          <cell r="D705" t="str">
            <v>M</v>
          </cell>
          <cell r="E705" t="str">
            <v>BTICINO - UPS Trimod HE 20 kVA 14 min</v>
          </cell>
          <cell r="F705" t="str">
            <v>BTICINO S.P.A.</v>
          </cell>
          <cell r="G705">
            <v>0</v>
          </cell>
          <cell r="H705">
            <v>0</v>
          </cell>
          <cell r="K705" t="str">
            <v>TO</v>
          </cell>
          <cell r="L705" t="str">
            <v>Acquisto</v>
          </cell>
          <cell r="M705" t="str">
            <v>09/02/2017 10:58</v>
          </cell>
          <cell r="N705" t="str">
            <v>No</v>
          </cell>
          <cell r="O705" t="str">
            <v>No</v>
          </cell>
          <cell r="P705">
            <v>0</v>
          </cell>
          <cell r="Q705" t="str">
            <v>)</v>
          </cell>
          <cell r="R705" t="str">
            <v>19/12/2023</v>
          </cell>
          <cell r="S705" t="str">
            <v>07/12/2023</v>
          </cell>
          <cell r="T705" t="str">
            <v>00959</v>
          </cell>
          <cell r="U705" t="str">
            <v>LG-310448</v>
          </cell>
        </row>
        <row r="706">
          <cell r="B706" t="str">
            <v>BT-UPS-LG-310458</v>
          </cell>
          <cell r="C706" t="str">
            <v>00000000000047125</v>
          </cell>
          <cell r="E706" t="str">
            <v>UPS Archimod HE cab vuoto 20k M 18 U libere</v>
          </cell>
          <cell r="F706" t="str">
            <v>BTICINO S.P.A.</v>
          </cell>
          <cell r="G706">
            <v>0</v>
          </cell>
          <cell r="H706">
            <v>0</v>
          </cell>
          <cell r="L706" t="str">
            <v>Acquisto</v>
          </cell>
          <cell r="M706" t="str">
            <v>09/02/2017 10:58</v>
          </cell>
          <cell r="N706" t="str">
            <v>Si</v>
          </cell>
          <cell r="O706" t="str">
            <v>No</v>
          </cell>
          <cell r="P706">
            <v>0</v>
          </cell>
          <cell r="Q706" t="str">
            <v>)</v>
          </cell>
          <cell r="T706" t="str">
            <v>00959</v>
          </cell>
          <cell r="U706" t="str">
            <v>LG-310458</v>
          </cell>
        </row>
        <row r="707">
          <cell r="B707" t="str">
            <v>BT-UPS-LG-310459</v>
          </cell>
          <cell r="C707" t="str">
            <v>00000000000047126</v>
          </cell>
          <cell r="D707" t="str">
            <v>M</v>
          </cell>
          <cell r="E707" t="str">
            <v>UPS Archimod HE cabinet vuoto 20k M</v>
          </cell>
          <cell r="F707" t="str">
            <v>BTICINO S.P.A.</v>
          </cell>
          <cell r="G707">
            <v>0</v>
          </cell>
          <cell r="H707">
            <v>0</v>
          </cell>
          <cell r="K707" t="str">
            <v>TO</v>
          </cell>
          <cell r="L707" t="str">
            <v>Acquisto</v>
          </cell>
          <cell r="M707" t="str">
            <v>09/02/2017 10:58</v>
          </cell>
          <cell r="N707" t="str">
            <v>Si</v>
          </cell>
          <cell r="O707" t="str">
            <v>No</v>
          </cell>
          <cell r="P707">
            <v>0</v>
          </cell>
          <cell r="Q707" t="str">
            <v>)</v>
          </cell>
          <cell r="T707" t="str">
            <v>00959</v>
          </cell>
          <cell r="U707" t="str">
            <v>LG-310459</v>
          </cell>
        </row>
        <row r="708">
          <cell r="B708" t="str">
            <v>BT-UPS-LG-310460</v>
          </cell>
          <cell r="C708" t="str">
            <v>00000000000047127</v>
          </cell>
          <cell r="D708" t="str">
            <v>M</v>
          </cell>
          <cell r="E708" t="str">
            <v>UPS Archimod HE cabinet vuoto 40k M</v>
          </cell>
          <cell r="F708" t="str">
            <v>BTICINO S.P.A.</v>
          </cell>
          <cell r="G708">
            <v>0</v>
          </cell>
          <cell r="H708">
            <v>0</v>
          </cell>
          <cell r="K708" t="str">
            <v>TO</v>
          </cell>
          <cell r="L708" t="str">
            <v>Acquisto</v>
          </cell>
          <cell r="M708" t="str">
            <v>09/02/2017 10:58</v>
          </cell>
          <cell r="N708" t="str">
            <v>Si</v>
          </cell>
          <cell r="O708" t="str">
            <v>No</v>
          </cell>
          <cell r="P708">
            <v>0</v>
          </cell>
          <cell r="Q708" t="str">
            <v>)</v>
          </cell>
          <cell r="T708" t="str">
            <v>00959</v>
          </cell>
          <cell r="U708" t="str">
            <v>LG-310460</v>
          </cell>
        </row>
        <row r="709">
          <cell r="B709" t="str">
            <v>BT-UPS-LG-310461</v>
          </cell>
          <cell r="C709" t="str">
            <v>00000000000047128</v>
          </cell>
          <cell r="D709" t="str">
            <v>M</v>
          </cell>
          <cell r="E709" t="str">
            <v>UPS Archimod HE cabinet vuoto 60k 3/3</v>
          </cell>
          <cell r="F709" t="str">
            <v>BTICINO S.P.A.</v>
          </cell>
          <cell r="G709">
            <v>0</v>
          </cell>
          <cell r="H709">
            <v>0</v>
          </cell>
          <cell r="K709" t="str">
            <v>TO</v>
          </cell>
          <cell r="L709" t="str">
            <v>Acquisto</v>
          </cell>
          <cell r="M709" t="str">
            <v>09/02/2017 10:58</v>
          </cell>
          <cell r="N709" t="str">
            <v>Si</v>
          </cell>
          <cell r="O709" t="str">
            <v>No</v>
          </cell>
          <cell r="P709">
            <v>0</v>
          </cell>
          <cell r="Q709" t="str">
            <v>)</v>
          </cell>
          <cell r="T709" t="str">
            <v>00959</v>
          </cell>
          <cell r="U709" t="str">
            <v>LG-310461</v>
          </cell>
        </row>
        <row r="710">
          <cell r="B710" t="str">
            <v>BT-UPS-LG-310462</v>
          </cell>
          <cell r="C710" t="str">
            <v>00000000000047129</v>
          </cell>
          <cell r="D710" t="str">
            <v>M</v>
          </cell>
          <cell r="E710" t="str">
            <v>UPS Archimod HE cabinet vuoto 80k 3/3</v>
          </cell>
          <cell r="F710" t="str">
            <v>BTICINO S.P.A.</v>
          </cell>
          <cell r="G710">
            <v>0</v>
          </cell>
          <cell r="H710">
            <v>0</v>
          </cell>
          <cell r="K710" t="str">
            <v>TO</v>
          </cell>
          <cell r="L710" t="str">
            <v>Acquisto</v>
          </cell>
          <cell r="M710" t="str">
            <v>09/02/2017 10:58</v>
          </cell>
          <cell r="N710" t="str">
            <v>Si</v>
          </cell>
          <cell r="O710" t="str">
            <v>No</v>
          </cell>
          <cell r="P710">
            <v>0</v>
          </cell>
          <cell r="Q710" t="str">
            <v>)</v>
          </cell>
          <cell r="T710" t="str">
            <v>00959</v>
          </cell>
          <cell r="U710" t="str">
            <v>LG-310462</v>
          </cell>
        </row>
        <row r="711">
          <cell r="B711" t="str">
            <v>BT-UPS-LG-310463</v>
          </cell>
          <cell r="C711" t="str">
            <v>00000000000047130</v>
          </cell>
          <cell r="D711" t="str">
            <v>M</v>
          </cell>
          <cell r="E711" t="str">
            <v>UPS Archimod HE cabinet vuoto 100k 3/3</v>
          </cell>
          <cell r="F711" t="str">
            <v>BTICINO S.P.A.</v>
          </cell>
          <cell r="G711">
            <v>0</v>
          </cell>
          <cell r="H711">
            <v>0</v>
          </cell>
          <cell r="K711" t="str">
            <v>TO</v>
          </cell>
          <cell r="L711" t="str">
            <v>Acquisto</v>
          </cell>
          <cell r="M711" t="str">
            <v>09/02/2017 10:58</v>
          </cell>
          <cell r="N711" t="str">
            <v>Si</v>
          </cell>
          <cell r="O711" t="str">
            <v>No</v>
          </cell>
          <cell r="P711">
            <v>0</v>
          </cell>
          <cell r="Q711" t="str">
            <v>)</v>
          </cell>
          <cell r="T711" t="str">
            <v>00959</v>
          </cell>
          <cell r="U711" t="str">
            <v>LG-310463</v>
          </cell>
        </row>
        <row r="712">
          <cell r="B712" t="str">
            <v>BT-UPS-LG-310464</v>
          </cell>
          <cell r="C712" t="str">
            <v>00000000000047131</v>
          </cell>
          <cell r="D712" t="str">
            <v>M</v>
          </cell>
          <cell r="E712" t="str">
            <v>UPS Archimod HE cabinet vuoto 120k 3/3</v>
          </cell>
          <cell r="F712" t="str">
            <v>BTICINO S.P.A.</v>
          </cell>
          <cell r="G712">
            <v>0</v>
          </cell>
          <cell r="H712">
            <v>0</v>
          </cell>
          <cell r="K712" t="str">
            <v>TO</v>
          </cell>
          <cell r="L712" t="str">
            <v>Acquisto</v>
          </cell>
          <cell r="M712" t="str">
            <v>09/02/2017 10:58</v>
          </cell>
          <cell r="N712" t="str">
            <v>Si</v>
          </cell>
          <cell r="O712" t="str">
            <v>No</v>
          </cell>
          <cell r="P712">
            <v>0</v>
          </cell>
          <cell r="Q712" t="str">
            <v>)</v>
          </cell>
          <cell r="T712" t="str">
            <v>00959</v>
          </cell>
          <cell r="U712" t="str">
            <v>LG-310464</v>
          </cell>
        </row>
        <row r="713">
          <cell r="B713" t="str">
            <v>BT-UPS-LG-310478</v>
          </cell>
          <cell r="C713" t="str">
            <v>00000000000076311</v>
          </cell>
          <cell r="D713" t="str">
            <v>M</v>
          </cell>
          <cell r="E713" t="str">
            <v>BTICINO - BATTERY CAB LONG LIFE TRIMOD B</v>
          </cell>
          <cell r="F713" t="str">
            <v>BTICINO S.P.A.</v>
          </cell>
          <cell r="G713">
            <v>0</v>
          </cell>
          <cell r="H713">
            <v>0</v>
          </cell>
          <cell r="K713" t="str">
            <v>TO</v>
          </cell>
          <cell r="L713" t="str">
            <v>Acquisto</v>
          </cell>
          <cell r="M713" t="str">
            <v>27/05/2022 16:53</v>
          </cell>
          <cell r="N713" t="str">
            <v>No</v>
          </cell>
          <cell r="O713" t="str">
            <v>No</v>
          </cell>
          <cell r="P713">
            <v>0</v>
          </cell>
          <cell r="Q713" t="str">
            <v>X</v>
          </cell>
          <cell r="R713" t="str">
            <v>10/06/2022</v>
          </cell>
          <cell r="S713" t="str">
            <v>10/06/2022</v>
          </cell>
          <cell r="T713" t="str">
            <v>00959</v>
          </cell>
          <cell r="U713" t="str">
            <v>LG-310478</v>
          </cell>
        </row>
        <row r="714">
          <cell r="B714" t="str">
            <v>BT-UPS-LG-310485</v>
          </cell>
          <cell r="C714" t="str">
            <v>00000000000047132</v>
          </cell>
          <cell r="D714" t="str">
            <v>M</v>
          </cell>
          <cell r="E714" t="str">
            <v>BTICINO - Contratto Assistenza Trimod 10 Standard A</v>
          </cell>
          <cell r="F714" t="str">
            <v>BTICINO S.P.A.</v>
          </cell>
          <cell r="G714">
            <v>0</v>
          </cell>
          <cell r="H714">
            <v>0</v>
          </cell>
          <cell r="K714" t="str">
            <v>TO</v>
          </cell>
          <cell r="L714" t="str">
            <v>Acquisto</v>
          </cell>
          <cell r="M714" t="str">
            <v>09/02/2017 10:58</v>
          </cell>
          <cell r="N714" t="str">
            <v>No</v>
          </cell>
          <cell r="O714" t="str">
            <v>No</v>
          </cell>
          <cell r="P714">
            <v>0</v>
          </cell>
          <cell r="Q714" t="str">
            <v>)</v>
          </cell>
          <cell r="T714" t="str">
            <v>00959</v>
          </cell>
          <cell r="U714" t="str">
            <v>LG-310485</v>
          </cell>
        </row>
        <row r="715">
          <cell r="B715" t="str">
            <v>BT-UPS-LG-310486</v>
          </cell>
          <cell r="C715" t="str">
            <v>00000000000047133</v>
          </cell>
          <cell r="D715" t="str">
            <v>M</v>
          </cell>
          <cell r="E715" t="str">
            <v>BTICINO - Contratto Assistenza Trimod 10 Standard B</v>
          </cell>
          <cell r="F715" t="str">
            <v>BTICINO S.P.A.</v>
          </cell>
          <cell r="G715">
            <v>0</v>
          </cell>
          <cell r="H715">
            <v>0</v>
          </cell>
          <cell r="K715" t="str">
            <v>TO</v>
          </cell>
          <cell r="L715" t="str">
            <v>Acquisto</v>
          </cell>
          <cell r="M715" t="str">
            <v>09/02/2017 10:58</v>
          </cell>
          <cell r="N715" t="str">
            <v>No</v>
          </cell>
          <cell r="O715" t="str">
            <v>No</v>
          </cell>
          <cell r="P715">
            <v>0</v>
          </cell>
          <cell r="Q715" t="str">
            <v>)</v>
          </cell>
          <cell r="T715" t="str">
            <v>00959</v>
          </cell>
          <cell r="U715" t="str">
            <v>LG-310486</v>
          </cell>
        </row>
        <row r="716">
          <cell r="B716" t="str">
            <v>BT-UPS-LG-310487</v>
          </cell>
          <cell r="C716" t="str">
            <v>00000000000047134</v>
          </cell>
          <cell r="D716" t="str">
            <v>M</v>
          </cell>
          <cell r="E716" t="str">
            <v>BTICINO - Contratto Assistenza Trimod 10 Standard C</v>
          </cell>
          <cell r="F716" t="str">
            <v>BTICINO S.P.A.</v>
          </cell>
          <cell r="G716">
            <v>0</v>
          </cell>
          <cell r="H716">
            <v>0</v>
          </cell>
          <cell r="K716" t="str">
            <v>TO</v>
          </cell>
          <cell r="L716" t="str">
            <v>Acquisto</v>
          </cell>
          <cell r="M716" t="str">
            <v>09/02/2017 10:58</v>
          </cell>
          <cell r="N716" t="str">
            <v>No</v>
          </cell>
          <cell r="O716" t="str">
            <v>No</v>
          </cell>
          <cell r="P716">
            <v>0</v>
          </cell>
          <cell r="Q716" t="str">
            <v>)</v>
          </cell>
          <cell r="T716" t="str">
            <v>00959</v>
          </cell>
          <cell r="U716" t="str">
            <v>LG-310487</v>
          </cell>
        </row>
        <row r="717">
          <cell r="B717" t="str">
            <v>BT-UPS-LG-310488</v>
          </cell>
          <cell r="C717" t="str">
            <v>00000000000047135</v>
          </cell>
          <cell r="D717" t="str">
            <v>M</v>
          </cell>
          <cell r="E717" t="str">
            <v>BTICINO - Contratto Assistenza Trimod 10 Standard D</v>
          </cell>
          <cell r="F717" t="str">
            <v>BTICINO S.P.A.</v>
          </cell>
          <cell r="G717">
            <v>0</v>
          </cell>
          <cell r="H717">
            <v>0</v>
          </cell>
          <cell r="K717" t="str">
            <v>TO</v>
          </cell>
          <cell r="L717" t="str">
            <v>Acquisto</v>
          </cell>
          <cell r="M717" t="str">
            <v>09/02/2017 10:58</v>
          </cell>
          <cell r="N717" t="str">
            <v>No</v>
          </cell>
          <cell r="O717" t="str">
            <v>No</v>
          </cell>
          <cell r="P717">
            <v>0</v>
          </cell>
          <cell r="Q717" t="str">
            <v>)</v>
          </cell>
          <cell r="R717" t="str">
            <v>07/12/2023</v>
          </cell>
          <cell r="S717" t="str">
            <v>07/12/2023</v>
          </cell>
          <cell r="T717" t="str">
            <v>00959</v>
          </cell>
          <cell r="U717" t="str">
            <v>LG-310488</v>
          </cell>
        </row>
        <row r="718">
          <cell r="B718" t="str">
            <v>BT-UPS-LG-310489</v>
          </cell>
          <cell r="C718" t="str">
            <v>00000000000047136</v>
          </cell>
          <cell r="D718" t="str">
            <v>M</v>
          </cell>
          <cell r="E718" t="str">
            <v>BTICINO - Contratto Assistenza Trimod 10 Standard E</v>
          </cell>
          <cell r="F718" t="str">
            <v>BTICINO S.P.A.</v>
          </cell>
          <cell r="G718">
            <v>0</v>
          </cell>
          <cell r="H718">
            <v>0</v>
          </cell>
          <cell r="K718" t="str">
            <v>TO</v>
          </cell>
          <cell r="L718" t="str">
            <v>Acquisto</v>
          </cell>
          <cell r="M718" t="str">
            <v>09/02/2017 10:58</v>
          </cell>
          <cell r="N718" t="str">
            <v>No</v>
          </cell>
          <cell r="O718" t="str">
            <v>No</v>
          </cell>
          <cell r="P718">
            <v>0</v>
          </cell>
          <cell r="Q718" t="str">
            <v>)</v>
          </cell>
          <cell r="T718" t="str">
            <v>00959</v>
          </cell>
          <cell r="U718" t="str">
            <v>LG-310489</v>
          </cell>
        </row>
        <row r="719">
          <cell r="B719" t="str">
            <v>BT-UPS-LG-310490</v>
          </cell>
          <cell r="C719" t="str">
            <v>00000000000047137</v>
          </cell>
          <cell r="D719" t="str">
            <v>M</v>
          </cell>
          <cell r="E719" t="str">
            <v>BTICINO - Contratto Assistenza Trimod 15 Standard A</v>
          </cell>
          <cell r="F719" t="str">
            <v>BTICINO S.P.A.</v>
          </cell>
          <cell r="G719">
            <v>0</v>
          </cell>
          <cell r="H719">
            <v>0</v>
          </cell>
          <cell r="K719" t="str">
            <v>TO</v>
          </cell>
          <cell r="L719" t="str">
            <v>Acquisto</v>
          </cell>
          <cell r="M719" t="str">
            <v>09/02/2017 10:58</v>
          </cell>
          <cell r="N719" t="str">
            <v>No</v>
          </cell>
          <cell r="O719" t="str">
            <v>No</v>
          </cell>
          <cell r="P719">
            <v>0</v>
          </cell>
          <cell r="Q719" t="str">
            <v>)</v>
          </cell>
          <cell r="T719" t="str">
            <v>00959</v>
          </cell>
          <cell r="U719" t="str">
            <v>LG-310490</v>
          </cell>
        </row>
        <row r="720">
          <cell r="B720" t="str">
            <v>BT-UPS-LG-310491</v>
          </cell>
          <cell r="C720" t="str">
            <v>00000000000047138</v>
          </cell>
          <cell r="D720" t="str">
            <v>M</v>
          </cell>
          <cell r="E720" t="str">
            <v>BTICINO - Contratto Assistenza Trimod 15 Standard B</v>
          </cell>
          <cell r="F720" t="str">
            <v>BTICINO S.P.A.</v>
          </cell>
          <cell r="G720">
            <v>0</v>
          </cell>
          <cell r="H720">
            <v>0</v>
          </cell>
          <cell r="K720" t="str">
            <v>TO</v>
          </cell>
          <cell r="L720" t="str">
            <v>Acquisto</v>
          </cell>
          <cell r="M720" t="str">
            <v>09/02/2017 10:58</v>
          </cell>
          <cell r="N720" t="str">
            <v>No</v>
          </cell>
          <cell r="O720" t="str">
            <v>No</v>
          </cell>
          <cell r="P720">
            <v>0</v>
          </cell>
          <cell r="Q720" t="str">
            <v>)</v>
          </cell>
          <cell r="T720" t="str">
            <v>00959</v>
          </cell>
          <cell r="U720" t="str">
            <v>LG-310491</v>
          </cell>
        </row>
        <row r="721">
          <cell r="B721" t="str">
            <v>BT-UPS-LG-310492</v>
          </cell>
          <cell r="C721" t="str">
            <v>00000000000047139</v>
          </cell>
          <cell r="D721" t="str">
            <v>M</v>
          </cell>
          <cell r="E721" t="str">
            <v>BTICINO - Contratto Assistenza Trimod 15 Standard C</v>
          </cell>
          <cell r="F721" t="str">
            <v>BTICINO S.P.A.</v>
          </cell>
          <cell r="G721">
            <v>0</v>
          </cell>
          <cell r="H721">
            <v>0</v>
          </cell>
          <cell r="K721" t="str">
            <v>TO</v>
          </cell>
          <cell r="L721" t="str">
            <v>Acquisto</v>
          </cell>
          <cell r="M721" t="str">
            <v>09/02/2017 10:58</v>
          </cell>
          <cell r="N721" t="str">
            <v>No</v>
          </cell>
          <cell r="O721" t="str">
            <v>No</v>
          </cell>
          <cell r="P721">
            <v>0</v>
          </cell>
          <cell r="Q721" t="str">
            <v>)</v>
          </cell>
          <cell r="T721" t="str">
            <v>00959</v>
          </cell>
          <cell r="U721" t="str">
            <v>LG-310492</v>
          </cell>
        </row>
        <row r="722">
          <cell r="B722" t="str">
            <v>BT-UPS-LG-310493</v>
          </cell>
          <cell r="C722" t="str">
            <v>00000000000047140</v>
          </cell>
          <cell r="D722" t="str">
            <v>M</v>
          </cell>
          <cell r="E722" t="str">
            <v>BTICINO - Contratto Assistenza Trimod 15 Standard D</v>
          </cell>
          <cell r="F722" t="str">
            <v>BTICINO S.P.A.</v>
          </cell>
          <cell r="G722">
            <v>0</v>
          </cell>
          <cell r="H722">
            <v>0</v>
          </cell>
          <cell r="K722" t="str">
            <v>TO</v>
          </cell>
          <cell r="L722" t="str">
            <v>Acquisto</v>
          </cell>
          <cell r="M722" t="str">
            <v>09/02/2017 10:58</v>
          </cell>
          <cell r="N722" t="str">
            <v>No</v>
          </cell>
          <cell r="O722" t="str">
            <v>No</v>
          </cell>
          <cell r="P722">
            <v>0</v>
          </cell>
          <cell r="Q722" t="str">
            <v>)</v>
          </cell>
          <cell r="T722" t="str">
            <v>00959</v>
          </cell>
          <cell r="U722" t="str">
            <v>LG-310493</v>
          </cell>
        </row>
        <row r="723">
          <cell r="B723" t="str">
            <v>BT-UPS-LG-310494</v>
          </cell>
          <cell r="C723" t="str">
            <v>00000000000047141</v>
          </cell>
          <cell r="D723" t="str">
            <v>M</v>
          </cell>
          <cell r="E723" t="str">
            <v>BTICINO - Contratto Assistenza Trimod 15 Standard E</v>
          </cell>
          <cell r="F723" t="str">
            <v>BTICINO S.P.A.</v>
          </cell>
          <cell r="G723">
            <v>0</v>
          </cell>
          <cell r="H723">
            <v>0</v>
          </cell>
          <cell r="K723" t="str">
            <v>TO</v>
          </cell>
          <cell r="L723" t="str">
            <v>Acquisto</v>
          </cell>
          <cell r="M723" t="str">
            <v>09/02/2017 10:58</v>
          </cell>
          <cell r="N723" t="str">
            <v>No</v>
          </cell>
          <cell r="O723" t="str">
            <v>No</v>
          </cell>
          <cell r="P723">
            <v>0</v>
          </cell>
          <cell r="Q723" t="str">
            <v>)</v>
          </cell>
          <cell r="T723" t="str">
            <v>00959</v>
          </cell>
          <cell r="U723" t="str">
            <v>LG-310494</v>
          </cell>
        </row>
        <row r="724">
          <cell r="B724" t="str">
            <v>BT-UPS-LG-310495</v>
          </cell>
          <cell r="C724" t="str">
            <v>00000000000047142</v>
          </cell>
          <cell r="D724" t="str">
            <v>M</v>
          </cell>
          <cell r="E724" t="str">
            <v>BTICINO - Contratto Assistenza Trimod 20 Standard A</v>
          </cell>
          <cell r="F724" t="str">
            <v>BTICINO S.P.A.</v>
          </cell>
          <cell r="G724">
            <v>0</v>
          </cell>
          <cell r="H724">
            <v>0</v>
          </cell>
          <cell r="K724" t="str">
            <v>TO</v>
          </cell>
          <cell r="L724" t="str">
            <v>Acquisto</v>
          </cell>
          <cell r="M724" t="str">
            <v>09/02/2017 10:58</v>
          </cell>
          <cell r="N724" t="str">
            <v>No</v>
          </cell>
          <cell r="O724" t="str">
            <v>No</v>
          </cell>
          <cell r="P724">
            <v>0</v>
          </cell>
          <cell r="Q724" t="str">
            <v>)</v>
          </cell>
          <cell r="T724" t="str">
            <v>00959</v>
          </cell>
          <cell r="U724" t="str">
            <v>LG-310495</v>
          </cell>
        </row>
        <row r="725">
          <cell r="B725" t="str">
            <v>BT-UPS-LG-310496</v>
          </cell>
          <cell r="C725" t="str">
            <v>00000000000047143</v>
          </cell>
          <cell r="D725" t="str">
            <v>M</v>
          </cell>
          <cell r="E725" t="str">
            <v>BTICINO - Contratto Assistenza Trimod 20 Standard B</v>
          </cell>
          <cell r="F725" t="str">
            <v>BTICINO S.P.A.</v>
          </cell>
          <cell r="G725">
            <v>0</v>
          </cell>
          <cell r="H725">
            <v>0</v>
          </cell>
          <cell r="K725" t="str">
            <v>TO</v>
          </cell>
          <cell r="L725" t="str">
            <v>Acquisto</v>
          </cell>
          <cell r="M725" t="str">
            <v>09/02/2017 10:58</v>
          </cell>
          <cell r="N725" t="str">
            <v>No</v>
          </cell>
          <cell r="O725" t="str">
            <v>No</v>
          </cell>
          <cell r="P725">
            <v>0</v>
          </cell>
          <cell r="Q725" t="str">
            <v>)</v>
          </cell>
          <cell r="T725" t="str">
            <v>00959</v>
          </cell>
          <cell r="U725" t="str">
            <v>LG-310496</v>
          </cell>
        </row>
        <row r="726">
          <cell r="B726" t="str">
            <v>BT-UPS-LG-310497</v>
          </cell>
          <cell r="C726" t="str">
            <v>00000000000047144</v>
          </cell>
          <cell r="D726" t="str">
            <v>M</v>
          </cell>
          <cell r="E726" t="str">
            <v>BTICINO - Contratto Assistenza Trimod 20 Standard C</v>
          </cell>
          <cell r="F726" t="str">
            <v>BTICINO S.P.A.</v>
          </cell>
          <cell r="G726">
            <v>0</v>
          </cell>
          <cell r="H726">
            <v>0</v>
          </cell>
          <cell r="K726" t="str">
            <v>TO</v>
          </cell>
          <cell r="L726" t="str">
            <v>Acquisto</v>
          </cell>
          <cell r="M726" t="str">
            <v>09/02/2017 10:58</v>
          </cell>
          <cell r="N726" t="str">
            <v>No</v>
          </cell>
          <cell r="O726" t="str">
            <v>No</v>
          </cell>
          <cell r="P726">
            <v>0</v>
          </cell>
          <cell r="Q726" t="str">
            <v>)</v>
          </cell>
          <cell r="T726" t="str">
            <v>00959</v>
          </cell>
          <cell r="U726" t="str">
            <v>LG-310497</v>
          </cell>
        </row>
        <row r="727">
          <cell r="B727" t="str">
            <v>BT-UPS-LG-310498</v>
          </cell>
          <cell r="C727" t="str">
            <v>00000000000047145</v>
          </cell>
          <cell r="D727" t="str">
            <v>M</v>
          </cell>
          <cell r="E727" t="str">
            <v>BTICINO - Contratto Assistenza Trimod 20 Standard D</v>
          </cell>
          <cell r="F727" t="str">
            <v>BTICINO S.P.A.</v>
          </cell>
          <cell r="G727">
            <v>0</v>
          </cell>
          <cell r="H727">
            <v>0</v>
          </cell>
          <cell r="K727" t="str">
            <v>TO</v>
          </cell>
          <cell r="L727" t="str">
            <v>Acquisto</v>
          </cell>
          <cell r="M727" t="str">
            <v>09/02/2017 10:58</v>
          </cell>
          <cell r="N727" t="str">
            <v>No</v>
          </cell>
          <cell r="O727" t="str">
            <v>No</v>
          </cell>
          <cell r="P727">
            <v>0</v>
          </cell>
          <cell r="Q727" t="str">
            <v>)</v>
          </cell>
          <cell r="T727" t="str">
            <v>00959</v>
          </cell>
          <cell r="U727" t="str">
            <v>LG-310498</v>
          </cell>
        </row>
        <row r="728">
          <cell r="B728" t="str">
            <v>BT-UPS-LG-310499</v>
          </cell>
          <cell r="C728" t="str">
            <v>00000000000047146</v>
          </cell>
          <cell r="D728" t="str">
            <v>M</v>
          </cell>
          <cell r="E728" t="str">
            <v>BTICINO - Contratto Assistenza Trimod 20 Standard E</v>
          </cell>
          <cell r="F728" t="str">
            <v>BTICINO S.P.A.</v>
          </cell>
          <cell r="G728">
            <v>0</v>
          </cell>
          <cell r="H728">
            <v>0</v>
          </cell>
          <cell r="K728" t="str">
            <v>TO</v>
          </cell>
          <cell r="L728" t="str">
            <v>Acquisto</v>
          </cell>
          <cell r="M728" t="str">
            <v>09/02/2017 10:58</v>
          </cell>
          <cell r="N728" t="str">
            <v>No</v>
          </cell>
          <cell r="O728" t="str">
            <v>No</v>
          </cell>
          <cell r="P728">
            <v>0</v>
          </cell>
          <cell r="Q728" t="str">
            <v>)</v>
          </cell>
          <cell r="T728" t="str">
            <v>00959</v>
          </cell>
          <cell r="U728" t="str">
            <v>LG-310499</v>
          </cell>
        </row>
        <row r="729">
          <cell r="B729" t="str">
            <v>BT-UPS-LG-310500</v>
          </cell>
          <cell r="C729" t="str">
            <v>00000000000047147</v>
          </cell>
          <cell r="D729" t="str">
            <v>M</v>
          </cell>
          <cell r="E729" t="str">
            <v>BTICINO - Contratto Assistenza Trimod 30 Standard A</v>
          </cell>
          <cell r="F729" t="str">
            <v>BTICINO S.P.A.</v>
          </cell>
          <cell r="G729">
            <v>0</v>
          </cell>
          <cell r="H729">
            <v>0</v>
          </cell>
          <cell r="K729" t="str">
            <v>TO</v>
          </cell>
          <cell r="L729" t="str">
            <v>Acquisto</v>
          </cell>
          <cell r="M729" t="str">
            <v>09/02/2017 10:58</v>
          </cell>
          <cell r="N729" t="str">
            <v>No</v>
          </cell>
          <cell r="O729" t="str">
            <v>No</v>
          </cell>
          <cell r="P729">
            <v>0</v>
          </cell>
          <cell r="Q729" t="str">
            <v>)</v>
          </cell>
          <cell r="T729" t="str">
            <v>00959</v>
          </cell>
          <cell r="U729" t="str">
            <v>LG-310500</v>
          </cell>
        </row>
        <row r="730">
          <cell r="B730" t="str">
            <v>BT-UPS-LG-310501</v>
          </cell>
          <cell r="C730" t="str">
            <v>00000000000047148</v>
          </cell>
          <cell r="D730" t="str">
            <v>M</v>
          </cell>
          <cell r="E730" t="str">
            <v>BTICINO - Contratto Assistenza Trimod 30 Standard B</v>
          </cell>
          <cell r="F730" t="str">
            <v>BTICINO S.P.A.</v>
          </cell>
          <cell r="G730">
            <v>0</v>
          </cell>
          <cell r="H730">
            <v>0</v>
          </cell>
          <cell r="K730" t="str">
            <v>TO</v>
          </cell>
          <cell r="L730" t="str">
            <v>Acquisto</v>
          </cell>
          <cell r="M730" t="str">
            <v>09/02/2017 10:58</v>
          </cell>
          <cell r="N730" t="str">
            <v>No</v>
          </cell>
          <cell r="O730" t="str">
            <v>No</v>
          </cell>
          <cell r="P730">
            <v>0</v>
          </cell>
          <cell r="Q730" t="str">
            <v>)</v>
          </cell>
          <cell r="T730" t="str">
            <v>00959</v>
          </cell>
          <cell r="U730" t="str">
            <v>LG-310501</v>
          </cell>
        </row>
        <row r="731">
          <cell r="B731" t="str">
            <v>BT-UPS-LG-310502</v>
          </cell>
          <cell r="C731" t="str">
            <v>00000000000047149</v>
          </cell>
          <cell r="D731" t="str">
            <v>M</v>
          </cell>
          <cell r="E731" t="str">
            <v>BTICINO - Contratto Assistenza Trimod 30 Standard C</v>
          </cell>
          <cell r="F731" t="str">
            <v>BTICINO S.P.A.</v>
          </cell>
          <cell r="G731">
            <v>0</v>
          </cell>
          <cell r="H731">
            <v>0</v>
          </cell>
          <cell r="K731" t="str">
            <v>TO</v>
          </cell>
          <cell r="L731" t="str">
            <v>Acquisto</v>
          </cell>
          <cell r="M731" t="str">
            <v>09/02/2017 10:58</v>
          </cell>
          <cell r="N731" t="str">
            <v>No</v>
          </cell>
          <cell r="O731" t="str">
            <v>No</v>
          </cell>
          <cell r="P731">
            <v>0</v>
          </cell>
          <cell r="Q731" t="str">
            <v>)</v>
          </cell>
          <cell r="T731" t="str">
            <v>00959</v>
          </cell>
          <cell r="U731" t="str">
            <v>LG-310502</v>
          </cell>
        </row>
        <row r="732">
          <cell r="B732" t="str">
            <v>BT-UPS-LG-310503</v>
          </cell>
          <cell r="C732" t="str">
            <v>00000000000047150</v>
          </cell>
          <cell r="D732" t="str">
            <v>M</v>
          </cell>
          <cell r="E732" t="str">
            <v>BTICINO - Contratto Assistenza Trimod 30 Standard D</v>
          </cell>
          <cell r="F732" t="str">
            <v>BTICINO S.P.A.</v>
          </cell>
          <cell r="G732">
            <v>0</v>
          </cell>
          <cell r="H732">
            <v>0</v>
          </cell>
          <cell r="K732" t="str">
            <v>TO</v>
          </cell>
          <cell r="L732" t="str">
            <v>Acquisto</v>
          </cell>
          <cell r="M732" t="str">
            <v>09/02/2017 10:58</v>
          </cell>
          <cell r="N732" t="str">
            <v>No</v>
          </cell>
          <cell r="O732" t="str">
            <v>No</v>
          </cell>
          <cell r="P732">
            <v>0</v>
          </cell>
          <cell r="Q732" t="str">
            <v>)</v>
          </cell>
          <cell r="T732" t="str">
            <v>00959</v>
          </cell>
          <cell r="U732" t="str">
            <v>LG-310503</v>
          </cell>
        </row>
        <row r="733">
          <cell r="B733" t="str">
            <v>BT-UPS-LG-310504</v>
          </cell>
          <cell r="C733" t="str">
            <v>00000000000047151</v>
          </cell>
          <cell r="D733" t="str">
            <v>M</v>
          </cell>
          <cell r="E733" t="str">
            <v>BTICINO - Contratto Assistenza Trimod 30 Standard E</v>
          </cell>
          <cell r="F733" t="str">
            <v>BTICINO S.P.A.</v>
          </cell>
          <cell r="G733">
            <v>0</v>
          </cell>
          <cell r="H733">
            <v>0</v>
          </cell>
          <cell r="K733" t="str">
            <v>TO</v>
          </cell>
          <cell r="L733" t="str">
            <v>Acquisto</v>
          </cell>
          <cell r="M733" t="str">
            <v>09/02/2017 10:58</v>
          </cell>
          <cell r="N733" t="str">
            <v>No</v>
          </cell>
          <cell r="O733" t="str">
            <v>No</v>
          </cell>
          <cell r="P733">
            <v>0</v>
          </cell>
          <cell r="Q733" t="str">
            <v>)</v>
          </cell>
          <cell r="T733" t="str">
            <v>00959</v>
          </cell>
          <cell r="U733" t="str">
            <v>LG-310504</v>
          </cell>
        </row>
        <row r="734">
          <cell r="B734" t="str">
            <v>BT-UPS-LG-310505</v>
          </cell>
          <cell r="C734" t="str">
            <v>00000000000047152</v>
          </cell>
          <cell r="D734" t="str">
            <v>M</v>
          </cell>
          <cell r="E734" t="str">
            <v>BTICINO - Contratto Assistenza Trimod 40 Standard A</v>
          </cell>
          <cell r="F734" t="str">
            <v>BTICINO S.P.A.</v>
          </cell>
          <cell r="G734">
            <v>0</v>
          </cell>
          <cell r="H734">
            <v>0</v>
          </cell>
          <cell r="K734" t="str">
            <v>TO</v>
          </cell>
          <cell r="L734" t="str">
            <v>Acquisto</v>
          </cell>
          <cell r="M734" t="str">
            <v>09/02/2017 10:58</v>
          </cell>
          <cell r="N734" t="str">
            <v>No</v>
          </cell>
          <cell r="O734" t="str">
            <v>No</v>
          </cell>
          <cell r="P734">
            <v>0</v>
          </cell>
          <cell r="Q734" t="str">
            <v>)</v>
          </cell>
          <cell r="T734" t="str">
            <v>00959</v>
          </cell>
          <cell r="U734" t="str">
            <v>LG-310505</v>
          </cell>
        </row>
        <row r="735">
          <cell r="B735" t="str">
            <v>BT-UPS-LG-310506</v>
          </cell>
          <cell r="C735" t="str">
            <v>00000000000047153</v>
          </cell>
          <cell r="D735" t="str">
            <v>M</v>
          </cell>
          <cell r="E735" t="str">
            <v>BTICINO - Contratto Assistenza Trimod 40 Standard B</v>
          </cell>
          <cell r="F735" t="str">
            <v>BTICINO S.P.A.</v>
          </cell>
          <cell r="G735">
            <v>0</v>
          </cell>
          <cell r="H735">
            <v>0</v>
          </cell>
          <cell r="K735" t="str">
            <v>TO</v>
          </cell>
          <cell r="L735" t="str">
            <v>Acquisto</v>
          </cell>
          <cell r="M735" t="str">
            <v>09/02/2017 10:58</v>
          </cell>
          <cell r="N735" t="str">
            <v>No</v>
          </cell>
          <cell r="O735" t="str">
            <v>No</v>
          </cell>
          <cell r="P735">
            <v>0</v>
          </cell>
          <cell r="Q735" t="str">
            <v>)</v>
          </cell>
          <cell r="T735" t="str">
            <v>00959</v>
          </cell>
          <cell r="U735" t="str">
            <v>LG-310506</v>
          </cell>
        </row>
        <row r="736">
          <cell r="B736" t="str">
            <v>BT-UPS-LG-310507</v>
          </cell>
          <cell r="C736" t="str">
            <v>00000000000047154</v>
          </cell>
          <cell r="D736" t="str">
            <v>M</v>
          </cell>
          <cell r="E736" t="str">
            <v>BTICINO - Contratto Assistenza Trimod 40 Standard C</v>
          </cell>
          <cell r="F736" t="str">
            <v>BTICINO S.P.A.</v>
          </cell>
          <cell r="G736">
            <v>0</v>
          </cell>
          <cell r="H736">
            <v>0</v>
          </cell>
          <cell r="K736" t="str">
            <v>TO</v>
          </cell>
          <cell r="L736" t="str">
            <v>Acquisto</v>
          </cell>
          <cell r="M736" t="str">
            <v>09/02/2017 10:58</v>
          </cell>
          <cell r="N736" t="str">
            <v>No</v>
          </cell>
          <cell r="O736" t="str">
            <v>No</v>
          </cell>
          <cell r="P736">
            <v>0</v>
          </cell>
          <cell r="Q736" t="str">
            <v>)</v>
          </cell>
          <cell r="T736" t="str">
            <v>00959</v>
          </cell>
          <cell r="U736" t="str">
            <v>LG-310507</v>
          </cell>
        </row>
        <row r="737">
          <cell r="B737" t="str">
            <v>BT-UPS-LG-310508</v>
          </cell>
          <cell r="C737" t="str">
            <v>00000000000047155</v>
          </cell>
          <cell r="D737" t="str">
            <v>M</v>
          </cell>
          <cell r="E737" t="str">
            <v>BTICINO - Contratto Assistenza Trimod 40 Standard D</v>
          </cell>
          <cell r="F737" t="str">
            <v>BTICINO S.P.A.</v>
          </cell>
          <cell r="G737">
            <v>0</v>
          </cell>
          <cell r="H737">
            <v>0</v>
          </cell>
          <cell r="K737" t="str">
            <v>TO</v>
          </cell>
          <cell r="L737" t="str">
            <v>Acquisto</v>
          </cell>
          <cell r="M737" t="str">
            <v>09/02/2017 10:58</v>
          </cell>
          <cell r="N737" t="str">
            <v>No</v>
          </cell>
          <cell r="O737" t="str">
            <v>No</v>
          </cell>
          <cell r="P737">
            <v>0</v>
          </cell>
          <cell r="Q737" t="str">
            <v>)</v>
          </cell>
          <cell r="T737" t="str">
            <v>00959</v>
          </cell>
          <cell r="U737" t="str">
            <v>LG-310508</v>
          </cell>
        </row>
        <row r="738">
          <cell r="B738" t="str">
            <v>BT-UPS-LG-310509</v>
          </cell>
          <cell r="C738" t="str">
            <v>00000000000047156</v>
          </cell>
          <cell r="D738" t="str">
            <v>M</v>
          </cell>
          <cell r="E738" t="str">
            <v>BTICINO - Contratto Assistenza Trimod 40 Standard E</v>
          </cell>
          <cell r="F738" t="str">
            <v>BTICINO S.P.A.</v>
          </cell>
          <cell r="G738">
            <v>0</v>
          </cell>
          <cell r="H738">
            <v>0</v>
          </cell>
          <cell r="K738" t="str">
            <v>TO</v>
          </cell>
          <cell r="L738" t="str">
            <v>Acquisto</v>
          </cell>
          <cell r="M738" t="str">
            <v>09/02/2017 10:58</v>
          </cell>
          <cell r="N738" t="str">
            <v>No</v>
          </cell>
          <cell r="O738" t="str">
            <v>No</v>
          </cell>
          <cell r="P738">
            <v>0</v>
          </cell>
          <cell r="Q738" t="str">
            <v>)</v>
          </cell>
          <cell r="T738" t="str">
            <v>00959</v>
          </cell>
          <cell r="U738" t="str">
            <v>LG-310509</v>
          </cell>
        </row>
        <row r="739">
          <cell r="B739" t="str">
            <v>BT-UPS-LG-310510</v>
          </cell>
          <cell r="C739" t="str">
            <v>00000000000047157</v>
          </cell>
          <cell r="D739" t="str">
            <v>M</v>
          </cell>
          <cell r="E739" t="str">
            <v>BTICINO - Contratto Assistenza Trimod 60 Standard A</v>
          </cell>
          <cell r="F739" t="str">
            <v>BTICINO S.P.A.</v>
          </cell>
          <cell r="G739">
            <v>0</v>
          </cell>
          <cell r="H739">
            <v>0</v>
          </cell>
          <cell r="K739" t="str">
            <v>TO</v>
          </cell>
          <cell r="L739" t="str">
            <v>Acquisto</v>
          </cell>
          <cell r="M739" t="str">
            <v>09/02/2017 10:58</v>
          </cell>
          <cell r="N739" t="str">
            <v>No</v>
          </cell>
          <cell r="O739" t="str">
            <v>No</v>
          </cell>
          <cell r="P739">
            <v>0</v>
          </cell>
          <cell r="Q739" t="str">
            <v>)</v>
          </cell>
          <cell r="T739" t="str">
            <v>00959</v>
          </cell>
          <cell r="U739" t="str">
            <v>LG-310510</v>
          </cell>
        </row>
        <row r="740">
          <cell r="B740" t="str">
            <v>BT-UPS-LG-310511</v>
          </cell>
          <cell r="C740" t="str">
            <v>00000000000047158</v>
          </cell>
          <cell r="D740" t="str">
            <v>M</v>
          </cell>
          <cell r="E740" t="str">
            <v>BTICINO - Contratto Assistenza Trimod 60 Standard B</v>
          </cell>
          <cell r="F740" t="str">
            <v>BTICINO S.P.A.</v>
          </cell>
          <cell r="G740">
            <v>0</v>
          </cell>
          <cell r="H740">
            <v>0</v>
          </cell>
          <cell r="K740" t="str">
            <v>TO</v>
          </cell>
          <cell r="L740" t="str">
            <v>Acquisto</v>
          </cell>
          <cell r="M740" t="str">
            <v>09/02/2017 10:58</v>
          </cell>
          <cell r="N740" t="str">
            <v>No</v>
          </cell>
          <cell r="O740" t="str">
            <v>No</v>
          </cell>
          <cell r="P740">
            <v>0</v>
          </cell>
          <cell r="Q740" t="str">
            <v>)</v>
          </cell>
          <cell r="T740" t="str">
            <v>00959</v>
          </cell>
          <cell r="U740" t="str">
            <v>LG-310511</v>
          </cell>
        </row>
        <row r="741">
          <cell r="B741" t="str">
            <v>BT-UPS-LG-310512</v>
          </cell>
          <cell r="C741" t="str">
            <v>00000000000047159</v>
          </cell>
          <cell r="D741" t="str">
            <v>M</v>
          </cell>
          <cell r="E741" t="str">
            <v>BTICINO - Contratto Assistenza Trimod 60 Standard C</v>
          </cell>
          <cell r="F741" t="str">
            <v>BTICINO S.P.A.</v>
          </cell>
          <cell r="G741">
            <v>0</v>
          </cell>
          <cell r="H741">
            <v>0</v>
          </cell>
          <cell r="K741" t="str">
            <v>TO</v>
          </cell>
          <cell r="L741" t="str">
            <v>Acquisto</v>
          </cell>
          <cell r="M741" t="str">
            <v>09/02/2017 10:58</v>
          </cell>
          <cell r="N741" t="str">
            <v>No</v>
          </cell>
          <cell r="O741" t="str">
            <v>No</v>
          </cell>
          <cell r="P741">
            <v>0</v>
          </cell>
          <cell r="Q741" t="str">
            <v>)</v>
          </cell>
          <cell r="T741" t="str">
            <v>00959</v>
          </cell>
          <cell r="U741" t="str">
            <v>LG-310512</v>
          </cell>
        </row>
        <row r="742">
          <cell r="B742" t="str">
            <v>BT-UPS-LG-310513</v>
          </cell>
          <cell r="C742" t="str">
            <v>00000000000047160</v>
          </cell>
          <cell r="D742" t="str">
            <v>M</v>
          </cell>
          <cell r="E742" t="str">
            <v>BTICINO - Contratto Assistenza Trimod 60 Standard D</v>
          </cell>
          <cell r="F742" t="str">
            <v>BTICINO S.P.A.</v>
          </cell>
          <cell r="G742">
            <v>0</v>
          </cell>
          <cell r="H742">
            <v>0</v>
          </cell>
          <cell r="K742" t="str">
            <v>TO</v>
          </cell>
          <cell r="L742" t="str">
            <v>Acquisto</v>
          </cell>
          <cell r="M742" t="str">
            <v>09/02/2017 10:58</v>
          </cell>
          <cell r="N742" t="str">
            <v>No</v>
          </cell>
          <cell r="O742" t="str">
            <v>No</v>
          </cell>
          <cell r="P742">
            <v>0</v>
          </cell>
          <cell r="Q742" t="str">
            <v>)</v>
          </cell>
          <cell r="T742" t="str">
            <v>00959</v>
          </cell>
          <cell r="U742" t="str">
            <v>LG-310513</v>
          </cell>
        </row>
        <row r="743">
          <cell r="B743" t="str">
            <v>BT-UPS-LG-310514</v>
          </cell>
          <cell r="C743" t="str">
            <v>00000000000046966</v>
          </cell>
          <cell r="D743" t="str">
            <v>M</v>
          </cell>
          <cell r="E743" t="str">
            <v>BTICINO - Contratto Assistenza Trimod 60 Standard E</v>
          </cell>
          <cell r="F743" t="str">
            <v>BTICINO S.P.A.</v>
          </cell>
          <cell r="G743">
            <v>0</v>
          </cell>
          <cell r="H743">
            <v>0</v>
          </cell>
          <cell r="K743" t="str">
            <v>TO</v>
          </cell>
          <cell r="L743" t="str">
            <v>Acquisto</v>
          </cell>
          <cell r="M743" t="str">
            <v>09/02/2017 10:58</v>
          </cell>
          <cell r="N743" t="str">
            <v>No</v>
          </cell>
          <cell r="O743" t="str">
            <v>No</v>
          </cell>
          <cell r="P743">
            <v>0</v>
          </cell>
          <cell r="Q743" t="str">
            <v>)</v>
          </cell>
          <cell r="T743" t="str">
            <v>00959</v>
          </cell>
          <cell r="U743" t="str">
            <v>LG-310514</v>
          </cell>
        </row>
        <row r="744">
          <cell r="B744" t="str">
            <v>BT-UPS-LG-310515</v>
          </cell>
          <cell r="C744" t="str">
            <v>00000000000046967</v>
          </cell>
          <cell r="D744" t="str">
            <v>M</v>
          </cell>
          <cell r="E744" t="str">
            <v>BTICINO - Energy Pack Exchange 1</v>
          </cell>
          <cell r="F744" t="str">
            <v>BTICINO S.P.A.</v>
          </cell>
          <cell r="G744">
            <v>0</v>
          </cell>
          <cell r="H744">
            <v>0</v>
          </cell>
          <cell r="K744" t="str">
            <v>TO</v>
          </cell>
          <cell r="L744" t="str">
            <v>Acquisto</v>
          </cell>
          <cell r="M744" t="str">
            <v>09/02/2017 10:58</v>
          </cell>
          <cell r="N744" t="str">
            <v>No</v>
          </cell>
          <cell r="O744" t="str">
            <v>No</v>
          </cell>
          <cell r="P744">
            <v>0</v>
          </cell>
          <cell r="Q744" t="str">
            <v>)</v>
          </cell>
          <cell r="T744" t="str">
            <v>00959</v>
          </cell>
          <cell r="U744" t="str">
            <v>LG-310515</v>
          </cell>
        </row>
        <row r="745">
          <cell r="B745" t="str">
            <v>BT-UPS-LG-310516</v>
          </cell>
          <cell r="C745" t="str">
            <v>00000000000046968</v>
          </cell>
          <cell r="D745" t="str">
            <v>M</v>
          </cell>
          <cell r="E745" t="str">
            <v>BTICINO - Energy Pack Exchange 2</v>
          </cell>
          <cell r="F745" t="str">
            <v>BTICINO S.P.A.</v>
          </cell>
          <cell r="G745">
            <v>0</v>
          </cell>
          <cell r="H745">
            <v>0</v>
          </cell>
          <cell r="K745" t="str">
            <v>TO</v>
          </cell>
          <cell r="L745" t="str">
            <v>Acquisto</v>
          </cell>
          <cell r="M745" t="str">
            <v>09/02/2017 10:58</v>
          </cell>
          <cell r="N745" t="str">
            <v>No</v>
          </cell>
          <cell r="O745" t="str">
            <v>No</v>
          </cell>
          <cell r="P745">
            <v>0</v>
          </cell>
          <cell r="Q745" t="str">
            <v>)</v>
          </cell>
          <cell r="T745" t="str">
            <v>00959</v>
          </cell>
          <cell r="U745" t="str">
            <v>LG-310516</v>
          </cell>
        </row>
        <row r="746">
          <cell r="B746" t="str">
            <v>BT-UPS-LG-310517</v>
          </cell>
          <cell r="C746" t="str">
            <v>00000000000046969</v>
          </cell>
          <cell r="D746" t="str">
            <v>M</v>
          </cell>
          <cell r="E746" t="str">
            <v>BTICINO - Energy Pack Exchange 3</v>
          </cell>
          <cell r="F746" t="str">
            <v>BTICINO S.P.A.</v>
          </cell>
          <cell r="G746">
            <v>0</v>
          </cell>
          <cell r="H746">
            <v>0</v>
          </cell>
          <cell r="K746" t="str">
            <v>TO</v>
          </cell>
          <cell r="L746" t="str">
            <v>Acquisto</v>
          </cell>
          <cell r="M746" t="str">
            <v>09/02/2017 10:58</v>
          </cell>
          <cell r="N746" t="str">
            <v>No</v>
          </cell>
          <cell r="O746" t="str">
            <v>No</v>
          </cell>
          <cell r="P746">
            <v>0</v>
          </cell>
          <cell r="Q746" t="str">
            <v>)</v>
          </cell>
          <cell r="T746" t="str">
            <v>00959</v>
          </cell>
          <cell r="U746" t="str">
            <v>LG-310517</v>
          </cell>
        </row>
        <row r="747">
          <cell r="B747" t="str">
            <v>BT-UPS-LG-310518</v>
          </cell>
          <cell r="C747" t="str">
            <v>00000000000046970</v>
          </cell>
          <cell r="D747" t="str">
            <v>M</v>
          </cell>
          <cell r="E747" t="str">
            <v>BTICINO - Energy Pack Exchange 4</v>
          </cell>
          <cell r="F747" t="str">
            <v>BTICINO S.P.A.</v>
          </cell>
          <cell r="G747">
            <v>0</v>
          </cell>
          <cell r="H747">
            <v>0</v>
          </cell>
          <cell r="K747" t="str">
            <v>TO</v>
          </cell>
          <cell r="L747" t="str">
            <v>Acquisto</v>
          </cell>
          <cell r="M747" t="str">
            <v>09/02/2017 10:58</v>
          </cell>
          <cell r="N747" t="str">
            <v>No</v>
          </cell>
          <cell r="O747" t="str">
            <v>No</v>
          </cell>
          <cell r="P747">
            <v>0</v>
          </cell>
          <cell r="Q747" t="str">
            <v>)</v>
          </cell>
          <cell r="R747" t="str">
            <v>01/08/2019</v>
          </cell>
          <cell r="S747" t="str">
            <v>23/07/2019</v>
          </cell>
          <cell r="T747" t="str">
            <v>00959</v>
          </cell>
          <cell r="U747" t="str">
            <v>LG-310518</v>
          </cell>
        </row>
        <row r="748">
          <cell r="B748" t="str">
            <v>BT-UPS-LG-310519</v>
          </cell>
          <cell r="C748" t="str">
            <v>00000000000047161</v>
          </cell>
          <cell r="D748" t="str">
            <v>M</v>
          </cell>
          <cell r="E748" t="str">
            <v>BTICINO - Energy Pack Exchange 5</v>
          </cell>
          <cell r="F748" t="str">
            <v>BTICINO S.P.A.</v>
          </cell>
          <cell r="G748">
            <v>0</v>
          </cell>
          <cell r="H748">
            <v>0</v>
          </cell>
          <cell r="K748" t="str">
            <v>TO</v>
          </cell>
          <cell r="L748" t="str">
            <v>Acquisto</v>
          </cell>
          <cell r="M748" t="str">
            <v>09/02/2017 10:58</v>
          </cell>
          <cell r="N748" t="str">
            <v>No</v>
          </cell>
          <cell r="O748" t="str">
            <v>No</v>
          </cell>
          <cell r="P748">
            <v>0</v>
          </cell>
          <cell r="Q748" t="str">
            <v>)</v>
          </cell>
          <cell r="T748" t="str">
            <v>00959</v>
          </cell>
          <cell r="U748" t="str">
            <v>LG-310519</v>
          </cell>
        </row>
        <row r="749">
          <cell r="B749" t="str">
            <v>BT-UPS-LG-310520</v>
          </cell>
          <cell r="C749" t="str">
            <v>00000000000047162</v>
          </cell>
          <cell r="D749" t="str">
            <v>M</v>
          </cell>
          <cell r="E749" t="str">
            <v>BTICINO - Energy Pack  4</v>
          </cell>
          <cell r="F749" t="str">
            <v>BTICINO S.P.A.</v>
          </cell>
          <cell r="G749">
            <v>0</v>
          </cell>
          <cell r="H749">
            <v>0</v>
          </cell>
          <cell r="K749" t="str">
            <v>TO</v>
          </cell>
          <cell r="L749" t="str">
            <v>Acquisto</v>
          </cell>
          <cell r="M749" t="str">
            <v>09/02/2017 10:58</v>
          </cell>
          <cell r="N749" t="str">
            <v>No</v>
          </cell>
          <cell r="O749" t="str">
            <v>No</v>
          </cell>
          <cell r="P749">
            <v>0</v>
          </cell>
          <cell r="Q749" t="str">
            <v>)</v>
          </cell>
          <cell r="T749" t="str">
            <v>00959</v>
          </cell>
          <cell r="U749" t="str">
            <v>LG-310520</v>
          </cell>
        </row>
        <row r="750">
          <cell r="B750" t="str">
            <v>BT-UPS-LG-310521</v>
          </cell>
          <cell r="C750" t="str">
            <v>00000000000047163</v>
          </cell>
          <cell r="D750" t="str">
            <v>M</v>
          </cell>
          <cell r="E750" t="str">
            <v>BTICINO - Energy Pack Nex Day 1</v>
          </cell>
          <cell r="F750" t="str">
            <v>BTICINO S.P.A.</v>
          </cell>
          <cell r="G750">
            <v>0</v>
          </cell>
          <cell r="H750">
            <v>0</v>
          </cell>
          <cell r="K750" t="str">
            <v>TO</v>
          </cell>
          <cell r="L750" t="str">
            <v>Acquisto</v>
          </cell>
          <cell r="M750" t="str">
            <v>09/02/2017 10:58</v>
          </cell>
          <cell r="N750" t="str">
            <v>No</v>
          </cell>
          <cell r="O750" t="str">
            <v>No</v>
          </cell>
          <cell r="P750">
            <v>0</v>
          </cell>
          <cell r="Q750" t="str">
            <v>)</v>
          </cell>
          <cell r="T750" t="str">
            <v>00959</v>
          </cell>
          <cell r="U750" t="str">
            <v>LG-310521</v>
          </cell>
        </row>
        <row r="751">
          <cell r="B751" t="str">
            <v>BT-UPS-LG-310522</v>
          </cell>
          <cell r="C751" t="str">
            <v>00000000000047164</v>
          </cell>
          <cell r="D751" t="str">
            <v>M</v>
          </cell>
          <cell r="E751" t="str">
            <v>BTICINO - Energy Pack  5</v>
          </cell>
          <cell r="F751" t="str">
            <v>BTICINO S.P.A.</v>
          </cell>
          <cell r="G751">
            <v>0</v>
          </cell>
          <cell r="H751">
            <v>0</v>
          </cell>
          <cell r="K751" t="str">
            <v>TO</v>
          </cell>
          <cell r="L751" t="str">
            <v>Acquisto</v>
          </cell>
          <cell r="M751" t="str">
            <v>09/02/2017 10:58</v>
          </cell>
          <cell r="N751" t="str">
            <v>No</v>
          </cell>
          <cell r="O751" t="str">
            <v>No</v>
          </cell>
          <cell r="P751">
            <v>0</v>
          </cell>
          <cell r="Q751" t="str">
            <v>)</v>
          </cell>
          <cell r="T751" t="str">
            <v>00959</v>
          </cell>
          <cell r="U751" t="str">
            <v>LG-310522</v>
          </cell>
        </row>
        <row r="752">
          <cell r="B752" t="str">
            <v>BT-UPS-LG-310523</v>
          </cell>
          <cell r="C752" t="str">
            <v>00000000000047165</v>
          </cell>
          <cell r="D752" t="str">
            <v>M</v>
          </cell>
          <cell r="E752" t="str">
            <v>BTICINO - Energy Pack Nex Day 2</v>
          </cell>
          <cell r="F752" t="str">
            <v>BTICINO S.P.A.</v>
          </cell>
          <cell r="G752">
            <v>0</v>
          </cell>
          <cell r="H752">
            <v>0</v>
          </cell>
          <cell r="K752" t="str">
            <v>TO</v>
          </cell>
          <cell r="L752" t="str">
            <v>Acquisto</v>
          </cell>
          <cell r="M752" t="str">
            <v>09/02/2017 10:58</v>
          </cell>
          <cell r="N752" t="str">
            <v>No</v>
          </cell>
          <cell r="O752" t="str">
            <v>No</v>
          </cell>
          <cell r="P752">
            <v>0</v>
          </cell>
          <cell r="Q752" t="str">
            <v>)</v>
          </cell>
          <cell r="T752" t="str">
            <v>00959</v>
          </cell>
          <cell r="U752" t="str">
            <v>LG-310523</v>
          </cell>
        </row>
        <row r="753">
          <cell r="B753" t="str">
            <v>BT-UPS-LG-310524</v>
          </cell>
          <cell r="C753" t="str">
            <v>00000000000047166</v>
          </cell>
          <cell r="D753" t="str">
            <v>M</v>
          </cell>
          <cell r="E753" t="str">
            <v>BTICINO - Nex Day 1</v>
          </cell>
          <cell r="F753" t="str">
            <v>BTICINO S.P.A.</v>
          </cell>
          <cell r="G753">
            <v>0</v>
          </cell>
          <cell r="H753">
            <v>0</v>
          </cell>
          <cell r="K753" t="str">
            <v>TO</v>
          </cell>
          <cell r="L753" t="str">
            <v>Acquisto</v>
          </cell>
          <cell r="M753" t="str">
            <v>09/02/2017 10:58</v>
          </cell>
          <cell r="N753" t="str">
            <v>No</v>
          </cell>
          <cell r="O753" t="str">
            <v>No</v>
          </cell>
          <cell r="P753">
            <v>0</v>
          </cell>
          <cell r="Q753" t="str">
            <v>)</v>
          </cell>
          <cell r="T753" t="str">
            <v>00959</v>
          </cell>
          <cell r="U753" t="str">
            <v>LG-310524</v>
          </cell>
        </row>
        <row r="754">
          <cell r="B754" t="str">
            <v>BT-UPS-LG-310525</v>
          </cell>
          <cell r="C754" t="str">
            <v>00000000000047167</v>
          </cell>
          <cell r="D754" t="str">
            <v>M</v>
          </cell>
          <cell r="E754" t="str">
            <v>BTICINO - Nex Day 2</v>
          </cell>
          <cell r="F754" t="str">
            <v>BTICINO S.P.A.</v>
          </cell>
          <cell r="G754">
            <v>0</v>
          </cell>
          <cell r="H754">
            <v>0</v>
          </cell>
          <cell r="K754" t="str">
            <v>TO</v>
          </cell>
          <cell r="L754" t="str">
            <v>Acquisto</v>
          </cell>
          <cell r="M754" t="str">
            <v>09/02/2017 10:58</v>
          </cell>
          <cell r="N754" t="str">
            <v>No</v>
          </cell>
          <cell r="O754" t="str">
            <v>No</v>
          </cell>
          <cell r="P754">
            <v>0</v>
          </cell>
          <cell r="Q754" t="str">
            <v>)</v>
          </cell>
          <cell r="T754" t="str">
            <v>00959</v>
          </cell>
          <cell r="U754" t="str">
            <v>LG-310525</v>
          </cell>
        </row>
        <row r="755">
          <cell r="B755" t="str">
            <v>BT-UPS-LG-310527</v>
          </cell>
          <cell r="C755" t="str">
            <v>00000000000047168</v>
          </cell>
          <cell r="D755" t="str">
            <v>M</v>
          </cell>
          <cell r="E755" t="str">
            <v>BTICINO - Messa in servizio UPS</v>
          </cell>
          <cell r="F755" t="str">
            <v>BTICINO S.P.A.</v>
          </cell>
          <cell r="G755">
            <v>0</v>
          </cell>
          <cell r="H755">
            <v>0</v>
          </cell>
          <cell r="K755" t="str">
            <v>TO</v>
          </cell>
          <cell r="L755" t="str">
            <v>Acquisto</v>
          </cell>
          <cell r="M755" t="str">
            <v>09/02/2017 10:58</v>
          </cell>
          <cell r="N755" t="str">
            <v>No</v>
          </cell>
          <cell r="O755" t="str">
            <v>No</v>
          </cell>
          <cell r="P755">
            <v>0</v>
          </cell>
          <cell r="Q755" t="str">
            <v>)</v>
          </cell>
          <cell r="R755" t="str">
            <v>29/11/2023</v>
          </cell>
          <cell r="S755" t="str">
            <v>29/11/2023</v>
          </cell>
          <cell r="T755" t="str">
            <v>00959</v>
          </cell>
          <cell r="U755" t="str">
            <v>LG-310527</v>
          </cell>
        </row>
        <row r="756">
          <cell r="B756" t="str">
            <v>BT-UPS-LG-310662</v>
          </cell>
          <cell r="C756" t="str">
            <v>00000000000062531</v>
          </cell>
          <cell r="D756" t="str">
            <v>M</v>
          </cell>
          <cell r="E756" t="str">
            <v>BTICINO - Cabinet Batterie Dk+ 3K 12batt 12V, 9Ah</v>
          </cell>
          <cell r="F756" t="str">
            <v>BTICINO S.P.A.</v>
          </cell>
          <cell r="G756">
            <v>0</v>
          </cell>
          <cell r="H756">
            <v>0</v>
          </cell>
          <cell r="K756" t="str">
            <v>TO</v>
          </cell>
          <cell r="L756" t="str">
            <v>Acquisto</v>
          </cell>
          <cell r="M756" t="str">
            <v>12/07/2019 14:08</v>
          </cell>
          <cell r="N756" t="str">
            <v>No</v>
          </cell>
          <cell r="O756" t="str">
            <v>No</v>
          </cell>
          <cell r="P756">
            <v>0</v>
          </cell>
          <cell r="Q756" t="str">
            <v>X</v>
          </cell>
          <cell r="R756" t="str">
            <v>25/10/2023</v>
          </cell>
          <cell r="S756" t="str">
            <v>23/10/2023</v>
          </cell>
          <cell r="T756" t="str">
            <v>00959</v>
          </cell>
          <cell r="U756" t="str">
            <v>LG-310662</v>
          </cell>
        </row>
        <row r="757">
          <cell r="B757" t="str">
            <v>BT-UPS-LG-310663</v>
          </cell>
          <cell r="C757" t="str">
            <v>00000000000069643</v>
          </cell>
          <cell r="D757" t="str">
            <v>M</v>
          </cell>
          <cell r="E757" t="str">
            <v>BTICINO - BATTERY CABINET DK+ 5/6KVA</v>
          </cell>
          <cell r="F757" t="str">
            <v>BTICINO S.P.A.</v>
          </cell>
          <cell r="G757">
            <v>0</v>
          </cell>
          <cell r="H757">
            <v>0</v>
          </cell>
          <cell r="K757" t="str">
            <v>TO</v>
          </cell>
          <cell r="L757" t="str">
            <v>Acquisto</v>
          </cell>
          <cell r="M757" t="str">
            <v>09/10/2020 11:25</v>
          </cell>
          <cell r="N757" t="str">
            <v>No</v>
          </cell>
          <cell r="O757" t="str">
            <v>No</v>
          </cell>
          <cell r="P757">
            <v>0</v>
          </cell>
          <cell r="Q757" t="str">
            <v>X</v>
          </cell>
          <cell r="R757" t="str">
            <v>31/01/2024</v>
          </cell>
          <cell r="S757" t="str">
            <v>31/01/2024</v>
          </cell>
          <cell r="T757" t="str">
            <v>00959</v>
          </cell>
          <cell r="U757" t="str">
            <v>LG-310663</v>
          </cell>
        </row>
        <row r="758">
          <cell r="B758" t="str">
            <v>BT-UPS-LG-310664</v>
          </cell>
          <cell r="C758" t="str">
            <v>00000000000067537</v>
          </cell>
          <cell r="D758" t="str">
            <v>M</v>
          </cell>
          <cell r="E758" t="str">
            <v>BTICINO - BATTERY CABINET DK+ 10KVA</v>
          </cell>
          <cell r="F758" t="str">
            <v>BTICINO S.P.A.</v>
          </cell>
          <cell r="G758">
            <v>0</v>
          </cell>
          <cell r="H758">
            <v>0</v>
          </cell>
          <cell r="K758" t="str">
            <v>TO</v>
          </cell>
          <cell r="L758" t="str">
            <v>Acquisto</v>
          </cell>
          <cell r="M758" t="str">
            <v>03/03/2020 11:44</v>
          </cell>
          <cell r="N758" t="str">
            <v>No</v>
          </cell>
          <cell r="O758" t="str">
            <v>No</v>
          </cell>
          <cell r="P758">
            <v>0</v>
          </cell>
          <cell r="Q758" t="str">
            <v>X</v>
          </cell>
          <cell r="R758" t="str">
            <v>15/04/2022</v>
          </cell>
          <cell r="S758" t="str">
            <v>15/04/2022</v>
          </cell>
          <cell r="T758" t="str">
            <v>00959</v>
          </cell>
          <cell r="U758" t="str">
            <v>LG-310664</v>
          </cell>
        </row>
        <row r="759">
          <cell r="B759" t="str">
            <v>BT-UPS-LG-310680</v>
          </cell>
          <cell r="C759" t="str">
            <v>00000000000047169</v>
          </cell>
          <cell r="D759" t="str">
            <v>M</v>
          </cell>
          <cell r="E759" t="str">
            <v>BTICINO - CONTR.ASSIST. ARCHIMOD 20 CANONE A</v>
          </cell>
          <cell r="F759" t="str">
            <v>BTICINO S.P.A.</v>
          </cell>
          <cell r="G759">
            <v>0</v>
          </cell>
          <cell r="H759">
            <v>0</v>
          </cell>
          <cell r="K759" t="str">
            <v>TO</v>
          </cell>
          <cell r="L759" t="str">
            <v>Acquisto</v>
          </cell>
          <cell r="M759" t="str">
            <v>09/02/2017 10:58</v>
          </cell>
          <cell r="N759" t="str">
            <v>No</v>
          </cell>
          <cell r="O759" t="str">
            <v>No</v>
          </cell>
          <cell r="P759">
            <v>0</v>
          </cell>
          <cell r="Q759" t="str">
            <v>)</v>
          </cell>
          <cell r="T759" t="str">
            <v>00959</v>
          </cell>
          <cell r="U759" t="str">
            <v>LG-310680</v>
          </cell>
        </row>
        <row r="760">
          <cell r="B760" t="str">
            <v>BT-UPS-LG-310681</v>
          </cell>
          <cell r="C760" t="str">
            <v>00000000000047170</v>
          </cell>
          <cell r="D760" t="str">
            <v>M</v>
          </cell>
          <cell r="E760" t="str">
            <v>BTICINO - CONTR.ASSIST. ARCHIMOD 20 CANONE B</v>
          </cell>
          <cell r="F760" t="str">
            <v>BTICINO S.P.A.</v>
          </cell>
          <cell r="G760">
            <v>0</v>
          </cell>
          <cell r="H760">
            <v>0</v>
          </cell>
          <cell r="K760" t="str">
            <v>TO</v>
          </cell>
          <cell r="L760" t="str">
            <v>Acquisto</v>
          </cell>
          <cell r="M760" t="str">
            <v>09/02/2017 10:59</v>
          </cell>
          <cell r="N760" t="str">
            <v>No</v>
          </cell>
          <cell r="O760" t="str">
            <v>No</v>
          </cell>
          <cell r="P760">
            <v>0</v>
          </cell>
          <cell r="Q760" t="str">
            <v>)</v>
          </cell>
          <cell r="T760" t="str">
            <v>00959</v>
          </cell>
          <cell r="U760" t="str">
            <v>LG-310681</v>
          </cell>
        </row>
        <row r="761">
          <cell r="B761" t="str">
            <v>BT-UPS-LG-310682</v>
          </cell>
          <cell r="C761" t="str">
            <v>00000000000047171</v>
          </cell>
          <cell r="D761" t="str">
            <v>M</v>
          </cell>
          <cell r="E761" t="str">
            <v>BTICINO - CONTR.ASSIST. ARCHIMOD 20 CANONE C</v>
          </cell>
          <cell r="F761" t="str">
            <v>BTICINO S.P.A.</v>
          </cell>
          <cell r="G761">
            <v>0</v>
          </cell>
          <cell r="H761">
            <v>0</v>
          </cell>
          <cell r="K761" t="str">
            <v>TO</v>
          </cell>
          <cell r="L761" t="str">
            <v>Acquisto</v>
          </cell>
          <cell r="M761" t="str">
            <v>09/02/2017 10:59</v>
          </cell>
          <cell r="N761" t="str">
            <v>No</v>
          </cell>
          <cell r="O761" t="str">
            <v>No</v>
          </cell>
          <cell r="P761">
            <v>0</v>
          </cell>
          <cell r="Q761" t="str">
            <v>)</v>
          </cell>
          <cell r="T761" t="str">
            <v>00959</v>
          </cell>
          <cell r="U761" t="str">
            <v>LG-310682</v>
          </cell>
        </row>
        <row r="762">
          <cell r="B762" t="str">
            <v>BT-UPS-LG-310683</v>
          </cell>
          <cell r="C762" t="str">
            <v>00000000000047172</v>
          </cell>
          <cell r="D762" t="str">
            <v>M</v>
          </cell>
          <cell r="E762" t="str">
            <v>BTICINO - CONTR.ASSIST. ARCHIMOD 20 CANONE D</v>
          </cell>
          <cell r="F762" t="str">
            <v>BTICINO S.P.A.</v>
          </cell>
          <cell r="G762">
            <v>0</v>
          </cell>
          <cell r="H762">
            <v>0</v>
          </cell>
          <cell r="K762" t="str">
            <v>TO</v>
          </cell>
          <cell r="L762" t="str">
            <v>Acquisto</v>
          </cell>
          <cell r="M762" t="str">
            <v>09/02/2017 10:59</v>
          </cell>
          <cell r="N762" t="str">
            <v>No</v>
          </cell>
          <cell r="O762" t="str">
            <v>No</v>
          </cell>
          <cell r="P762">
            <v>0</v>
          </cell>
          <cell r="Q762" t="str">
            <v>)</v>
          </cell>
          <cell r="T762" t="str">
            <v>00959</v>
          </cell>
          <cell r="U762" t="str">
            <v>LG-310683</v>
          </cell>
        </row>
        <row r="763">
          <cell r="B763" t="str">
            <v>BT-UPS-LG-310684</v>
          </cell>
          <cell r="C763" t="str">
            <v>00000000000047173</v>
          </cell>
          <cell r="D763" t="str">
            <v>M</v>
          </cell>
          <cell r="E763" t="str">
            <v>BTICINO - CONTR.ASSIST. ARCHIMOD 20 CANONE E</v>
          </cell>
          <cell r="F763" t="str">
            <v>BTICINO S.P.A.</v>
          </cell>
          <cell r="G763">
            <v>0</v>
          </cell>
          <cell r="H763">
            <v>0</v>
          </cell>
          <cell r="K763" t="str">
            <v>TO</v>
          </cell>
          <cell r="L763" t="str">
            <v>Acquisto</v>
          </cell>
          <cell r="M763" t="str">
            <v>09/02/2017 10:59</v>
          </cell>
          <cell r="N763" t="str">
            <v>No</v>
          </cell>
          <cell r="O763" t="str">
            <v>No</v>
          </cell>
          <cell r="P763">
            <v>0</v>
          </cell>
          <cell r="Q763" t="str">
            <v>)</v>
          </cell>
          <cell r="T763" t="str">
            <v>00959</v>
          </cell>
          <cell r="U763" t="str">
            <v>LG-310684</v>
          </cell>
        </row>
        <row r="764">
          <cell r="B764" t="str">
            <v>BT-UPS-LG-310685</v>
          </cell>
          <cell r="C764" t="str">
            <v>00000000000047174</v>
          </cell>
          <cell r="D764" t="str">
            <v>M</v>
          </cell>
          <cell r="E764" t="str">
            <v>BTICINO - CONTR.ASSIST. ARCHIMOD 40 CANONE A</v>
          </cell>
          <cell r="F764" t="str">
            <v>BTICINO S.P.A.</v>
          </cell>
          <cell r="G764">
            <v>0</v>
          </cell>
          <cell r="H764">
            <v>0</v>
          </cell>
          <cell r="K764" t="str">
            <v>TO</v>
          </cell>
          <cell r="L764" t="str">
            <v>Acquisto</v>
          </cell>
          <cell r="M764" t="str">
            <v>09/02/2017 10:59</v>
          </cell>
          <cell r="N764" t="str">
            <v>No</v>
          </cell>
          <cell r="O764" t="str">
            <v>No</v>
          </cell>
          <cell r="P764">
            <v>0</v>
          </cell>
          <cell r="Q764" t="str">
            <v>)</v>
          </cell>
          <cell r="T764" t="str">
            <v>00959</v>
          </cell>
          <cell r="U764" t="str">
            <v>LG-310685</v>
          </cell>
        </row>
        <row r="765">
          <cell r="B765" t="str">
            <v>BT-UPS-LG-310686</v>
          </cell>
          <cell r="C765" t="str">
            <v>00000000000047175</v>
          </cell>
          <cell r="D765" t="str">
            <v>M</v>
          </cell>
          <cell r="E765" t="str">
            <v>BTICINO - CONTR.ASSIST. ARCHIMOD 40 CANONE B</v>
          </cell>
          <cell r="F765" t="str">
            <v>BTICINO S.P.A.</v>
          </cell>
          <cell r="G765">
            <v>0</v>
          </cell>
          <cell r="H765">
            <v>0</v>
          </cell>
          <cell r="K765" t="str">
            <v>TO</v>
          </cell>
          <cell r="L765" t="str">
            <v>Acquisto</v>
          </cell>
          <cell r="M765" t="str">
            <v>09/02/2017 10:59</v>
          </cell>
          <cell r="N765" t="str">
            <v>No</v>
          </cell>
          <cell r="O765" t="str">
            <v>No</v>
          </cell>
          <cell r="P765">
            <v>0</v>
          </cell>
          <cell r="Q765" t="str">
            <v>)</v>
          </cell>
          <cell r="T765" t="str">
            <v>00959</v>
          </cell>
          <cell r="U765" t="str">
            <v>LG-310686</v>
          </cell>
        </row>
        <row r="766">
          <cell r="B766" t="str">
            <v>BT-UPS-LG-310687</v>
          </cell>
          <cell r="C766" t="str">
            <v>00000000000047176</v>
          </cell>
          <cell r="D766" t="str">
            <v>M</v>
          </cell>
          <cell r="E766" t="str">
            <v>BTICINO - CONTR.ASSIST. ARCHIMOD 40 CANONE C</v>
          </cell>
          <cell r="F766" t="str">
            <v>BTICINO S.P.A.</v>
          </cell>
          <cell r="G766">
            <v>0</v>
          </cell>
          <cell r="H766">
            <v>0</v>
          </cell>
          <cell r="K766" t="str">
            <v>TO</v>
          </cell>
          <cell r="L766" t="str">
            <v>Acquisto</v>
          </cell>
          <cell r="M766" t="str">
            <v>09/02/2017 10:59</v>
          </cell>
          <cell r="N766" t="str">
            <v>No</v>
          </cell>
          <cell r="O766" t="str">
            <v>No</v>
          </cell>
          <cell r="P766">
            <v>0</v>
          </cell>
          <cell r="Q766" t="str">
            <v>)</v>
          </cell>
          <cell r="T766" t="str">
            <v>00959</v>
          </cell>
          <cell r="U766" t="str">
            <v>LG-310687</v>
          </cell>
        </row>
        <row r="767">
          <cell r="B767" t="str">
            <v>BT-UPS-LG-310688</v>
          </cell>
          <cell r="C767" t="str">
            <v>00000000000047177</v>
          </cell>
          <cell r="D767" t="str">
            <v>M</v>
          </cell>
          <cell r="E767" t="str">
            <v>BTICINO - CONTR.ASSIST. ARCHIMOD 40 CANONE D</v>
          </cell>
          <cell r="F767" t="str">
            <v>BTICINO S.P.A.</v>
          </cell>
          <cell r="G767">
            <v>0</v>
          </cell>
          <cell r="H767">
            <v>0</v>
          </cell>
          <cell r="K767" t="str">
            <v>TO</v>
          </cell>
          <cell r="L767" t="str">
            <v>Acquisto</v>
          </cell>
          <cell r="M767" t="str">
            <v>09/02/2017 10:59</v>
          </cell>
          <cell r="N767" t="str">
            <v>No</v>
          </cell>
          <cell r="O767" t="str">
            <v>No</v>
          </cell>
          <cell r="P767">
            <v>0</v>
          </cell>
          <cell r="Q767" t="str">
            <v>)</v>
          </cell>
          <cell r="T767" t="str">
            <v>00959</v>
          </cell>
          <cell r="U767" t="str">
            <v>LG-310688</v>
          </cell>
        </row>
        <row r="768">
          <cell r="B768" t="str">
            <v>BT-UPS-LG-310689</v>
          </cell>
          <cell r="C768" t="str">
            <v>00000000000047178</v>
          </cell>
          <cell r="D768" t="str">
            <v>M</v>
          </cell>
          <cell r="E768" t="str">
            <v>BTICINO - CONTR.ASSIST. ARCHIMOD 40 CANONE E</v>
          </cell>
          <cell r="F768" t="str">
            <v>BTICINO S.P.A.</v>
          </cell>
          <cell r="G768">
            <v>0</v>
          </cell>
          <cell r="H768">
            <v>0</v>
          </cell>
          <cell r="K768" t="str">
            <v>TO</v>
          </cell>
          <cell r="L768" t="str">
            <v>Acquisto</v>
          </cell>
          <cell r="M768" t="str">
            <v>09/02/2017 10:59</v>
          </cell>
          <cell r="N768" t="str">
            <v>No</v>
          </cell>
          <cell r="O768" t="str">
            <v>No</v>
          </cell>
          <cell r="P768">
            <v>0</v>
          </cell>
          <cell r="Q768" t="str">
            <v>)</v>
          </cell>
          <cell r="T768" t="str">
            <v>00959</v>
          </cell>
          <cell r="U768" t="str">
            <v>LG-310689</v>
          </cell>
        </row>
        <row r="769">
          <cell r="B769" t="str">
            <v>BT-UPS-LG-310690</v>
          </cell>
          <cell r="C769" t="str">
            <v>00000000000047179</v>
          </cell>
          <cell r="D769" t="str">
            <v>M</v>
          </cell>
          <cell r="E769" t="str">
            <v>BTICINO - CONTR.ASSIST. ARCHIMOD 60 CANONE A</v>
          </cell>
          <cell r="F769" t="str">
            <v>BTICINO S.P.A.</v>
          </cell>
          <cell r="G769">
            <v>0</v>
          </cell>
          <cell r="H769">
            <v>0</v>
          </cell>
          <cell r="K769" t="str">
            <v>TO</v>
          </cell>
          <cell r="L769" t="str">
            <v>Acquisto</v>
          </cell>
          <cell r="M769" t="str">
            <v>09/02/2017 10:59</v>
          </cell>
          <cell r="N769" t="str">
            <v>No</v>
          </cell>
          <cell r="O769" t="str">
            <v>No</v>
          </cell>
          <cell r="P769">
            <v>0</v>
          </cell>
          <cell r="Q769" t="str">
            <v>)</v>
          </cell>
          <cell r="T769" t="str">
            <v>00959</v>
          </cell>
          <cell r="U769" t="str">
            <v>LG-310690</v>
          </cell>
        </row>
        <row r="770">
          <cell r="B770" t="str">
            <v>BT-UPS-LG-310691</v>
          </cell>
          <cell r="C770" t="str">
            <v>00000000000047180</v>
          </cell>
          <cell r="D770" t="str">
            <v>M</v>
          </cell>
          <cell r="E770" t="str">
            <v>BTICINO - CONTR.ASSIST. ARCHIMOD 60 CANONE B</v>
          </cell>
          <cell r="F770" t="str">
            <v>BTICINO S.P.A.</v>
          </cell>
          <cell r="G770">
            <v>0</v>
          </cell>
          <cell r="H770">
            <v>0</v>
          </cell>
          <cell r="K770" t="str">
            <v>TO</v>
          </cell>
          <cell r="L770" t="str">
            <v>Acquisto</v>
          </cell>
          <cell r="M770" t="str">
            <v>09/02/2017 10:59</v>
          </cell>
          <cell r="N770" t="str">
            <v>No</v>
          </cell>
          <cell r="O770" t="str">
            <v>No</v>
          </cell>
          <cell r="P770">
            <v>0</v>
          </cell>
          <cell r="Q770" t="str">
            <v>)</v>
          </cell>
          <cell r="T770" t="str">
            <v>00959</v>
          </cell>
          <cell r="U770" t="str">
            <v>LG-310691</v>
          </cell>
        </row>
        <row r="771">
          <cell r="B771" t="str">
            <v>BT-UPS-LG-310692</v>
          </cell>
          <cell r="C771" t="str">
            <v>00000000000047181</v>
          </cell>
          <cell r="D771" t="str">
            <v>M</v>
          </cell>
          <cell r="E771" t="str">
            <v>BTICINO - CONTR.ASSIST. ARCHIMOD 60 CANONE C</v>
          </cell>
          <cell r="F771" t="str">
            <v>BTICINO S.P.A.</v>
          </cell>
          <cell r="G771">
            <v>0</v>
          </cell>
          <cell r="H771">
            <v>0</v>
          </cell>
          <cell r="K771" t="str">
            <v>TO</v>
          </cell>
          <cell r="L771" t="str">
            <v>Acquisto</v>
          </cell>
          <cell r="M771" t="str">
            <v>09/02/2017 10:59</v>
          </cell>
          <cell r="N771" t="str">
            <v>No</v>
          </cell>
          <cell r="O771" t="str">
            <v>No</v>
          </cell>
          <cell r="P771">
            <v>0</v>
          </cell>
          <cell r="Q771" t="str">
            <v>)</v>
          </cell>
          <cell r="T771" t="str">
            <v>00959</v>
          </cell>
          <cell r="U771" t="str">
            <v>LG-310692</v>
          </cell>
        </row>
        <row r="772">
          <cell r="B772" t="str">
            <v>BT-UPS-LG-310693</v>
          </cell>
          <cell r="C772" t="str">
            <v>00000000000047182</v>
          </cell>
          <cell r="D772" t="str">
            <v>M</v>
          </cell>
          <cell r="E772" t="str">
            <v>BTICINO - CONTR.ASSIST. ARCHIMOD 60 CANONE D</v>
          </cell>
          <cell r="F772" t="str">
            <v>BTICINO S.P.A.</v>
          </cell>
          <cell r="G772">
            <v>0</v>
          </cell>
          <cell r="H772">
            <v>0</v>
          </cell>
          <cell r="K772" t="str">
            <v>TO</v>
          </cell>
          <cell r="L772" t="str">
            <v>Acquisto</v>
          </cell>
          <cell r="M772" t="str">
            <v>09/02/2017 10:59</v>
          </cell>
          <cell r="N772" t="str">
            <v>No</v>
          </cell>
          <cell r="O772" t="str">
            <v>No</v>
          </cell>
          <cell r="P772">
            <v>0</v>
          </cell>
          <cell r="Q772" t="str">
            <v>)</v>
          </cell>
          <cell r="T772" t="str">
            <v>00959</v>
          </cell>
          <cell r="U772" t="str">
            <v>LG-310693</v>
          </cell>
        </row>
        <row r="773">
          <cell r="B773" t="str">
            <v>BT-UPS-LG-310694</v>
          </cell>
          <cell r="C773" t="str">
            <v>00000000000047183</v>
          </cell>
          <cell r="D773" t="str">
            <v>M</v>
          </cell>
          <cell r="E773" t="str">
            <v>BTICINO - CONTR.ASSIST. ARCHIMOD 60 CANONE E</v>
          </cell>
          <cell r="F773" t="str">
            <v>BTICINO S.P.A.</v>
          </cell>
          <cell r="G773">
            <v>0</v>
          </cell>
          <cell r="H773">
            <v>0</v>
          </cell>
          <cell r="K773" t="str">
            <v>TO</v>
          </cell>
          <cell r="L773" t="str">
            <v>Acquisto</v>
          </cell>
          <cell r="M773" t="str">
            <v>09/02/2017 10:59</v>
          </cell>
          <cell r="N773" t="str">
            <v>No</v>
          </cell>
          <cell r="O773" t="str">
            <v>No</v>
          </cell>
          <cell r="P773">
            <v>0</v>
          </cell>
          <cell r="Q773" t="str">
            <v>)</v>
          </cell>
          <cell r="T773" t="str">
            <v>00959</v>
          </cell>
          <cell r="U773" t="str">
            <v>LG-310694</v>
          </cell>
        </row>
        <row r="774">
          <cell r="B774" t="str">
            <v>BT-UPS-LG-310695</v>
          </cell>
          <cell r="C774" t="str">
            <v>00000000000047184</v>
          </cell>
          <cell r="D774" t="str">
            <v>M</v>
          </cell>
          <cell r="E774" t="str">
            <v>BTICINO - CONTR.ASSIST. ARCHIMOD 80 CANONE A</v>
          </cell>
          <cell r="F774" t="str">
            <v>BTICINO S.P.A.</v>
          </cell>
          <cell r="G774">
            <v>0</v>
          </cell>
          <cell r="H774">
            <v>0</v>
          </cell>
          <cell r="K774" t="str">
            <v>TO</v>
          </cell>
          <cell r="L774" t="str">
            <v>Acquisto</v>
          </cell>
          <cell r="M774" t="str">
            <v>09/02/2017 10:59</v>
          </cell>
          <cell r="N774" t="str">
            <v>No</v>
          </cell>
          <cell r="O774" t="str">
            <v>No</v>
          </cell>
          <cell r="P774">
            <v>0</v>
          </cell>
          <cell r="Q774" t="str">
            <v>)</v>
          </cell>
          <cell r="T774" t="str">
            <v>00959</v>
          </cell>
          <cell r="U774" t="str">
            <v>LG-310695</v>
          </cell>
        </row>
        <row r="775">
          <cell r="B775" t="str">
            <v>BT-UPS-LG-310696</v>
          </cell>
          <cell r="C775" t="str">
            <v>00000000000047185</v>
          </cell>
          <cell r="D775" t="str">
            <v>M</v>
          </cell>
          <cell r="E775" t="str">
            <v>BTICINO - CONTR.ASSIST. ARCHIMOD 80 CANONE B</v>
          </cell>
          <cell r="F775" t="str">
            <v>BTICINO S.P.A.</v>
          </cell>
          <cell r="G775">
            <v>0</v>
          </cell>
          <cell r="H775">
            <v>0</v>
          </cell>
          <cell r="K775" t="str">
            <v>TO</v>
          </cell>
          <cell r="L775" t="str">
            <v>Acquisto</v>
          </cell>
          <cell r="M775" t="str">
            <v>09/02/2017 10:59</v>
          </cell>
          <cell r="N775" t="str">
            <v>No</v>
          </cell>
          <cell r="O775" t="str">
            <v>No</v>
          </cell>
          <cell r="P775">
            <v>0</v>
          </cell>
          <cell r="Q775" t="str">
            <v>)</v>
          </cell>
          <cell r="T775" t="str">
            <v>00959</v>
          </cell>
          <cell r="U775" t="str">
            <v>LG-310696</v>
          </cell>
        </row>
        <row r="776">
          <cell r="B776" t="str">
            <v>BT-UPS-LG-310697</v>
          </cell>
          <cell r="C776" t="str">
            <v>00000000000047186</v>
          </cell>
          <cell r="D776" t="str">
            <v>M</v>
          </cell>
          <cell r="E776" t="str">
            <v>BTICINO - CONTR.ASSIST. ARCHIMOD 80 CANONE C</v>
          </cell>
          <cell r="F776" t="str">
            <v>BTICINO S.P.A.</v>
          </cell>
          <cell r="G776">
            <v>0</v>
          </cell>
          <cell r="H776">
            <v>0</v>
          </cell>
          <cell r="K776" t="str">
            <v>TO</v>
          </cell>
          <cell r="L776" t="str">
            <v>Acquisto</v>
          </cell>
          <cell r="M776" t="str">
            <v>09/02/2017 10:59</v>
          </cell>
          <cell r="N776" t="str">
            <v>No</v>
          </cell>
          <cell r="O776" t="str">
            <v>No</v>
          </cell>
          <cell r="P776">
            <v>0</v>
          </cell>
          <cell r="Q776" t="str">
            <v>)</v>
          </cell>
          <cell r="T776" t="str">
            <v>00959</v>
          </cell>
          <cell r="U776" t="str">
            <v>LG-310697</v>
          </cell>
        </row>
        <row r="777">
          <cell r="B777" t="str">
            <v>BT-UPS-LG-310698</v>
          </cell>
          <cell r="C777" t="str">
            <v>00000000000047187</v>
          </cell>
          <cell r="D777" t="str">
            <v>M</v>
          </cell>
          <cell r="E777" t="str">
            <v>BTICINO - CONTR.ASSIST. ARCHIMOD 80 CANONE D</v>
          </cell>
          <cell r="F777" t="str">
            <v>BTICINO S.P.A.</v>
          </cell>
          <cell r="G777">
            <v>0</v>
          </cell>
          <cell r="H777">
            <v>0</v>
          </cell>
          <cell r="K777" t="str">
            <v>TO</v>
          </cell>
          <cell r="L777" t="str">
            <v>Acquisto</v>
          </cell>
          <cell r="M777" t="str">
            <v>09/02/2017 10:59</v>
          </cell>
          <cell r="N777" t="str">
            <v>No</v>
          </cell>
          <cell r="O777" t="str">
            <v>No</v>
          </cell>
          <cell r="P777">
            <v>0</v>
          </cell>
          <cell r="Q777" t="str">
            <v>)</v>
          </cell>
          <cell r="T777" t="str">
            <v>00959</v>
          </cell>
          <cell r="U777" t="str">
            <v>LG-310698</v>
          </cell>
        </row>
        <row r="778">
          <cell r="B778" t="str">
            <v>BT-UPS-LG-310699</v>
          </cell>
          <cell r="C778" t="str">
            <v>00000000000047188</v>
          </cell>
          <cell r="D778" t="str">
            <v>M</v>
          </cell>
          <cell r="E778" t="str">
            <v>BTICINO - CONTR.ASSIST. ARCHIMOD 80 CANONE E</v>
          </cell>
          <cell r="F778" t="str">
            <v>BTICINO S.P.A.</v>
          </cell>
          <cell r="G778">
            <v>0</v>
          </cell>
          <cell r="H778">
            <v>0</v>
          </cell>
          <cell r="K778" t="str">
            <v>TO</v>
          </cell>
          <cell r="L778" t="str">
            <v>Acquisto</v>
          </cell>
          <cell r="M778" t="str">
            <v>09/02/2017 10:59</v>
          </cell>
          <cell r="N778" t="str">
            <v>No</v>
          </cell>
          <cell r="O778" t="str">
            <v>No</v>
          </cell>
          <cell r="P778">
            <v>0</v>
          </cell>
          <cell r="Q778" t="str">
            <v>)</v>
          </cell>
          <cell r="T778" t="str">
            <v>00959</v>
          </cell>
          <cell r="U778" t="str">
            <v>LG-310699</v>
          </cell>
        </row>
        <row r="779">
          <cell r="B779" t="str">
            <v>BT-UPS-LG-310700</v>
          </cell>
          <cell r="C779" t="str">
            <v>00000000000047189</v>
          </cell>
          <cell r="D779" t="str">
            <v>M</v>
          </cell>
          <cell r="E779" t="str">
            <v>BTICINO - CONTR.ASSIST. ARCHIMOD 100 CANONE A</v>
          </cell>
          <cell r="F779" t="str">
            <v>BTICINO S.P.A.</v>
          </cell>
          <cell r="G779">
            <v>0</v>
          </cell>
          <cell r="H779">
            <v>0</v>
          </cell>
          <cell r="K779" t="str">
            <v>TO</v>
          </cell>
          <cell r="L779" t="str">
            <v>Acquisto</v>
          </cell>
          <cell r="M779" t="str">
            <v>09/02/2017 10:59</v>
          </cell>
          <cell r="N779" t="str">
            <v>No</v>
          </cell>
          <cell r="O779" t="str">
            <v>No</v>
          </cell>
          <cell r="P779">
            <v>0</v>
          </cell>
          <cell r="Q779" t="str">
            <v>)</v>
          </cell>
          <cell r="T779" t="str">
            <v>00959</v>
          </cell>
          <cell r="U779" t="str">
            <v>LG-310700</v>
          </cell>
        </row>
        <row r="780">
          <cell r="B780" t="str">
            <v>BT-UPS-LG-310701</v>
          </cell>
          <cell r="C780" t="str">
            <v>00000000000047190</v>
          </cell>
          <cell r="D780" t="str">
            <v>M</v>
          </cell>
          <cell r="E780" t="str">
            <v>BTICINO - CONTR.ASSIST. ARCHIMOD 100 CANONE B</v>
          </cell>
          <cell r="F780" t="str">
            <v>BTICINO S.P.A.</v>
          </cell>
          <cell r="G780">
            <v>0</v>
          </cell>
          <cell r="H780">
            <v>0</v>
          </cell>
          <cell r="K780" t="str">
            <v>TO</v>
          </cell>
          <cell r="L780" t="str">
            <v>Acquisto</v>
          </cell>
          <cell r="M780" t="str">
            <v>09/02/2017 10:59</v>
          </cell>
          <cell r="N780" t="str">
            <v>No</v>
          </cell>
          <cell r="O780" t="str">
            <v>No</v>
          </cell>
          <cell r="P780">
            <v>0</v>
          </cell>
          <cell r="Q780" t="str">
            <v>)</v>
          </cell>
          <cell r="T780" t="str">
            <v>00959</v>
          </cell>
          <cell r="U780" t="str">
            <v>LG-310701</v>
          </cell>
        </row>
        <row r="781">
          <cell r="B781" t="str">
            <v>BT-UPS-LG-310702</v>
          </cell>
          <cell r="C781" t="str">
            <v>00000000000047191</v>
          </cell>
          <cell r="D781" t="str">
            <v>M</v>
          </cell>
          <cell r="E781" t="str">
            <v>BTICINO - CONTR.ASSIST. ARCHIMOD 100 CANONE C</v>
          </cell>
          <cell r="F781" t="str">
            <v>BTICINO S.P.A.</v>
          </cell>
          <cell r="G781">
            <v>0</v>
          </cell>
          <cell r="H781">
            <v>0</v>
          </cell>
          <cell r="K781" t="str">
            <v>TO</v>
          </cell>
          <cell r="L781" t="str">
            <v>Acquisto</v>
          </cell>
          <cell r="M781" t="str">
            <v>09/02/2017 10:59</v>
          </cell>
          <cell r="N781" t="str">
            <v>No</v>
          </cell>
          <cell r="O781" t="str">
            <v>No</v>
          </cell>
          <cell r="P781">
            <v>0</v>
          </cell>
          <cell r="Q781" t="str">
            <v>)</v>
          </cell>
          <cell r="T781" t="str">
            <v>00959</v>
          </cell>
          <cell r="U781" t="str">
            <v>LG-310702</v>
          </cell>
        </row>
        <row r="782">
          <cell r="B782" t="str">
            <v>BT-UPS-LG-310703</v>
          </cell>
          <cell r="C782" t="str">
            <v>00000000000047192</v>
          </cell>
          <cell r="D782" t="str">
            <v>M</v>
          </cell>
          <cell r="E782" t="str">
            <v>BTICINO - CONTR.ASSIST. ARCHIMOD 100 CANONE D</v>
          </cell>
          <cell r="F782" t="str">
            <v>BTICINO S.P.A.</v>
          </cell>
          <cell r="G782">
            <v>0</v>
          </cell>
          <cell r="H782">
            <v>0</v>
          </cell>
          <cell r="K782" t="str">
            <v>TO</v>
          </cell>
          <cell r="L782" t="str">
            <v>Acquisto</v>
          </cell>
          <cell r="M782" t="str">
            <v>09/02/2017 10:59</v>
          </cell>
          <cell r="N782" t="str">
            <v>No</v>
          </cell>
          <cell r="O782" t="str">
            <v>No</v>
          </cell>
          <cell r="P782">
            <v>0</v>
          </cell>
          <cell r="Q782" t="str">
            <v>)</v>
          </cell>
          <cell r="T782" t="str">
            <v>00959</v>
          </cell>
          <cell r="U782" t="str">
            <v>LG-310703</v>
          </cell>
        </row>
        <row r="783">
          <cell r="B783" t="str">
            <v>BT-UPS-LG-310704</v>
          </cell>
          <cell r="C783" t="str">
            <v>00000000000047193</v>
          </cell>
          <cell r="D783" t="str">
            <v>M</v>
          </cell>
          <cell r="E783" t="str">
            <v>BTICINO - CONTR.ASSIST. ARCHIMOD 100 CANONE E</v>
          </cell>
          <cell r="F783" t="str">
            <v>BTICINO S.P.A.</v>
          </cell>
          <cell r="G783">
            <v>0</v>
          </cell>
          <cell r="H783">
            <v>0</v>
          </cell>
          <cell r="K783" t="str">
            <v>TO</v>
          </cell>
          <cell r="L783" t="str">
            <v>Acquisto</v>
          </cell>
          <cell r="M783" t="str">
            <v>09/02/2017 10:59</v>
          </cell>
          <cell r="N783" t="str">
            <v>No</v>
          </cell>
          <cell r="O783" t="str">
            <v>No</v>
          </cell>
          <cell r="P783">
            <v>0</v>
          </cell>
          <cell r="Q783" t="str">
            <v>)</v>
          </cell>
          <cell r="T783" t="str">
            <v>00959</v>
          </cell>
          <cell r="U783" t="str">
            <v>LG-310704</v>
          </cell>
        </row>
        <row r="784">
          <cell r="B784" t="str">
            <v>BT-UPS-LG-310705</v>
          </cell>
          <cell r="C784" t="str">
            <v>00000000000047194</v>
          </cell>
          <cell r="D784" t="str">
            <v>M</v>
          </cell>
          <cell r="E784" t="str">
            <v>BTICINO - CONTR.ASSIST. ARCHIMOD 120 CANONE A</v>
          </cell>
          <cell r="F784" t="str">
            <v>BTICINO S.P.A.</v>
          </cell>
          <cell r="G784">
            <v>0</v>
          </cell>
          <cell r="H784">
            <v>0</v>
          </cell>
          <cell r="K784" t="str">
            <v>TO</v>
          </cell>
          <cell r="L784" t="str">
            <v>Acquisto</v>
          </cell>
          <cell r="M784" t="str">
            <v>09/02/2017 10:59</v>
          </cell>
          <cell r="N784" t="str">
            <v>No</v>
          </cell>
          <cell r="O784" t="str">
            <v>No</v>
          </cell>
          <cell r="P784">
            <v>0</v>
          </cell>
          <cell r="Q784" t="str">
            <v>)</v>
          </cell>
          <cell r="T784" t="str">
            <v>00959</v>
          </cell>
          <cell r="U784" t="str">
            <v>LG-310705</v>
          </cell>
        </row>
        <row r="785">
          <cell r="B785" t="str">
            <v>BT-UPS-LG-310706</v>
          </cell>
          <cell r="C785" t="str">
            <v>00000000000047195</v>
          </cell>
          <cell r="D785" t="str">
            <v>M</v>
          </cell>
          <cell r="E785" t="str">
            <v>BTICINO - CONTR.ASSIST. ARCHIMOD 120 CANONE B</v>
          </cell>
          <cell r="F785" t="str">
            <v>BTICINO S.P.A.</v>
          </cell>
          <cell r="G785">
            <v>0</v>
          </cell>
          <cell r="H785">
            <v>0</v>
          </cell>
          <cell r="K785" t="str">
            <v>TO</v>
          </cell>
          <cell r="L785" t="str">
            <v>Acquisto</v>
          </cell>
          <cell r="M785" t="str">
            <v>09/02/2017 10:59</v>
          </cell>
          <cell r="N785" t="str">
            <v>No</v>
          </cell>
          <cell r="O785" t="str">
            <v>No</v>
          </cell>
          <cell r="P785">
            <v>0</v>
          </cell>
          <cell r="Q785" t="str">
            <v>)</v>
          </cell>
          <cell r="T785" t="str">
            <v>00959</v>
          </cell>
          <cell r="U785" t="str">
            <v>LG-310706</v>
          </cell>
        </row>
        <row r="786">
          <cell r="B786" t="str">
            <v>BT-UPS-LG-310707</v>
          </cell>
          <cell r="C786" t="str">
            <v>00000000000047196</v>
          </cell>
          <cell r="D786" t="str">
            <v>M</v>
          </cell>
          <cell r="E786" t="str">
            <v>BTICINO - CONTR.ASSIST. ARCHIMOD 120 CANONE C</v>
          </cell>
          <cell r="F786" t="str">
            <v>BTICINO S.P.A.</v>
          </cell>
          <cell r="G786">
            <v>0</v>
          </cell>
          <cell r="H786">
            <v>0</v>
          </cell>
          <cell r="K786" t="str">
            <v>TO</v>
          </cell>
          <cell r="L786" t="str">
            <v>Acquisto</v>
          </cell>
          <cell r="M786" t="str">
            <v>09/02/2017 10:59</v>
          </cell>
          <cell r="N786" t="str">
            <v>No</v>
          </cell>
          <cell r="O786" t="str">
            <v>No</v>
          </cell>
          <cell r="P786">
            <v>0</v>
          </cell>
          <cell r="Q786" t="str">
            <v>)</v>
          </cell>
          <cell r="T786" t="str">
            <v>00959</v>
          </cell>
          <cell r="U786" t="str">
            <v>LG-310707</v>
          </cell>
        </row>
        <row r="787">
          <cell r="B787" t="str">
            <v>BT-UPS-LG-310708</v>
          </cell>
          <cell r="C787" t="str">
            <v>00000000000047074</v>
          </cell>
          <cell r="D787" t="str">
            <v>M</v>
          </cell>
          <cell r="E787" t="str">
            <v>BTICINO - CONTR.ASSIST. ARCHIMOD 120 CANONE D</v>
          </cell>
          <cell r="F787" t="str">
            <v>BTICINO S.P.A.</v>
          </cell>
          <cell r="G787">
            <v>0</v>
          </cell>
          <cell r="H787">
            <v>0</v>
          </cell>
          <cell r="K787" t="str">
            <v>TO</v>
          </cell>
          <cell r="L787" t="str">
            <v>Acquisto</v>
          </cell>
          <cell r="M787" t="str">
            <v>09/02/2017 10:59</v>
          </cell>
          <cell r="N787" t="str">
            <v>No</v>
          </cell>
          <cell r="O787" t="str">
            <v>No</v>
          </cell>
          <cell r="P787">
            <v>0</v>
          </cell>
          <cell r="Q787" t="str">
            <v>)</v>
          </cell>
          <cell r="T787" t="str">
            <v>00959</v>
          </cell>
          <cell r="U787" t="str">
            <v>LG-310708</v>
          </cell>
        </row>
        <row r="788">
          <cell r="B788" t="str">
            <v>BT-UPS-LG-310709</v>
          </cell>
          <cell r="C788" t="str">
            <v>00000000000047075</v>
          </cell>
          <cell r="D788" t="str">
            <v>M</v>
          </cell>
          <cell r="E788" t="str">
            <v>BTICINO - CONTR.ASSIST. ARCHIMOD 120 CANONE E</v>
          </cell>
          <cell r="F788" t="str">
            <v>BTICINO S.P.A.</v>
          </cell>
          <cell r="G788">
            <v>0</v>
          </cell>
          <cell r="H788">
            <v>0</v>
          </cell>
          <cell r="K788" t="str">
            <v>TO</v>
          </cell>
          <cell r="L788" t="str">
            <v>Acquisto</v>
          </cell>
          <cell r="M788" t="str">
            <v>09/02/2017 10:59</v>
          </cell>
          <cell r="N788" t="str">
            <v>No</v>
          </cell>
          <cell r="O788" t="str">
            <v>No</v>
          </cell>
          <cell r="P788">
            <v>0</v>
          </cell>
          <cell r="Q788" t="str">
            <v>)</v>
          </cell>
          <cell r="T788" t="str">
            <v>00959</v>
          </cell>
          <cell r="U788" t="str">
            <v>LG-310709</v>
          </cell>
        </row>
        <row r="789">
          <cell r="B789" t="str">
            <v>BT-UPS-LG-310755</v>
          </cell>
          <cell r="C789" t="str">
            <v>00000000000047076</v>
          </cell>
          <cell r="E789" t="str">
            <v>Cabinet batterie Trimod 1kb 7,2 Ah</v>
          </cell>
          <cell r="F789" t="str">
            <v>BTICINO S.P.A.</v>
          </cell>
          <cell r="G789">
            <v>0</v>
          </cell>
          <cell r="H789">
            <v>0</v>
          </cell>
          <cell r="L789" t="str">
            <v>Acquisto</v>
          </cell>
          <cell r="M789" t="str">
            <v>09/02/2017 10:59</v>
          </cell>
          <cell r="N789" t="str">
            <v>Si</v>
          </cell>
          <cell r="O789" t="str">
            <v>No</v>
          </cell>
          <cell r="P789">
            <v>0</v>
          </cell>
          <cell r="Q789" t="str">
            <v>)</v>
          </cell>
          <cell r="T789" t="str">
            <v>00959</v>
          </cell>
          <cell r="U789" t="str">
            <v>LG-310755</v>
          </cell>
        </row>
        <row r="790">
          <cell r="B790" t="str">
            <v>BT-UPS-LG-310756</v>
          </cell>
          <cell r="C790" t="str">
            <v>00000000000047077</v>
          </cell>
          <cell r="E790" t="str">
            <v>Cabinet batterie Trimod 2kb 7,2 Ah</v>
          </cell>
          <cell r="F790" t="str">
            <v>BTICINO S.P.A.</v>
          </cell>
          <cell r="G790">
            <v>0</v>
          </cell>
          <cell r="H790">
            <v>0</v>
          </cell>
          <cell r="L790" t="str">
            <v>Acquisto</v>
          </cell>
          <cell r="M790" t="str">
            <v>09/02/2017 10:59</v>
          </cell>
          <cell r="N790" t="str">
            <v>Si</v>
          </cell>
          <cell r="O790" t="str">
            <v>No</v>
          </cell>
          <cell r="P790">
            <v>0</v>
          </cell>
          <cell r="Q790" t="str">
            <v>)</v>
          </cell>
          <cell r="T790" t="str">
            <v>00959</v>
          </cell>
          <cell r="U790" t="str">
            <v>LG-310756</v>
          </cell>
        </row>
        <row r="791">
          <cell r="B791" t="str">
            <v>BT-UPS-LG-310757</v>
          </cell>
          <cell r="C791" t="str">
            <v>00000000000047207</v>
          </cell>
          <cell r="E791" t="str">
            <v>Cabinet batterie Trimod 3kb 7,2 Ah</v>
          </cell>
          <cell r="F791" t="str">
            <v>BTICINO S.P.A.</v>
          </cell>
          <cell r="G791">
            <v>0</v>
          </cell>
          <cell r="H791">
            <v>0</v>
          </cell>
          <cell r="L791" t="str">
            <v>Acquisto</v>
          </cell>
          <cell r="M791" t="str">
            <v>09/02/2017 10:59</v>
          </cell>
          <cell r="N791" t="str">
            <v>Si</v>
          </cell>
          <cell r="O791" t="str">
            <v>No</v>
          </cell>
          <cell r="P791">
            <v>0</v>
          </cell>
          <cell r="Q791" t="str">
            <v>)</v>
          </cell>
          <cell r="T791" t="str">
            <v>00959</v>
          </cell>
          <cell r="U791" t="str">
            <v>LG-310757</v>
          </cell>
        </row>
        <row r="792">
          <cell r="B792" t="str">
            <v>BT-UPS-LG-310758</v>
          </cell>
          <cell r="C792" t="str">
            <v>00000000000047208</v>
          </cell>
          <cell r="E792" t="str">
            <v>Cabinet batterie Trimod 4kb 7,2 Ah</v>
          </cell>
          <cell r="F792" t="str">
            <v>BTICINO S.P.A.</v>
          </cell>
          <cell r="G792">
            <v>0</v>
          </cell>
          <cell r="H792">
            <v>0</v>
          </cell>
          <cell r="L792" t="str">
            <v>Acquisto</v>
          </cell>
          <cell r="M792" t="str">
            <v>09/02/2017 10:59</v>
          </cell>
          <cell r="N792" t="str">
            <v>Si</v>
          </cell>
          <cell r="O792" t="str">
            <v>No</v>
          </cell>
          <cell r="P792">
            <v>0</v>
          </cell>
          <cell r="Q792" t="str">
            <v>)</v>
          </cell>
          <cell r="T792" t="str">
            <v>00959</v>
          </cell>
          <cell r="U792" t="str">
            <v>LG-310758</v>
          </cell>
        </row>
        <row r="793">
          <cell r="B793" t="str">
            <v>BT-UPS-LG-310759</v>
          </cell>
          <cell r="C793" t="str">
            <v>00000000000047197</v>
          </cell>
          <cell r="E793" t="str">
            <v>Cabinet batterie Trimod 5kb 7,2 Ah</v>
          </cell>
          <cell r="F793" t="str">
            <v>BTICINO S.P.A.</v>
          </cell>
          <cell r="G793">
            <v>0</v>
          </cell>
          <cell r="H793">
            <v>0</v>
          </cell>
          <cell r="L793" t="str">
            <v>Acquisto</v>
          </cell>
          <cell r="M793" t="str">
            <v>09/02/2017 10:59</v>
          </cell>
          <cell r="N793" t="str">
            <v>Si</v>
          </cell>
          <cell r="O793" t="str">
            <v>No</v>
          </cell>
          <cell r="P793">
            <v>0</v>
          </cell>
          <cell r="Q793" t="str">
            <v>)</v>
          </cell>
          <cell r="T793" t="str">
            <v>00959</v>
          </cell>
          <cell r="U793" t="str">
            <v>LG-310759</v>
          </cell>
        </row>
        <row r="794">
          <cell r="B794" t="str">
            <v>BT-UPS-LG-310760</v>
          </cell>
          <cell r="C794" t="str">
            <v>00000000000047198</v>
          </cell>
          <cell r="D794" t="str">
            <v>M</v>
          </cell>
          <cell r="E794" t="str">
            <v>BTICINO - Cabinet batterie Trimod 1kb 9 Ah</v>
          </cell>
          <cell r="F794" t="str">
            <v>BTICINO S.P.A.</v>
          </cell>
          <cell r="G794">
            <v>0</v>
          </cell>
          <cell r="H794">
            <v>0</v>
          </cell>
          <cell r="K794" t="str">
            <v>TO</v>
          </cell>
          <cell r="L794" t="str">
            <v>Acquisto</v>
          </cell>
          <cell r="M794" t="str">
            <v>09/02/2017 10:59</v>
          </cell>
          <cell r="N794" t="str">
            <v>No</v>
          </cell>
          <cell r="O794" t="str">
            <v>No</v>
          </cell>
          <cell r="P794">
            <v>0</v>
          </cell>
          <cell r="Q794" t="str">
            <v>)</v>
          </cell>
          <cell r="T794" t="str">
            <v>00959</v>
          </cell>
          <cell r="U794" t="str">
            <v>LG-310760</v>
          </cell>
        </row>
        <row r="795">
          <cell r="B795" t="str">
            <v>BT-UPS-LG-310761</v>
          </cell>
          <cell r="C795" t="str">
            <v>00000000000047199</v>
          </cell>
          <cell r="D795" t="str">
            <v>M</v>
          </cell>
          <cell r="E795" t="str">
            <v>BTICINO - Cabinet batterie Trimod 2kb 9 Ah</v>
          </cell>
          <cell r="F795" t="str">
            <v>BTICINO S.P.A.</v>
          </cell>
          <cell r="G795">
            <v>0</v>
          </cell>
          <cell r="H795">
            <v>0</v>
          </cell>
          <cell r="K795" t="str">
            <v>TO</v>
          </cell>
          <cell r="L795" t="str">
            <v>Acquisto</v>
          </cell>
          <cell r="M795" t="str">
            <v>09/02/2017 10:59</v>
          </cell>
          <cell r="N795" t="str">
            <v>No</v>
          </cell>
          <cell r="O795" t="str">
            <v>No</v>
          </cell>
          <cell r="P795">
            <v>0</v>
          </cell>
          <cell r="Q795" t="str">
            <v>)</v>
          </cell>
          <cell r="R795" t="str">
            <v>18/12/2023</v>
          </cell>
          <cell r="S795" t="str">
            <v>07/12/2023</v>
          </cell>
          <cell r="T795" t="str">
            <v>00959</v>
          </cell>
          <cell r="U795" t="str">
            <v>LG-310761</v>
          </cell>
        </row>
        <row r="796">
          <cell r="B796" t="str">
            <v>BT-UPS-LG-310762</v>
          </cell>
          <cell r="C796" t="str">
            <v>00000000000047200</v>
          </cell>
          <cell r="D796" t="str">
            <v>M</v>
          </cell>
          <cell r="E796" t="str">
            <v>BTICINO - Cabinet batterie Trimod 3kb 9 Ah</v>
          </cell>
          <cell r="F796" t="str">
            <v>BTICINO S.P.A.</v>
          </cell>
          <cell r="G796">
            <v>0</v>
          </cell>
          <cell r="H796">
            <v>0</v>
          </cell>
          <cell r="K796" t="str">
            <v>TO</v>
          </cell>
          <cell r="L796" t="str">
            <v>Acquisto</v>
          </cell>
          <cell r="M796" t="str">
            <v>09/02/2017 10:59</v>
          </cell>
          <cell r="N796" t="str">
            <v>No</v>
          </cell>
          <cell r="O796" t="str">
            <v>No</v>
          </cell>
          <cell r="P796">
            <v>0</v>
          </cell>
          <cell r="Q796" t="str">
            <v>)</v>
          </cell>
          <cell r="T796" t="str">
            <v>00959</v>
          </cell>
          <cell r="U796" t="str">
            <v>LG-310762</v>
          </cell>
        </row>
        <row r="797">
          <cell r="B797" t="str">
            <v>BT-UPS-LG-310763</v>
          </cell>
          <cell r="C797" t="str">
            <v>00000000000047201</v>
          </cell>
          <cell r="D797" t="str">
            <v>M</v>
          </cell>
          <cell r="E797" t="str">
            <v>BTICINO - Cabinet batterie Trimod 4kb 9 Ah</v>
          </cell>
          <cell r="F797" t="str">
            <v>BTICINO S.P.A.</v>
          </cell>
          <cell r="G797">
            <v>0</v>
          </cell>
          <cell r="H797">
            <v>0</v>
          </cell>
          <cell r="K797" t="str">
            <v>TO</v>
          </cell>
          <cell r="L797" t="str">
            <v>Acquisto</v>
          </cell>
          <cell r="M797" t="str">
            <v>09/02/2017 10:59</v>
          </cell>
          <cell r="N797" t="str">
            <v>No</v>
          </cell>
          <cell r="O797" t="str">
            <v>No</v>
          </cell>
          <cell r="P797">
            <v>0</v>
          </cell>
          <cell r="Q797" t="str">
            <v>)</v>
          </cell>
          <cell r="T797" t="str">
            <v>00959</v>
          </cell>
          <cell r="U797" t="str">
            <v>LG-310763</v>
          </cell>
        </row>
        <row r="798">
          <cell r="B798" t="str">
            <v>BT-UPS-LG-310764</v>
          </cell>
          <cell r="C798" t="str">
            <v>00000000000047202</v>
          </cell>
          <cell r="D798" t="str">
            <v>M</v>
          </cell>
          <cell r="E798" t="str">
            <v>BTICINO - Cabinet batterie Trimod 5kb 9 Ah</v>
          </cell>
          <cell r="F798" t="str">
            <v>BTICINO S.P.A.</v>
          </cell>
          <cell r="G798">
            <v>0</v>
          </cell>
          <cell r="H798">
            <v>0</v>
          </cell>
          <cell r="K798" t="str">
            <v>TO</v>
          </cell>
          <cell r="L798" t="str">
            <v>Acquisto</v>
          </cell>
          <cell r="M798" t="str">
            <v>09/02/2017 10:59</v>
          </cell>
          <cell r="N798" t="str">
            <v>No</v>
          </cell>
          <cell r="O798" t="str">
            <v>No</v>
          </cell>
          <cell r="P798">
            <v>0</v>
          </cell>
          <cell r="Q798" t="str">
            <v>)</v>
          </cell>
          <cell r="R798" t="str">
            <v>05/07/2023</v>
          </cell>
          <cell r="S798" t="str">
            <v>05/07/2023</v>
          </cell>
          <cell r="T798" t="str">
            <v>00959</v>
          </cell>
          <cell r="U798" t="str">
            <v>LG-310764</v>
          </cell>
        </row>
        <row r="799">
          <cell r="B799" t="str">
            <v>BT-UPS-LG-310766</v>
          </cell>
          <cell r="C799" t="str">
            <v>00000000000047203</v>
          </cell>
          <cell r="E799" t="str">
            <v>Cabinet batterie Dk 10k 20 batt 12V,9 Ah</v>
          </cell>
          <cell r="F799" t="str">
            <v>BTICINO S.P.A.</v>
          </cell>
          <cell r="G799">
            <v>0</v>
          </cell>
          <cell r="H799">
            <v>0</v>
          </cell>
          <cell r="L799" t="str">
            <v>Acquisto</v>
          </cell>
          <cell r="M799" t="str">
            <v>09/02/2017 10:59</v>
          </cell>
          <cell r="N799" t="str">
            <v>Si</v>
          </cell>
          <cell r="O799" t="str">
            <v>No</v>
          </cell>
          <cell r="P799">
            <v>0</v>
          </cell>
          <cell r="Q799" t="str">
            <v>)</v>
          </cell>
          <cell r="T799" t="str">
            <v>00959</v>
          </cell>
          <cell r="U799" t="str">
            <v>LG-310766</v>
          </cell>
        </row>
        <row r="800">
          <cell r="B800" t="str">
            <v>BT-UPS-LG-310769</v>
          </cell>
          <cell r="C800" t="str">
            <v>00000000000047204</v>
          </cell>
          <cell r="E800" t="str">
            <v>Cabinet batterie Dk 1k 12 batt 12V,7.2 Ah</v>
          </cell>
          <cell r="F800" t="str">
            <v>BTICINO S.P.A.</v>
          </cell>
          <cell r="G800">
            <v>0</v>
          </cell>
          <cell r="H800">
            <v>0</v>
          </cell>
          <cell r="L800" t="str">
            <v>Acquisto</v>
          </cell>
          <cell r="M800" t="str">
            <v>09/02/2017 10:59</v>
          </cell>
          <cell r="N800" t="str">
            <v>Si</v>
          </cell>
          <cell r="O800" t="str">
            <v>No</v>
          </cell>
          <cell r="P800">
            <v>0</v>
          </cell>
          <cell r="Q800" t="str">
            <v>)</v>
          </cell>
          <cell r="T800" t="str">
            <v>00959</v>
          </cell>
          <cell r="U800" t="str">
            <v>LG-310769</v>
          </cell>
        </row>
        <row r="801">
          <cell r="B801" t="str">
            <v>BT-UPS-LG-310770</v>
          </cell>
          <cell r="C801" t="str">
            <v>00000000000047205</v>
          </cell>
          <cell r="E801" t="str">
            <v>Cabinet batterie Dk 2k 12 batt 12V,7.2 Ah</v>
          </cell>
          <cell r="F801" t="str">
            <v>BTICINO S.P.A.</v>
          </cell>
          <cell r="G801">
            <v>0</v>
          </cell>
          <cell r="H801">
            <v>0</v>
          </cell>
          <cell r="L801" t="str">
            <v>Acquisto</v>
          </cell>
          <cell r="M801" t="str">
            <v>09/02/2017 10:59</v>
          </cell>
          <cell r="N801" t="str">
            <v>Si</v>
          </cell>
          <cell r="O801" t="str">
            <v>No</v>
          </cell>
          <cell r="P801">
            <v>0</v>
          </cell>
          <cell r="Q801" t="str">
            <v>)</v>
          </cell>
          <cell r="R801" t="str">
            <v>19/04/2018</v>
          </cell>
          <cell r="S801" t="str">
            <v>18/04/2018</v>
          </cell>
          <cell r="T801" t="str">
            <v>00959</v>
          </cell>
          <cell r="U801" t="str">
            <v>LG-310770</v>
          </cell>
        </row>
        <row r="802">
          <cell r="B802" t="str">
            <v>BT-UPS-LG-310771</v>
          </cell>
          <cell r="C802" t="str">
            <v>00000000000047206</v>
          </cell>
          <cell r="E802" t="str">
            <v>Cabinet batterie Dk 3k 12 batt 12V,9 Ah</v>
          </cell>
          <cell r="F802" t="str">
            <v>BTICINO S.P.A.</v>
          </cell>
          <cell r="G802">
            <v>0</v>
          </cell>
          <cell r="H802">
            <v>0</v>
          </cell>
          <cell r="L802" t="str">
            <v>Acquisto</v>
          </cell>
          <cell r="M802" t="str">
            <v>09/02/2017 10:59</v>
          </cell>
          <cell r="N802" t="str">
            <v>Si</v>
          </cell>
          <cell r="O802" t="str">
            <v>No</v>
          </cell>
          <cell r="P802">
            <v>0</v>
          </cell>
          <cell r="Q802" t="str">
            <v>)</v>
          </cell>
          <cell r="R802" t="str">
            <v>16/11/2017</v>
          </cell>
          <cell r="S802" t="str">
            <v>15/11/2017</v>
          </cell>
          <cell r="T802" t="str">
            <v>00959</v>
          </cell>
          <cell r="U802" t="str">
            <v>LG-310771</v>
          </cell>
        </row>
        <row r="803">
          <cell r="B803" t="str">
            <v>BT-UPS-LG-310772</v>
          </cell>
          <cell r="C803" t="str">
            <v>00000000000047229</v>
          </cell>
          <cell r="D803" t="str">
            <v>M</v>
          </cell>
          <cell r="E803" t="str">
            <v>Cabinet batterie Dk4.5-6k 20 batt 12V,7.2Ah</v>
          </cell>
          <cell r="F803" t="str">
            <v>BTICINO S.P.A.</v>
          </cell>
          <cell r="G803">
            <v>0</v>
          </cell>
          <cell r="H803">
            <v>0</v>
          </cell>
          <cell r="K803" t="str">
            <v>TO</v>
          </cell>
          <cell r="L803" t="str">
            <v>Acquisto</v>
          </cell>
          <cell r="M803" t="str">
            <v>09/02/2017 10:59</v>
          </cell>
          <cell r="N803" t="str">
            <v>Si</v>
          </cell>
          <cell r="O803" t="str">
            <v>No</v>
          </cell>
          <cell r="P803">
            <v>0</v>
          </cell>
          <cell r="Q803" t="str">
            <v>)</v>
          </cell>
          <cell r="T803" t="str">
            <v>00959</v>
          </cell>
          <cell r="U803" t="str">
            <v>LG-310772</v>
          </cell>
        </row>
        <row r="804">
          <cell r="B804" t="str">
            <v>BT-UPS-LG-310774</v>
          </cell>
          <cell r="C804" t="str">
            <v>00000000000047209</v>
          </cell>
          <cell r="D804" t="str">
            <v>M</v>
          </cell>
          <cell r="E804" t="str">
            <v>BTICINO - Cabinet batterie Whad 0,8-1,5k</v>
          </cell>
          <cell r="F804" t="str">
            <v>BTICINO S.P.A.</v>
          </cell>
          <cell r="G804">
            <v>0</v>
          </cell>
          <cell r="H804">
            <v>0</v>
          </cell>
          <cell r="K804" t="str">
            <v>TO</v>
          </cell>
          <cell r="L804" t="str">
            <v>Acquisto</v>
          </cell>
          <cell r="M804" t="str">
            <v>09/02/2017 10:59</v>
          </cell>
          <cell r="N804" t="str">
            <v>No</v>
          </cell>
          <cell r="O804" t="str">
            <v>No</v>
          </cell>
          <cell r="P804">
            <v>0</v>
          </cell>
          <cell r="Q804" t="str">
            <v>)</v>
          </cell>
          <cell r="R804" t="str">
            <v>15/03/2023</v>
          </cell>
          <cell r="S804" t="str">
            <v>13/03/2023</v>
          </cell>
          <cell r="T804" t="str">
            <v>00959</v>
          </cell>
          <cell r="U804" t="str">
            <v>LG-310774</v>
          </cell>
        </row>
        <row r="805">
          <cell r="B805" t="str">
            <v>BT-UPS-LG-310775</v>
          </cell>
          <cell r="C805" t="str">
            <v>00000000000047251</v>
          </cell>
          <cell r="D805" t="str">
            <v>M</v>
          </cell>
          <cell r="E805" t="str">
            <v>BTICINO - Cabinet batterie Megaline + 1 KB</v>
          </cell>
          <cell r="F805" t="str">
            <v>BTICINO S.P.A.</v>
          </cell>
          <cell r="G805">
            <v>0</v>
          </cell>
          <cell r="H805">
            <v>0</v>
          </cell>
          <cell r="K805" t="str">
            <v>TO</v>
          </cell>
          <cell r="L805" t="str">
            <v>Acquisto</v>
          </cell>
          <cell r="M805" t="str">
            <v>09/02/2017 10:59</v>
          </cell>
          <cell r="N805" t="str">
            <v>No</v>
          </cell>
          <cell r="O805" t="str">
            <v>No</v>
          </cell>
          <cell r="P805">
            <v>0</v>
          </cell>
          <cell r="Q805" t="str">
            <v>)</v>
          </cell>
          <cell r="T805" t="str">
            <v>00959</v>
          </cell>
          <cell r="U805" t="str">
            <v>LG-310775</v>
          </cell>
        </row>
        <row r="806">
          <cell r="B806" t="str">
            <v>BT-UPS-LG-310776</v>
          </cell>
          <cell r="C806" t="str">
            <v>00000000000047252</v>
          </cell>
          <cell r="D806" t="str">
            <v>M</v>
          </cell>
          <cell r="E806" t="str">
            <v>BTICINO - Cabinet batterie Megaline + 2 KB</v>
          </cell>
          <cell r="F806" t="str">
            <v>BTICINO S.P.A.</v>
          </cell>
          <cell r="G806">
            <v>0</v>
          </cell>
          <cell r="H806">
            <v>0</v>
          </cell>
          <cell r="K806" t="str">
            <v>TO</v>
          </cell>
          <cell r="L806" t="str">
            <v>Acquisto</v>
          </cell>
          <cell r="M806" t="str">
            <v>09/02/2017 10:59</v>
          </cell>
          <cell r="N806" t="str">
            <v>No</v>
          </cell>
          <cell r="O806" t="str">
            <v>No</v>
          </cell>
          <cell r="P806">
            <v>0</v>
          </cell>
          <cell r="Q806" t="str">
            <v>)</v>
          </cell>
          <cell r="T806" t="str">
            <v>00959</v>
          </cell>
          <cell r="U806" t="str">
            <v>LG-310776</v>
          </cell>
        </row>
        <row r="807">
          <cell r="B807" t="str">
            <v>BT-UPS-LG-310777</v>
          </cell>
          <cell r="C807" t="str">
            <v>00000000000047253</v>
          </cell>
          <cell r="D807" t="str">
            <v>M</v>
          </cell>
          <cell r="E807" t="str">
            <v>BTICINO - Cabinet batterie Megaline + 3 KB</v>
          </cell>
          <cell r="F807" t="str">
            <v>BTICINO S.P.A.</v>
          </cell>
          <cell r="G807">
            <v>0</v>
          </cell>
          <cell r="H807">
            <v>0</v>
          </cell>
          <cell r="K807" t="str">
            <v>TO</v>
          </cell>
          <cell r="L807" t="str">
            <v>Acquisto</v>
          </cell>
          <cell r="M807" t="str">
            <v>09/02/2017 10:59</v>
          </cell>
          <cell r="N807" t="str">
            <v>No</v>
          </cell>
          <cell r="O807" t="str">
            <v>No</v>
          </cell>
          <cell r="P807">
            <v>0</v>
          </cell>
          <cell r="Q807" t="str">
            <v>)</v>
          </cell>
          <cell r="R807" t="str">
            <v>28/11/2022</v>
          </cell>
          <cell r="S807" t="str">
            <v>28/11/2022</v>
          </cell>
          <cell r="T807" t="str">
            <v>00959</v>
          </cell>
          <cell r="U807" t="str">
            <v>LG-310777</v>
          </cell>
        </row>
        <row r="808">
          <cell r="B808" t="str">
            <v>BT-UPS-LG-310778</v>
          </cell>
          <cell r="C808" t="str">
            <v>00000000000047254</v>
          </cell>
          <cell r="D808" t="str">
            <v>M</v>
          </cell>
          <cell r="E808" t="str">
            <v>BTICINO - Cabinet batterie Megaline + 4 KB</v>
          </cell>
          <cell r="F808" t="str">
            <v>BTICINO S.P.A.</v>
          </cell>
          <cell r="G808">
            <v>0</v>
          </cell>
          <cell r="H808">
            <v>0</v>
          </cell>
          <cell r="K808" t="str">
            <v>TO</v>
          </cell>
          <cell r="L808" t="str">
            <v>Acquisto</v>
          </cell>
          <cell r="M808" t="str">
            <v>09/02/2017 10:59</v>
          </cell>
          <cell r="N808" t="str">
            <v>No</v>
          </cell>
          <cell r="O808" t="str">
            <v>No</v>
          </cell>
          <cell r="P808">
            <v>0</v>
          </cell>
          <cell r="Q808" t="str">
            <v>)</v>
          </cell>
          <cell r="T808" t="str">
            <v>00959</v>
          </cell>
          <cell r="U808" t="str">
            <v>LG-310778</v>
          </cell>
        </row>
        <row r="809">
          <cell r="B809" t="str">
            <v>BT-UPS-LG-310779</v>
          </cell>
          <cell r="C809" t="str">
            <v>00000000000047255</v>
          </cell>
          <cell r="D809" t="str">
            <v>M</v>
          </cell>
          <cell r="E809" t="str">
            <v>BTICINO - Cabinet batterie Megaline + 5 KB</v>
          </cell>
          <cell r="F809" t="str">
            <v>BTICINO S.P.A.</v>
          </cell>
          <cell r="G809">
            <v>0</v>
          </cell>
          <cell r="H809">
            <v>0</v>
          </cell>
          <cell r="K809" t="str">
            <v>TO</v>
          </cell>
          <cell r="L809" t="str">
            <v>Acquisto</v>
          </cell>
          <cell r="M809" t="str">
            <v>09/02/2017 10:59</v>
          </cell>
          <cell r="N809" t="str">
            <v>No</v>
          </cell>
          <cell r="O809" t="str">
            <v>No</v>
          </cell>
          <cell r="P809">
            <v>0</v>
          </cell>
          <cell r="Q809" t="str">
            <v>)</v>
          </cell>
          <cell r="T809" t="str">
            <v>00959</v>
          </cell>
          <cell r="U809" t="str">
            <v>LG-310779</v>
          </cell>
        </row>
        <row r="810">
          <cell r="B810" t="str">
            <v>BT-UPS-LG-310780</v>
          </cell>
          <cell r="C810" t="str">
            <v>00000000000047256</v>
          </cell>
          <cell r="D810" t="str">
            <v>M</v>
          </cell>
          <cell r="E810" t="str">
            <v>BTICINO - Cabinet batterie Megaline + 6 KB</v>
          </cell>
          <cell r="F810" t="str">
            <v>BTICINO S.P.A.</v>
          </cell>
          <cell r="G810">
            <v>0</v>
          </cell>
          <cell r="H810">
            <v>0</v>
          </cell>
          <cell r="K810" t="str">
            <v>TO</v>
          </cell>
          <cell r="L810" t="str">
            <v>Acquisto</v>
          </cell>
          <cell r="M810" t="str">
            <v>09/02/2017 10:59</v>
          </cell>
          <cell r="N810" t="str">
            <v>No</v>
          </cell>
          <cell r="O810" t="str">
            <v>No</v>
          </cell>
          <cell r="P810">
            <v>0</v>
          </cell>
          <cell r="Q810" t="str">
            <v>)</v>
          </cell>
          <cell r="T810" t="str">
            <v>00959</v>
          </cell>
          <cell r="U810" t="str">
            <v>LG-310780</v>
          </cell>
        </row>
        <row r="811">
          <cell r="B811" t="str">
            <v>BT-UPS-LG-310781</v>
          </cell>
          <cell r="C811" t="str">
            <v>00000000000047257</v>
          </cell>
          <cell r="D811" t="str">
            <v>M</v>
          </cell>
          <cell r="E811" t="str">
            <v>BTICINO - Cabinet batterie Megaline + 7 KB</v>
          </cell>
          <cell r="F811" t="str">
            <v>BTICINO S.P.A.</v>
          </cell>
          <cell r="G811">
            <v>0</v>
          </cell>
          <cell r="H811">
            <v>0</v>
          </cell>
          <cell r="K811" t="str">
            <v>TO</v>
          </cell>
          <cell r="L811" t="str">
            <v>Acquisto</v>
          </cell>
          <cell r="M811" t="str">
            <v>09/02/2017 10:59</v>
          </cell>
          <cell r="N811" t="str">
            <v>No</v>
          </cell>
          <cell r="O811" t="str">
            <v>No</v>
          </cell>
          <cell r="P811">
            <v>0</v>
          </cell>
          <cell r="Q811" t="str">
            <v>)</v>
          </cell>
          <cell r="T811" t="str">
            <v>00959</v>
          </cell>
          <cell r="U811" t="str">
            <v>LG-310781</v>
          </cell>
        </row>
        <row r="812">
          <cell r="B812" t="str">
            <v>BT-UPS-LG-310782</v>
          </cell>
          <cell r="C812" t="str">
            <v>00000000000047258</v>
          </cell>
          <cell r="D812" t="str">
            <v>M</v>
          </cell>
          <cell r="E812" t="str">
            <v>BTICINO - Cabinet batterie Megaline + 8 KB</v>
          </cell>
          <cell r="F812" t="str">
            <v>BTICINO S.P.A.</v>
          </cell>
          <cell r="G812">
            <v>0</v>
          </cell>
          <cell r="H812">
            <v>0</v>
          </cell>
          <cell r="K812" t="str">
            <v>TO</v>
          </cell>
          <cell r="L812" t="str">
            <v>Acquisto</v>
          </cell>
          <cell r="M812" t="str">
            <v>09/02/2017 10:59</v>
          </cell>
          <cell r="N812" t="str">
            <v>No</v>
          </cell>
          <cell r="O812" t="str">
            <v>No</v>
          </cell>
          <cell r="P812">
            <v>0</v>
          </cell>
          <cell r="Q812" t="str">
            <v>)</v>
          </cell>
          <cell r="T812" t="str">
            <v>00959</v>
          </cell>
          <cell r="U812" t="str">
            <v>LG-310782</v>
          </cell>
        </row>
        <row r="813">
          <cell r="B813" t="str">
            <v>BT-UPS-LG-310783</v>
          </cell>
          <cell r="C813" t="str">
            <v>00000000000047259</v>
          </cell>
          <cell r="D813" t="str">
            <v>M</v>
          </cell>
          <cell r="E813" t="str">
            <v>BTICINO - Cabinet batterie Megaline + 9 KB</v>
          </cell>
          <cell r="F813" t="str">
            <v>BTICINO S.P.A.</v>
          </cell>
          <cell r="G813">
            <v>0</v>
          </cell>
          <cell r="H813">
            <v>0</v>
          </cell>
          <cell r="K813" t="str">
            <v>TO</v>
          </cell>
          <cell r="L813" t="str">
            <v>Acquisto</v>
          </cell>
          <cell r="M813" t="str">
            <v>09/02/2017 10:59</v>
          </cell>
          <cell r="N813" t="str">
            <v>No</v>
          </cell>
          <cell r="O813" t="str">
            <v>No</v>
          </cell>
          <cell r="P813">
            <v>0</v>
          </cell>
          <cell r="Q813" t="str">
            <v>)</v>
          </cell>
          <cell r="T813" t="str">
            <v>00959</v>
          </cell>
          <cell r="U813" t="str">
            <v>LG-310783</v>
          </cell>
        </row>
        <row r="814">
          <cell r="B814" t="str">
            <v>BT-UPS-LG-310784</v>
          </cell>
          <cell r="C814" t="str">
            <v>00000000000047230</v>
          </cell>
          <cell r="D814" t="str">
            <v>M</v>
          </cell>
          <cell r="E814" t="str">
            <v>BTICINO - Cabinet batterie Megaline + 10 KB</v>
          </cell>
          <cell r="F814" t="str">
            <v>BTICINO S.P.A.</v>
          </cell>
          <cell r="G814">
            <v>0</v>
          </cell>
          <cell r="H814">
            <v>0</v>
          </cell>
          <cell r="K814" t="str">
            <v>TO</v>
          </cell>
          <cell r="L814" t="str">
            <v>Acquisto</v>
          </cell>
          <cell r="M814" t="str">
            <v>09/02/2017 10:59</v>
          </cell>
          <cell r="N814" t="str">
            <v>No</v>
          </cell>
          <cell r="O814" t="str">
            <v>No</v>
          </cell>
          <cell r="P814">
            <v>0</v>
          </cell>
          <cell r="Q814" t="str">
            <v>)</v>
          </cell>
          <cell r="R814" t="str">
            <v>28/11/2022</v>
          </cell>
          <cell r="S814" t="str">
            <v>28/11/2022</v>
          </cell>
          <cell r="T814" t="str">
            <v>00959</v>
          </cell>
          <cell r="U814" t="str">
            <v>LG-310784</v>
          </cell>
        </row>
        <row r="815">
          <cell r="B815" t="str">
            <v>BT-UPS-LG-310785</v>
          </cell>
          <cell r="C815" t="str">
            <v>00000000000047231</v>
          </cell>
          <cell r="D815" t="str">
            <v>M</v>
          </cell>
          <cell r="E815" t="str">
            <v>BTICINO - Caricabatterie aggiuntivo Megaline</v>
          </cell>
          <cell r="F815" t="str">
            <v>BTICINO S.P.A.</v>
          </cell>
          <cell r="G815">
            <v>0</v>
          </cell>
          <cell r="H815">
            <v>0</v>
          </cell>
          <cell r="K815" t="str">
            <v>TO</v>
          </cell>
          <cell r="L815" t="str">
            <v>Acquisto</v>
          </cell>
          <cell r="M815" t="str">
            <v>09/02/2017 10:59</v>
          </cell>
          <cell r="N815" t="str">
            <v>No</v>
          </cell>
          <cell r="O815" t="str">
            <v>No</v>
          </cell>
          <cell r="P815">
            <v>0</v>
          </cell>
          <cell r="Q815" t="str">
            <v>)</v>
          </cell>
          <cell r="T815" t="str">
            <v>00959</v>
          </cell>
          <cell r="U815" t="str">
            <v>LG-310785</v>
          </cell>
        </row>
        <row r="816">
          <cell r="B816" t="str">
            <v>BT-UPS-LG-310786</v>
          </cell>
          <cell r="C816" t="str">
            <v>00000000000047232</v>
          </cell>
          <cell r="D816" t="str">
            <v>M</v>
          </cell>
          <cell r="E816" t="str">
            <v>BTICINO - Cabinet batterie Megaline + 1 KB + CB</v>
          </cell>
          <cell r="F816" t="str">
            <v>BTICINO S.P.A.</v>
          </cell>
          <cell r="G816">
            <v>0</v>
          </cell>
          <cell r="H816">
            <v>0</v>
          </cell>
          <cell r="K816" t="str">
            <v>TO</v>
          </cell>
          <cell r="L816" t="str">
            <v>Acquisto</v>
          </cell>
          <cell r="M816" t="str">
            <v>09/02/2017 10:59</v>
          </cell>
          <cell r="N816" t="str">
            <v>No</v>
          </cell>
          <cell r="O816" t="str">
            <v>No</v>
          </cell>
          <cell r="P816">
            <v>0</v>
          </cell>
          <cell r="Q816" t="str">
            <v>)</v>
          </cell>
          <cell r="T816" t="str">
            <v>00959</v>
          </cell>
          <cell r="U816" t="str">
            <v>LG-310786</v>
          </cell>
        </row>
        <row r="817">
          <cell r="B817" t="str">
            <v>BT-UPS-LG-310787</v>
          </cell>
          <cell r="C817" t="str">
            <v>00000000000047233</v>
          </cell>
          <cell r="D817" t="str">
            <v>M</v>
          </cell>
          <cell r="E817" t="str">
            <v>BTICINO - Cabinet batterie Megaline + 2 KB + CB</v>
          </cell>
          <cell r="F817" t="str">
            <v>BTICINO S.P.A.</v>
          </cell>
          <cell r="G817">
            <v>0</v>
          </cell>
          <cell r="H817">
            <v>0</v>
          </cell>
          <cell r="K817" t="str">
            <v>TO</v>
          </cell>
          <cell r="L817" t="str">
            <v>Acquisto</v>
          </cell>
          <cell r="M817" t="str">
            <v>09/02/2017 10:59</v>
          </cell>
          <cell r="N817" t="str">
            <v>No</v>
          </cell>
          <cell r="O817" t="str">
            <v>No</v>
          </cell>
          <cell r="P817">
            <v>0</v>
          </cell>
          <cell r="Q817" t="str">
            <v>)</v>
          </cell>
          <cell r="T817" t="str">
            <v>00959</v>
          </cell>
          <cell r="U817" t="str">
            <v>LG-310787</v>
          </cell>
        </row>
        <row r="818">
          <cell r="B818" t="str">
            <v>BT-UPS-LG-310788</v>
          </cell>
          <cell r="C818" t="str">
            <v>00000000000047234</v>
          </cell>
          <cell r="D818" t="str">
            <v>M</v>
          </cell>
          <cell r="E818" t="str">
            <v>BTICINO - Cabinet batterie Megaline + 3 KB + CB</v>
          </cell>
          <cell r="F818" t="str">
            <v>BTICINO S.P.A.</v>
          </cell>
          <cell r="G818">
            <v>0</v>
          </cell>
          <cell r="H818">
            <v>0</v>
          </cell>
          <cell r="K818" t="str">
            <v>TO</v>
          </cell>
          <cell r="L818" t="str">
            <v>Acquisto</v>
          </cell>
          <cell r="M818" t="str">
            <v>09/02/2017 10:59</v>
          </cell>
          <cell r="N818" t="str">
            <v>No</v>
          </cell>
          <cell r="O818" t="str">
            <v>No</v>
          </cell>
          <cell r="P818">
            <v>0</v>
          </cell>
          <cell r="Q818" t="str">
            <v>)</v>
          </cell>
          <cell r="T818" t="str">
            <v>00959</v>
          </cell>
          <cell r="U818" t="str">
            <v>LG-310788</v>
          </cell>
        </row>
        <row r="819">
          <cell r="B819" t="str">
            <v>BT-UPS-LG-310789</v>
          </cell>
          <cell r="C819" t="str">
            <v>00000000000047210</v>
          </cell>
          <cell r="D819" t="str">
            <v>M</v>
          </cell>
          <cell r="E819" t="str">
            <v>BTICINO - Cabinet batterie Megaline + 4 KB + CB</v>
          </cell>
          <cell r="F819" t="str">
            <v>BTICINO S.P.A.</v>
          </cell>
          <cell r="G819">
            <v>0</v>
          </cell>
          <cell r="H819">
            <v>0</v>
          </cell>
          <cell r="K819" t="str">
            <v>TO</v>
          </cell>
          <cell r="L819" t="str">
            <v>Acquisto</v>
          </cell>
          <cell r="M819" t="str">
            <v>09/02/2017 10:59</v>
          </cell>
          <cell r="N819" t="str">
            <v>No</v>
          </cell>
          <cell r="O819" t="str">
            <v>No</v>
          </cell>
          <cell r="P819">
            <v>0</v>
          </cell>
          <cell r="Q819" t="str">
            <v>)</v>
          </cell>
          <cell r="T819" t="str">
            <v>00959</v>
          </cell>
          <cell r="U819" t="str">
            <v>LG-310789</v>
          </cell>
        </row>
        <row r="820">
          <cell r="B820" t="str">
            <v>BT-UPS-LG-310790</v>
          </cell>
          <cell r="C820" t="str">
            <v>00000000000047211</v>
          </cell>
          <cell r="D820" t="str">
            <v>M</v>
          </cell>
          <cell r="E820" t="str">
            <v>BTICINO - Cabinet batterie Megaline + 5 KB + CB</v>
          </cell>
          <cell r="F820" t="str">
            <v>BTICINO S.P.A.</v>
          </cell>
          <cell r="G820">
            <v>0</v>
          </cell>
          <cell r="H820">
            <v>0</v>
          </cell>
          <cell r="K820" t="str">
            <v>TO</v>
          </cell>
          <cell r="L820" t="str">
            <v>Acquisto</v>
          </cell>
          <cell r="M820" t="str">
            <v>09/02/2017 10:59</v>
          </cell>
          <cell r="N820" t="str">
            <v>No</v>
          </cell>
          <cell r="O820" t="str">
            <v>No</v>
          </cell>
          <cell r="P820">
            <v>0</v>
          </cell>
          <cell r="Q820" t="str">
            <v>)</v>
          </cell>
          <cell r="T820" t="str">
            <v>00959</v>
          </cell>
          <cell r="U820" t="str">
            <v>LG-310790</v>
          </cell>
        </row>
        <row r="821">
          <cell r="B821" t="str">
            <v>BT-UPS-LG-310791</v>
          </cell>
          <cell r="C821" t="str">
            <v>00000000000047212</v>
          </cell>
          <cell r="D821" t="str">
            <v>M</v>
          </cell>
          <cell r="E821" t="str">
            <v>BTICINO - Cabinet batterie Megaline + 6 KB + CB</v>
          </cell>
          <cell r="F821" t="str">
            <v>BTICINO S.P.A.</v>
          </cell>
          <cell r="G821">
            <v>0</v>
          </cell>
          <cell r="H821">
            <v>0</v>
          </cell>
          <cell r="K821" t="str">
            <v>TO</v>
          </cell>
          <cell r="L821" t="str">
            <v>Acquisto</v>
          </cell>
          <cell r="M821" t="str">
            <v>09/02/2017 10:59</v>
          </cell>
          <cell r="N821" t="str">
            <v>No</v>
          </cell>
          <cell r="O821" t="str">
            <v>No</v>
          </cell>
          <cell r="P821">
            <v>0</v>
          </cell>
          <cell r="Q821" t="str">
            <v>)</v>
          </cell>
          <cell r="T821" t="str">
            <v>00959</v>
          </cell>
          <cell r="U821" t="str">
            <v>LG-310791</v>
          </cell>
        </row>
        <row r="822">
          <cell r="B822" t="str">
            <v>BT-UPS-LG-310792</v>
          </cell>
          <cell r="C822" t="str">
            <v>00000000000047213</v>
          </cell>
          <cell r="D822" t="str">
            <v>M</v>
          </cell>
          <cell r="E822" t="str">
            <v>BTICINO - Cabinet batterie Megaline + 7 KB + CB</v>
          </cell>
          <cell r="F822" t="str">
            <v>BTICINO S.P.A.</v>
          </cell>
          <cell r="G822">
            <v>0</v>
          </cell>
          <cell r="H822">
            <v>0</v>
          </cell>
          <cell r="K822" t="str">
            <v>TO</v>
          </cell>
          <cell r="L822" t="str">
            <v>Acquisto</v>
          </cell>
          <cell r="M822" t="str">
            <v>09/02/2017 10:59</v>
          </cell>
          <cell r="N822" t="str">
            <v>No</v>
          </cell>
          <cell r="O822" t="str">
            <v>No</v>
          </cell>
          <cell r="P822">
            <v>0</v>
          </cell>
          <cell r="Q822" t="str">
            <v>)</v>
          </cell>
          <cell r="T822" t="str">
            <v>00959</v>
          </cell>
          <cell r="U822" t="str">
            <v>LG-310792</v>
          </cell>
        </row>
        <row r="823">
          <cell r="B823" t="str">
            <v>BT-UPS-LG-310793</v>
          </cell>
          <cell r="C823" t="str">
            <v>00000000000047214</v>
          </cell>
          <cell r="D823" t="str">
            <v>M</v>
          </cell>
          <cell r="E823" t="str">
            <v>BTICINO - Cabinet batterie Megaline + 8 KB + CB</v>
          </cell>
          <cell r="F823" t="str">
            <v>BTICINO S.P.A.</v>
          </cell>
          <cell r="G823">
            <v>0</v>
          </cell>
          <cell r="H823">
            <v>0</v>
          </cell>
          <cell r="K823" t="str">
            <v>TO</v>
          </cell>
          <cell r="L823" t="str">
            <v>Acquisto</v>
          </cell>
          <cell r="M823" t="str">
            <v>09/02/2017 10:59</v>
          </cell>
          <cell r="N823" t="str">
            <v>No</v>
          </cell>
          <cell r="O823" t="str">
            <v>No</v>
          </cell>
          <cell r="P823">
            <v>0</v>
          </cell>
          <cell r="Q823" t="str">
            <v>)</v>
          </cell>
          <cell r="T823" t="str">
            <v>00959</v>
          </cell>
          <cell r="U823" t="str">
            <v>LG-310793</v>
          </cell>
        </row>
        <row r="824">
          <cell r="B824" t="str">
            <v>BT-UPS-LG-310794</v>
          </cell>
          <cell r="C824" t="str">
            <v>00000000000047215</v>
          </cell>
          <cell r="D824" t="str">
            <v>M</v>
          </cell>
          <cell r="E824" t="str">
            <v>BTICINO - Cabinet batterie Megaline + 9 KB + CB</v>
          </cell>
          <cell r="F824" t="str">
            <v>BTICINO S.P.A.</v>
          </cell>
          <cell r="G824">
            <v>0</v>
          </cell>
          <cell r="H824">
            <v>0</v>
          </cell>
          <cell r="K824" t="str">
            <v>TO</v>
          </cell>
          <cell r="L824" t="str">
            <v>Acquisto</v>
          </cell>
          <cell r="M824" t="str">
            <v>09/02/2017 10:59</v>
          </cell>
          <cell r="N824" t="str">
            <v>No</v>
          </cell>
          <cell r="O824" t="str">
            <v>No</v>
          </cell>
          <cell r="P824">
            <v>0</v>
          </cell>
          <cell r="Q824" t="str">
            <v>)</v>
          </cell>
          <cell r="T824" t="str">
            <v>00959</v>
          </cell>
          <cell r="U824" t="str">
            <v>LG-310794</v>
          </cell>
        </row>
        <row r="825">
          <cell r="B825" t="str">
            <v>BT-UPS-LG-310795</v>
          </cell>
          <cell r="C825" t="str">
            <v>00000000000047216</v>
          </cell>
          <cell r="D825" t="str">
            <v>M</v>
          </cell>
          <cell r="E825" t="str">
            <v>BTICINO - Cabinet batterie Megaline + 10 KB + CB</v>
          </cell>
          <cell r="F825" t="str">
            <v>BTICINO S.P.A.</v>
          </cell>
          <cell r="G825">
            <v>0</v>
          </cell>
          <cell r="H825">
            <v>0</v>
          </cell>
          <cell r="K825" t="str">
            <v>TO</v>
          </cell>
          <cell r="L825" t="str">
            <v>Acquisto</v>
          </cell>
          <cell r="M825" t="str">
            <v>09/02/2017 10:59</v>
          </cell>
          <cell r="N825" t="str">
            <v>No</v>
          </cell>
          <cell r="O825" t="str">
            <v>No</v>
          </cell>
          <cell r="P825">
            <v>0</v>
          </cell>
          <cell r="Q825" t="str">
            <v>)</v>
          </cell>
          <cell r="T825" t="str">
            <v>00959</v>
          </cell>
          <cell r="U825" t="str">
            <v>LG-310795</v>
          </cell>
        </row>
        <row r="826">
          <cell r="B826" t="str">
            <v>BT-UPS-LG-310796</v>
          </cell>
          <cell r="C826" t="str">
            <v>00000000000047217</v>
          </cell>
          <cell r="D826" t="str">
            <v>M</v>
          </cell>
          <cell r="E826" t="str">
            <v>BTICINO - Cabinet batterie Megaline Rack + 1 KB</v>
          </cell>
          <cell r="F826" t="str">
            <v>BTICINO S.P.A.</v>
          </cell>
          <cell r="G826">
            <v>0</v>
          </cell>
          <cell r="H826">
            <v>0</v>
          </cell>
          <cell r="K826" t="str">
            <v>TO</v>
          </cell>
          <cell r="L826" t="str">
            <v>Acquisto</v>
          </cell>
          <cell r="M826" t="str">
            <v>09/02/2017 10:59</v>
          </cell>
          <cell r="N826" t="str">
            <v>No</v>
          </cell>
          <cell r="O826" t="str">
            <v>No</v>
          </cell>
          <cell r="P826">
            <v>0</v>
          </cell>
          <cell r="Q826" t="str">
            <v>)</v>
          </cell>
          <cell r="T826" t="str">
            <v>00959</v>
          </cell>
          <cell r="U826" t="str">
            <v>LG-310796</v>
          </cell>
        </row>
        <row r="827">
          <cell r="B827" t="str">
            <v>BT-UPS-LG-310797</v>
          </cell>
          <cell r="C827" t="str">
            <v>00000000000047218</v>
          </cell>
          <cell r="D827" t="str">
            <v>M</v>
          </cell>
          <cell r="E827" t="str">
            <v>BTICINO - Cabinet batterie Megaline Rack + 2 KB</v>
          </cell>
          <cell r="F827" t="str">
            <v>BTICINO S.P.A.</v>
          </cell>
          <cell r="G827">
            <v>0</v>
          </cell>
          <cell r="H827">
            <v>0</v>
          </cell>
          <cell r="K827" t="str">
            <v>TO</v>
          </cell>
          <cell r="L827" t="str">
            <v>Acquisto</v>
          </cell>
          <cell r="M827" t="str">
            <v>09/02/2017 10:59</v>
          </cell>
          <cell r="N827" t="str">
            <v>No</v>
          </cell>
          <cell r="O827" t="str">
            <v>No</v>
          </cell>
          <cell r="P827">
            <v>0</v>
          </cell>
          <cell r="Q827" t="str">
            <v>)</v>
          </cell>
          <cell r="T827" t="str">
            <v>00959</v>
          </cell>
          <cell r="U827" t="str">
            <v>LG-310797</v>
          </cell>
        </row>
        <row r="828">
          <cell r="B828" t="str">
            <v>BT-UPS-LG-310798</v>
          </cell>
          <cell r="C828" t="str">
            <v>00000000000047219</v>
          </cell>
          <cell r="D828" t="str">
            <v>M</v>
          </cell>
          <cell r="E828" t="str">
            <v>BTICINO - Cabinet batterie Megaline Rack + 3 KB</v>
          </cell>
          <cell r="F828" t="str">
            <v>BTICINO S.P.A.</v>
          </cell>
          <cell r="G828">
            <v>0</v>
          </cell>
          <cell r="H828">
            <v>0</v>
          </cell>
          <cell r="K828" t="str">
            <v>TO</v>
          </cell>
          <cell r="L828" t="str">
            <v>Acquisto</v>
          </cell>
          <cell r="M828" t="str">
            <v>09/02/2017 10:59</v>
          </cell>
          <cell r="N828" t="str">
            <v>No</v>
          </cell>
          <cell r="O828" t="str">
            <v>No</v>
          </cell>
          <cell r="P828">
            <v>0</v>
          </cell>
          <cell r="Q828" t="str">
            <v>)</v>
          </cell>
          <cell r="T828" t="str">
            <v>00959</v>
          </cell>
          <cell r="U828" t="str">
            <v>LG-310798</v>
          </cell>
        </row>
        <row r="829">
          <cell r="B829" t="str">
            <v>BT-UPS-LG-310799</v>
          </cell>
          <cell r="C829" t="str">
            <v>00000000000047220</v>
          </cell>
          <cell r="D829" t="str">
            <v>M</v>
          </cell>
          <cell r="E829" t="str">
            <v>BTICINO - Cabinet batterie Megaline Rack + 4 KB</v>
          </cell>
          <cell r="F829" t="str">
            <v>BTICINO S.P.A.</v>
          </cell>
          <cell r="G829">
            <v>0</v>
          </cell>
          <cell r="H829">
            <v>0</v>
          </cell>
          <cell r="K829" t="str">
            <v>TO</v>
          </cell>
          <cell r="L829" t="str">
            <v>Acquisto</v>
          </cell>
          <cell r="M829" t="str">
            <v>09/02/2017 10:59</v>
          </cell>
          <cell r="N829" t="str">
            <v>No</v>
          </cell>
          <cell r="O829" t="str">
            <v>No</v>
          </cell>
          <cell r="P829">
            <v>0</v>
          </cell>
          <cell r="Q829" t="str">
            <v>)</v>
          </cell>
          <cell r="T829" t="str">
            <v>00959</v>
          </cell>
          <cell r="U829" t="str">
            <v>LG-310799</v>
          </cell>
        </row>
        <row r="830">
          <cell r="B830" t="str">
            <v>BT-UPS-LG-310800</v>
          </cell>
          <cell r="C830" t="str">
            <v>00000000000047221</v>
          </cell>
          <cell r="D830" t="str">
            <v>M</v>
          </cell>
          <cell r="E830" t="str">
            <v>BTICINO - Cabinet batterie Megaline rack + 1 KB + CB</v>
          </cell>
          <cell r="F830" t="str">
            <v>BTICINO S.P.A.</v>
          </cell>
          <cell r="G830">
            <v>0</v>
          </cell>
          <cell r="H830">
            <v>0</v>
          </cell>
          <cell r="K830" t="str">
            <v>TO</v>
          </cell>
          <cell r="L830" t="str">
            <v>Acquisto</v>
          </cell>
          <cell r="M830" t="str">
            <v>09/02/2017 10:59</v>
          </cell>
          <cell r="N830" t="str">
            <v>No</v>
          </cell>
          <cell r="O830" t="str">
            <v>No</v>
          </cell>
          <cell r="P830">
            <v>0</v>
          </cell>
          <cell r="Q830" t="str">
            <v>)</v>
          </cell>
          <cell r="T830" t="str">
            <v>00959</v>
          </cell>
          <cell r="U830" t="str">
            <v>LG-310800</v>
          </cell>
        </row>
        <row r="831">
          <cell r="B831" t="str">
            <v>BT-UPS-LG-310801</v>
          </cell>
          <cell r="C831" t="str">
            <v>00000000000047260</v>
          </cell>
          <cell r="D831" t="str">
            <v>M</v>
          </cell>
          <cell r="E831" t="str">
            <v>BTICINO - Cabinet batterie Megaline rack + 2 KB + CB</v>
          </cell>
          <cell r="F831" t="str">
            <v>BTICINO S.P.A.</v>
          </cell>
          <cell r="G831">
            <v>0</v>
          </cell>
          <cell r="H831">
            <v>0</v>
          </cell>
          <cell r="K831" t="str">
            <v>TO</v>
          </cell>
          <cell r="L831" t="str">
            <v>Acquisto</v>
          </cell>
          <cell r="M831" t="str">
            <v>09/02/2017 10:59</v>
          </cell>
          <cell r="N831" t="str">
            <v>No</v>
          </cell>
          <cell r="O831" t="str">
            <v>No</v>
          </cell>
          <cell r="P831">
            <v>0</v>
          </cell>
          <cell r="Q831" t="str">
            <v>)</v>
          </cell>
          <cell r="T831" t="str">
            <v>00959</v>
          </cell>
          <cell r="U831" t="str">
            <v>LG-310801</v>
          </cell>
        </row>
        <row r="832">
          <cell r="B832" t="str">
            <v>BT-UPS-LG-310802</v>
          </cell>
          <cell r="C832" t="str">
            <v>00000000000047222</v>
          </cell>
          <cell r="D832" t="str">
            <v>M</v>
          </cell>
          <cell r="E832" t="str">
            <v>BTICINO - Cabinet batterie Megaline rack + 3 KB + CB</v>
          </cell>
          <cell r="F832" t="str">
            <v>BTICINO S.P.A.</v>
          </cell>
          <cell r="G832">
            <v>0</v>
          </cell>
          <cell r="H832">
            <v>0</v>
          </cell>
          <cell r="K832" t="str">
            <v>TO</v>
          </cell>
          <cell r="L832" t="str">
            <v>Acquisto</v>
          </cell>
          <cell r="M832" t="str">
            <v>09/02/2017 10:59</v>
          </cell>
          <cell r="N832" t="str">
            <v>No</v>
          </cell>
          <cell r="O832" t="str">
            <v>No</v>
          </cell>
          <cell r="P832">
            <v>0</v>
          </cell>
          <cell r="Q832" t="str">
            <v>)</v>
          </cell>
          <cell r="T832" t="str">
            <v>00959</v>
          </cell>
          <cell r="U832" t="str">
            <v>LG-310802</v>
          </cell>
        </row>
        <row r="833">
          <cell r="B833" t="str">
            <v>BT-UPS-LG-310803</v>
          </cell>
          <cell r="C833" t="str">
            <v>00000000000047235</v>
          </cell>
          <cell r="D833" t="str">
            <v>M</v>
          </cell>
          <cell r="E833" t="str">
            <v>BTICINO - Cabinet batterie Megaline rack + 4 KB + CB</v>
          </cell>
          <cell r="F833" t="str">
            <v>BTICINO S.P.A.</v>
          </cell>
          <cell r="G833">
            <v>0</v>
          </cell>
          <cell r="H833">
            <v>0</v>
          </cell>
          <cell r="K833" t="str">
            <v>TO</v>
          </cell>
          <cell r="L833" t="str">
            <v>Acquisto</v>
          </cell>
          <cell r="M833" t="str">
            <v>09/02/2017 10:59</v>
          </cell>
          <cell r="N833" t="str">
            <v>No</v>
          </cell>
          <cell r="O833" t="str">
            <v>No</v>
          </cell>
          <cell r="P833">
            <v>0</v>
          </cell>
          <cell r="Q833" t="str">
            <v>)</v>
          </cell>
          <cell r="T833" t="str">
            <v>00959</v>
          </cell>
          <cell r="U833" t="str">
            <v>LG-310803</v>
          </cell>
        </row>
        <row r="834">
          <cell r="B834" t="str">
            <v>BT-UPS-LG-310804</v>
          </cell>
          <cell r="C834" t="str">
            <v>00000000000047223</v>
          </cell>
          <cell r="D834" t="str">
            <v>M</v>
          </cell>
          <cell r="E834" t="str">
            <v>BTICINO - Cabinet batterie Megaline Rack vuoto</v>
          </cell>
          <cell r="F834" t="str">
            <v>BTICINO S.P.A.</v>
          </cell>
          <cell r="G834">
            <v>0</v>
          </cell>
          <cell r="H834">
            <v>0</v>
          </cell>
          <cell r="K834" t="str">
            <v>TO</v>
          </cell>
          <cell r="L834" t="str">
            <v>Acquisto</v>
          </cell>
          <cell r="M834" t="str">
            <v>09/02/2017 10:59</v>
          </cell>
          <cell r="N834" t="str">
            <v>No</v>
          </cell>
          <cell r="O834" t="str">
            <v>No</v>
          </cell>
          <cell r="P834">
            <v>0</v>
          </cell>
          <cell r="Q834" t="str">
            <v>)</v>
          </cell>
          <cell r="T834" t="str">
            <v>00959</v>
          </cell>
          <cell r="U834" t="str">
            <v>LG-310804</v>
          </cell>
        </row>
        <row r="835">
          <cell r="B835" t="str">
            <v>BT-UPS-LG-310805</v>
          </cell>
          <cell r="C835" t="str">
            <v>00000000000047224</v>
          </cell>
          <cell r="D835" t="str">
            <v>M</v>
          </cell>
          <cell r="E835" t="str">
            <v>BTICINO - Cabinet batterie Trimod 16C vuoto</v>
          </cell>
          <cell r="F835" t="str">
            <v>BTICINO S.P.A.</v>
          </cell>
          <cell r="G835">
            <v>0</v>
          </cell>
          <cell r="H835">
            <v>0</v>
          </cell>
          <cell r="K835" t="str">
            <v>TO</v>
          </cell>
          <cell r="L835" t="str">
            <v>Acquisto</v>
          </cell>
          <cell r="M835" t="str">
            <v>09/02/2017 10:59</v>
          </cell>
          <cell r="N835" t="str">
            <v>No</v>
          </cell>
          <cell r="O835" t="str">
            <v>No</v>
          </cell>
          <cell r="P835">
            <v>0</v>
          </cell>
          <cell r="Q835" t="str">
            <v>)</v>
          </cell>
          <cell r="T835" t="str">
            <v>00959</v>
          </cell>
          <cell r="U835" t="str">
            <v>LG-310805</v>
          </cell>
        </row>
        <row r="836">
          <cell r="B836" t="str">
            <v>BT-UPS-LG-310806</v>
          </cell>
          <cell r="C836" t="str">
            <v>00000000000047225</v>
          </cell>
          <cell r="D836" t="str">
            <v>M</v>
          </cell>
          <cell r="E836" t="str">
            <v>BTICINO - Cabinet batterie Trimod 20C vuoto</v>
          </cell>
          <cell r="F836" t="str">
            <v>BTICINO S.P.A.</v>
          </cell>
          <cell r="G836">
            <v>0</v>
          </cell>
          <cell r="H836">
            <v>0</v>
          </cell>
          <cell r="K836" t="str">
            <v>TO</v>
          </cell>
          <cell r="L836" t="str">
            <v>Acquisto</v>
          </cell>
          <cell r="M836" t="str">
            <v>09/02/2017 10:59</v>
          </cell>
          <cell r="N836" t="str">
            <v>No</v>
          </cell>
          <cell r="O836" t="str">
            <v>No</v>
          </cell>
          <cell r="P836">
            <v>0</v>
          </cell>
          <cell r="Q836" t="str">
            <v>)</v>
          </cell>
          <cell r="R836" t="str">
            <v>31/10/2018</v>
          </cell>
          <cell r="S836" t="str">
            <v>31/10/2018</v>
          </cell>
          <cell r="T836" t="str">
            <v>00959</v>
          </cell>
          <cell r="U836" t="str">
            <v>LG-310806</v>
          </cell>
        </row>
        <row r="837">
          <cell r="B837" t="str">
            <v>BT-UPS-LG-310807</v>
          </cell>
          <cell r="C837" t="str">
            <v>00000000000047226</v>
          </cell>
          <cell r="D837" t="str">
            <v>M</v>
          </cell>
          <cell r="E837" t="str">
            <v>Cabinet batterie Trimod 10k 94Ah</v>
          </cell>
          <cell r="F837" t="str">
            <v>BTICINO S.P.A.</v>
          </cell>
          <cell r="G837">
            <v>0</v>
          </cell>
          <cell r="H837">
            <v>0</v>
          </cell>
          <cell r="K837" t="str">
            <v>TO</v>
          </cell>
          <cell r="L837" t="str">
            <v>Acquisto</v>
          </cell>
          <cell r="M837" t="str">
            <v>09/02/2017 10:59</v>
          </cell>
          <cell r="N837" t="str">
            <v>Si</v>
          </cell>
          <cell r="O837" t="str">
            <v>No</v>
          </cell>
          <cell r="P837">
            <v>0</v>
          </cell>
          <cell r="Q837" t="str">
            <v>)</v>
          </cell>
          <cell r="T837" t="str">
            <v>00959</v>
          </cell>
          <cell r="U837" t="str">
            <v>LG-310807</v>
          </cell>
        </row>
        <row r="838">
          <cell r="B838" t="str">
            <v>BT-UPS-LG-310808</v>
          </cell>
          <cell r="C838" t="str">
            <v>00000000000047227</v>
          </cell>
          <cell r="D838" t="str">
            <v>M</v>
          </cell>
          <cell r="E838" t="str">
            <v>Cabinet batterie Trimod 20k 94Ah</v>
          </cell>
          <cell r="F838" t="str">
            <v>BTICINO S.P.A.</v>
          </cell>
          <cell r="G838">
            <v>0</v>
          </cell>
          <cell r="H838">
            <v>0</v>
          </cell>
          <cell r="K838" t="str">
            <v>TO</v>
          </cell>
          <cell r="L838" t="str">
            <v>Acquisto</v>
          </cell>
          <cell r="M838" t="str">
            <v>09/02/2017 10:59</v>
          </cell>
          <cell r="N838" t="str">
            <v>Si</v>
          </cell>
          <cell r="O838" t="str">
            <v>No</v>
          </cell>
          <cell r="P838">
            <v>0</v>
          </cell>
          <cell r="Q838" t="str">
            <v>)</v>
          </cell>
          <cell r="T838" t="str">
            <v>00959</v>
          </cell>
          <cell r="U838" t="str">
            <v>LG-310808</v>
          </cell>
        </row>
        <row r="839">
          <cell r="B839" t="str">
            <v>BT-UPS-LG-310809</v>
          </cell>
          <cell r="C839" t="str">
            <v>00000000000047228</v>
          </cell>
          <cell r="D839" t="str">
            <v>M</v>
          </cell>
          <cell r="E839" t="str">
            <v>Cabinet batterie Trimod 30k 94Ah</v>
          </cell>
          <cell r="F839" t="str">
            <v>BTICINO S.P.A.</v>
          </cell>
          <cell r="G839">
            <v>0</v>
          </cell>
          <cell r="H839">
            <v>0</v>
          </cell>
          <cell r="K839" t="str">
            <v>TO</v>
          </cell>
          <cell r="L839" t="str">
            <v>Acquisto</v>
          </cell>
          <cell r="M839" t="str">
            <v>09/02/2017 10:59</v>
          </cell>
          <cell r="N839" t="str">
            <v>Si</v>
          </cell>
          <cell r="O839" t="str">
            <v>No</v>
          </cell>
          <cell r="P839">
            <v>0</v>
          </cell>
          <cell r="Q839" t="str">
            <v>)</v>
          </cell>
          <cell r="T839" t="str">
            <v>00959</v>
          </cell>
          <cell r="U839" t="str">
            <v>LG-310809</v>
          </cell>
        </row>
        <row r="840">
          <cell r="B840" t="str">
            <v>BT-UPS-LG-310810</v>
          </cell>
          <cell r="C840" t="str">
            <v>00000000000047274</v>
          </cell>
          <cell r="D840" t="str">
            <v>M</v>
          </cell>
          <cell r="E840" t="str">
            <v>Cabinet batterie Trimod 40k 94Ah</v>
          </cell>
          <cell r="F840" t="str">
            <v>BTICINO S.P.A.</v>
          </cell>
          <cell r="G840">
            <v>0</v>
          </cell>
          <cell r="H840">
            <v>0</v>
          </cell>
          <cell r="K840" t="str">
            <v>TO</v>
          </cell>
          <cell r="L840" t="str">
            <v>Acquisto</v>
          </cell>
          <cell r="M840" t="str">
            <v>09/02/2017 10:59</v>
          </cell>
          <cell r="N840" t="str">
            <v>Si</v>
          </cell>
          <cell r="O840" t="str">
            <v>No</v>
          </cell>
          <cell r="P840">
            <v>0</v>
          </cell>
          <cell r="Q840" t="str">
            <v>)</v>
          </cell>
          <cell r="T840" t="str">
            <v>00959</v>
          </cell>
          <cell r="U840" t="str">
            <v>LG-310810</v>
          </cell>
        </row>
        <row r="841">
          <cell r="B841" t="str">
            <v>BT-UPS-LG-310811</v>
          </cell>
          <cell r="C841" t="str">
            <v>00000000000047275</v>
          </cell>
          <cell r="D841" t="str">
            <v>M</v>
          </cell>
          <cell r="E841" t="str">
            <v>Cabinet batterie Trimod 60k 94Ah</v>
          </cell>
          <cell r="F841" t="str">
            <v>BTICINO S.P.A.</v>
          </cell>
          <cell r="G841">
            <v>0</v>
          </cell>
          <cell r="H841">
            <v>0</v>
          </cell>
          <cell r="K841" t="str">
            <v>TO</v>
          </cell>
          <cell r="L841" t="str">
            <v>Acquisto</v>
          </cell>
          <cell r="M841" t="str">
            <v>09/02/2017 10:59</v>
          </cell>
          <cell r="N841" t="str">
            <v>Si</v>
          </cell>
          <cell r="O841" t="str">
            <v>No</v>
          </cell>
          <cell r="P841">
            <v>0</v>
          </cell>
          <cell r="Q841" t="str">
            <v>)</v>
          </cell>
          <cell r="T841" t="str">
            <v>00959</v>
          </cell>
          <cell r="U841" t="str">
            <v>LG-310811</v>
          </cell>
        </row>
        <row r="842">
          <cell r="B842" t="str">
            <v>BT-UPS-LG-310812</v>
          </cell>
          <cell r="C842" t="str">
            <v>00000000000047276</v>
          </cell>
          <cell r="D842" t="str">
            <v>M</v>
          </cell>
          <cell r="E842" t="str">
            <v>Cabinet batterie Trimod x94Ah vuoto</v>
          </cell>
          <cell r="F842" t="str">
            <v>BTICINO S.P.A.</v>
          </cell>
          <cell r="G842">
            <v>0</v>
          </cell>
          <cell r="H842">
            <v>0</v>
          </cell>
          <cell r="K842" t="str">
            <v>TO</v>
          </cell>
          <cell r="L842" t="str">
            <v>Acquisto</v>
          </cell>
          <cell r="M842" t="str">
            <v>09/02/2017 10:59</v>
          </cell>
          <cell r="N842" t="str">
            <v>Si</v>
          </cell>
          <cell r="O842" t="str">
            <v>No</v>
          </cell>
          <cell r="P842">
            <v>0</v>
          </cell>
          <cell r="Q842" t="str">
            <v>)</v>
          </cell>
          <cell r="T842" t="str">
            <v>00959</v>
          </cell>
          <cell r="U842" t="str">
            <v>LG-310812</v>
          </cell>
        </row>
        <row r="843">
          <cell r="B843" t="str">
            <v>BT-UPS-LG-310818</v>
          </cell>
          <cell r="C843" t="str">
            <v>00000000000047277</v>
          </cell>
          <cell r="D843" t="str">
            <v>M</v>
          </cell>
          <cell r="E843" t="str">
            <v>Cabinet batterie Archimod 36C vuoto</v>
          </cell>
          <cell r="F843" t="str">
            <v>BTICINO S.P.A.</v>
          </cell>
          <cell r="G843">
            <v>0</v>
          </cell>
          <cell r="H843">
            <v>0</v>
          </cell>
          <cell r="K843" t="str">
            <v>TO</v>
          </cell>
          <cell r="L843" t="str">
            <v>Acquisto</v>
          </cell>
          <cell r="M843" t="str">
            <v>09/02/2017 10:59</v>
          </cell>
          <cell r="N843" t="str">
            <v>Si</v>
          </cell>
          <cell r="O843" t="str">
            <v>No</v>
          </cell>
          <cell r="P843">
            <v>0</v>
          </cell>
          <cell r="Q843" t="str">
            <v>)</v>
          </cell>
          <cell r="T843" t="str">
            <v>00959</v>
          </cell>
          <cell r="U843" t="str">
            <v>LG-310818</v>
          </cell>
        </row>
        <row r="844">
          <cell r="B844" t="str">
            <v>BT-UPS-LG-310820</v>
          </cell>
          <cell r="C844" t="str">
            <v>00000000000047278</v>
          </cell>
          <cell r="D844" t="str">
            <v>M</v>
          </cell>
          <cell r="E844" t="str">
            <v>BTICINO - Cabinet batterie Whad 2-2.5k</v>
          </cell>
          <cell r="F844" t="str">
            <v>BTICINO S.P.A.</v>
          </cell>
          <cell r="G844">
            <v>0</v>
          </cell>
          <cell r="H844">
            <v>0</v>
          </cell>
          <cell r="K844" t="str">
            <v>TO</v>
          </cell>
          <cell r="L844" t="str">
            <v>Acquisto</v>
          </cell>
          <cell r="M844" t="str">
            <v>09/02/2017 10:59</v>
          </cell>
          <cell r="N844" t="str">
            <v>No</v>
          </cell>
          <cell r="O844" t="str">
            <v>No</v>
          </cell>
          <cell r="P844">
            <v>0</v>
          </cell>
          <cell r="Q844" t="str">
            <v>)</v>
          </cell>
          <cell r="T844" t="str">
            <v>00959</v>
          </cell>
          <cell r="U844" t="str">
            <v>LG-310820</v>
          </cell>
        </row>
        <row r="845">
          <cell r="B845" t="str">
            <v>BT-UPS-LG-310821</v>
          </cell>
          <cell r="C845" t="str">
            <v>00000000000047279</v>
          </cell>
          <cell r="D845" t="str">
            <v>M</v>
          </cell>
          <cell r="E845" t="str">
            <v>Cabinet batterie Archimod 20k 94Ah</v>
          </cell>
          <cell r="F845" t="str">
            <v>BTICINO S.P.A.</v>
          </cell>
          <cell r="G845">
            <v>0</v>
          </cell>
          <cell r="H845">
            <v>0</v>
          </cell>
          <cell r="K845" t="str">
            <v>TO</v>
          </cell>
          <cell r="L845" t="str">
            <v>Acquisto</v>
          </cell>
          <cell r="M845" t="str">
            <v>09/02/2017 10:59</v>
          </cell>
          <cell r="N845" t="str">
            <v>Si</v>
          </cell>
          <cell r="O845" t="str">
            <v>No</v>
          </cell>
          <cell r="P845">
            <v>0</v>
          </cell>
          <cell r="Q845" t="str">
            <v>)</v>
          </cell>
          <cell r="T845" t="str">
            <v>00959</v>
          </cell>
          <cell r="U845" t="str">
            <v>LG-310821</v>
          </cell>
        </row>
        <row r="846">
          <cell r="B846" t="str">
            <v>BT-UPS-LG-310822</v>
          </cell>
          <cell r="C846" t="str">
            <v>00000000000047280</v>
          </cell>
          <cell r="D846" t="str">
            <v>M</v>
          </cell>
          <cell r="E846" t="str">
            <v>Cabinet batterie Archimod 40-60k 94Ah</v>
          </cell>
          <cell r="F846" t="str">
            <v>BTICINO S.P.A.</v>
          </cell>
          <cell r="G846">
            <v>0</v>
          </cell>
          <cell r="H846">
            <v>0</v>
          </cell>
          <cell r="K846" t="str">
            <v>TO</v>
          </cell>
          <cell r="L846" t="str">
            <v>Acquisto</v>
          </cell>
          <cell r="M846" t="str">
            <v>09/02/2017 10:59</v>
          </cell>
          <cell r="N846" t="str">
            <v>Si</v>
          </cell>
          <cell r="O846" t="str">
            <v>No</v>
          </cell>
          <cell r="P846">
            <v>0</v>
          </cell>
          <cell r="Q846" t="str">
            <v>)</v>
          </cell>
          <cell r="T846" t="str">
            <v>00959</v>
          </cell>
          <cell r="U846" t="str">
            <v>LG-310822</v>
          </cell>
        </row>
        <row r="847">
          <cell r="B847" t="str">
            <v>BT-UPS-LG-310823</v>
          </cell>
          <cell r="C847" t="str">
            <v>00000000000047281</v>
          </cell>
          <cell r="D847" t="str">
            <v>M</v>
          </cell>
          <cell r="E847" t="str">
            <v>Cabinet batterie Archimod 80k 94Ah</v>
          </cell>
          <cell r="F847" t="str">
            <v>BTICINO S.P.A.</v>
          </cell>
          <cell r="G847">
            <v>0</v>
          </cell>
          <cell r="H847">
            <v>0</v>
          </cell>
          <cell r="K847" t="str">
            <v>TO</v>
          </cell>
          <cell r="L847" t="str">
            <v>Acquisto</v>
          </cell>
          <cell r="M847" t="str">
            <v>09/02/2017 10:59</v>
          </cell>
          <cell r="N847" t="str">
            <v>Si</v>
          </cell>
          <cell r="O847" t="str">
            <v>No</v>
          </cell>
          <cell r="P847">
            <v>0</v>
          </cell>
          <cell r="Q847" t="str">
            <v>)</v>
          </cell>
          <cell r="T847" t="str">
            <v>00959</v>
          </cell>
          <cell r="U847" t="str">
            <v>LG-310823</v>
          </cell>
        </row>
        <row r="848">
          <cell r="B848" t="str">
            <v>BT-UPS-LG-310824</v>
          </cell>
          <cell r="C848" t="str">
            <v>00000000000047282</v>
          </cell>
          <cell r="D848" t="str">
            <v>M</v>
          </cell>
          <cell r="E848" t="str">
            <v>Cabinet batterie Archimod 100-120k 94Ah</v>
          </cell>
          <cell r="F848" t="str">
            <v>BTICINO S.P.A.</v>
          </cell>
          <cell r="G848">
            <v>0</v>
          </cell>
          <cell r="H848">
            <v>0</v>
          </cell>
          <cell r="K848" t="str">
            <v>TO</v>
          </cell>
          <cell r="L848" t="str">
            <v>Acquisto</v>
          </cell>
          <cell r="M848" t="str">
            <v>09/02/2017 10:59</v>
          </cell>
          <cell r="N848" t="str">
            <v>Si</v>
          </cell>
          <cell r="O848" t="str">
            <v>No</v>
          </cell>
          <cell r="P848">
            <v>0</v>
          </cell>
          <cell r="Q848" t="str">
            <v>)</v>
          </cell>
          <cell r="T848" t="str">
            <v>00959</v>
          </cell>
          <cell r="U848" t="str">
            <v>LG-310824</v>
          </cell>
        </row>
        <row r="849">
          <cell r="B849" t="str">
            <v>BT-UPS-LG-310835</v>
          </cell>
          <cell r="C849" t="str">
            <v>00000000000047283</v>
          </cell>
          <cell r="D849" t="str">
            <v>M</v>
          </cell>
          <cell r="E849" t="str">
            <v>BTICINO - Modulo potenza Megaline 1250VA</v>
          </cell>
          <cell r="F849" t="str">
            <v>BTICINO S.P.A.</v>
          </cell>
          <cell r="G849">
            <v>0</v>
          </cell>
          <cell r="H849">
            <v>0</v>
          </cell>
          <cell r="K849" t="str">
            <v>TO</v>
          </cell>
          <cell r="L849" t="str">
            <v>Acquisto</v>
          </cell>
          <cell r="M849" t="str">
            <v>09/02/2017 10:59</v>
          </cell>
          <cell r="N849" t="str">
            <v>No</v>
          </cell>
          <cell r="O849" t="str">
            <v>No</v>
          </cell>
          <cell r="P849">
            <v>0</v>
          </cell>
          <cell r="Q849" t="str">
            <v>)</v>
          </cell>
          <cell r="T849" t="str">
            <v>00959</v>
          </cell>
          <cell r="U849" t="str">
            <v>LG-310835</v>
          </cell>
        </row>
        <row r="850">
          <cell r="B850" t="str">
            <v>BT-UPS-LG-310843</v>
          </cell>
          <cell r="C850" t="str">
            <v>00000000000047284</v>
          </cell>
          <cell r="E850" t="str">
            <v>Cassetto batterie Trimod 7,2Ah</v>
          </cell>
          <cell r="F850" t="str">
            <v>BTICINO S.P.A.</v>
          </cell>
          <cell r="G850">
            <v>0</v>
          </cell>
          <cell r="H850">
            <v>0</v>
          </cell>
          <cell r="L850" t="str">
            <v>Acquisto</v>
          </cell>
          <cell r="M850" t="str">
            <v>09/02/2017 10:59</v>
          </cell>
          <cell r="N850" t="str">
            <v>Si</v>
          </cell>
          <cell r="O850" t="str">
            <v>No</v>
          </cell>
          <cell r="P850">
            <v>0</v>
          </cell>
          <cell r="Q850" t="str">
            <v>)</v>
          </cell>
          <cell r="R850" t="str">
            <v>31/01/2018</v>
          </cell>
          <cell r="S850" t="str">
            <v>12/01/2018</v>
          </cell>
          <cell r="T850" t="str">
            <v>00959</v>
          </cell>
          <cell r="U850" t="str">
            <v>LG-310843</v>
          </cell>
        </row>
        <row r="851">
          <cell r="B851" t="str">
            <v>BT-UPS-LG-310845</v>
          </cell>
          <cell r="C851" t="str">
            <v>00000000000047285</v>
          </cell>
          <cell r="D851" t="str">
            <v>M</v>
          </cell>
          <cell r="E851" t="str">
            <v>Cassetto batterie Trimod 9Ah</v>
          </cell>
          <cell r="F851" t="str">
            <v>BTICINO S.P.A.</v>
          </cell>
          <cell r="G851">
            <v>0</v>
          </cell>
          <cell r="H851">
            <v>0</v>
          </cell>
          <cell r="K851" t="str">
            <v>TO</v>
          </cell>
          <cell r="L851" t="str">
            <v>Acquisto</v>
          </cell>
          <cell r="M851" t="str">
            <v>09/02/2017 10:59</v>
          </cell>
          <cell r="N851" t="str">
            <v>No</v>
          </cell>
          <cell r="O851" t="str">
            <v>No</v>
          </cell>
          <cell r="P851">
            <v>0</v>
          </cell>
          <cell r="Q851" t="str">
            <v>)</v>
          </cell>
          <cell r="R851" t="str">
            <v>09/12/2021</v>
          </cell>
          <cell r="S851" t="str">
            <v>11/10/2021</v>
          </cell>
          <cell r="T851" t="str">
            <v>00959</v>
          </cell>
          <cell r="U851" t="str">
            <v>LG-310845</v>
          </cell>
        </row>
        <row r="852">
          <cell r="B852" t="str">
            <v>BT-UPS-LG-310851</v>
          </cell>
          <cell r="C852" t="str">
            <v>00000000000047286</v>
          </cell>
          <cell r="D852" t="str">
            <v>M</v>
          </cell>
          <cell r="E852" t="str">
            <v>BTICINO - Caricabatt aggiuntivo Trimod</v>
          </cell>
          <cell r="F852" t="str">
            <v>BTICINO S.P.A.</v>
          </cell>
          <cell r="G852">
            <v>0</v>
          </cell>
          <cell r="H852">
            <v>0</v>
          </cell>
          <cell r="K852" t="str">
            <v>TO</v>
          </cell>
          <cell r="L852" t="str">
            <v>Acquisto</v>
          </cell>
          <cell r="M852" t="str">
            <v>09/02/2017 10:59</v>
          </cell>
          <cell r="N852" t="str">
            <v>No</v>
          </cell>
          <cell r="O852" t="str">
            <v>No</v>
          </cell>
          <cell r="P852">
            <v>0</v>
          </cell>
          <cell r="Q852" t="str">
            <v>)</v>
          </cell>
          <cell r="T852" t="str">
            <v>00959</v>
          </cell>
          <cell r="U852" t="str">
            <v>LG-310851</v>
          </cell>
        </row>
        <row r="853">
          <cell r="B853" t="str">
            <v>BT-UPS-LG-310854</v>
          </cell>
          <cell r="C853" t="str">
            <v>00000000000047287</v>
          </cell>
          <cell r="D853" t="str">
            <v>M</v>
          </cell>
          <cell r="E853" t="str">
            <v>BTICINO - Kit 4 cassetti batterie Trimod vuoti</v>
          </cell>
          <cell r="F853" t="str">
            <v>BTICINO S.P.A.</v>
          </cell>
          <cell r="G853">
            <v>0</v>
          </cell>
          <cell r="H853">
            <v>0</v>
          </cell>
          <cell r="K853" t="str">
            <v>TO</v>
          </cell>
          <cell r="L853" t="str">
            <v>Acquisto</v>
          </cell>
          <cell r="M853" t="str">
            <v>09/02/2017 10:59</v>
          </cell>
          <cell r="N853" t="str">
            <v>No</v>
          </cell>
          <cell r="O853" t="str">
            <v>No</v>
          </cell>
          <cell r="P853">
            <v>0</v>
          </cell>
          <cell r="Q853" t="str">
            <v>)</v>
          </cell>
          <cell r="T853" t="str">
            <v>00959</v>
          </cell>
          <cell r="U853" t="str">
            <v>LG-310854</v>
          </cell>
        </row>
        <row r="854">
          <cell r="B854" t="str">
            <v>BT-UPS-LG-310855</v>
          </cell>
          <cell r="C854" t="str">
            <v>00000000000047236</v>
          </cell>
          <cell r="D854" t="str">
            <v>M</v>
          </cell>
          <cell r="E854" t="str">
            <v>Kit 3 Cassetti batteria Archimod 9Ah</v>
          </cell>
          <cell r="F854" t="str">
            <v>BTICINO S.P.A.</v>
          </cell>
          <cell r="G854">
            <v>0</v>
          </cell>
          <cell r="H854">
            <v>0</v>
          </cell>
          <cell r="K854" t="str">
            <v>TO</v>
          </cell>
          <cell r="L854" t="str">
            <v>Acquisto</v>
          </cell>
          <cell r="M854" t="str">
            <v>09/02/2017 10:59</v>
          </cell>
          <cell r="N854" t="str">
            <v>Si</v>
          </cell>
          <cell r="O854" t="str">
            <v>No</v>
          </cell>
          <cell r="P854">
            <v>0</v>
          </cell>
          <cell r="Q854" t="str">
            <v>)</v>
          </cell>
          <cell r="T854" t="str">
            <v>00959</v>
          </cell>
          <cell r="U854" t="str">
            <v>LG-310855</v>
          </cell>
        </row>
        <row r="855">
          <cell r="B855" t="str">
            <v>BT-UPS-LG-310856</v>
          </cell>
          <cell r="C855" t="str">
            <v>00000000000047237</v>
          </cell>
          <cell r="D855" t="str">
            <v>M</v>
          </cell>
          <cell r="E855" t="str">
            <v>Kit 3 Cassetti batteria Archimod vuoti</v>
          </cell>
          <cell r="F855" t="str">
            <v>BTICINO S.P.A.</v>
          </cell>
          <cell r="G855">
            <v>0</v>
          </cell>
          <cell r="H855">
            <v>0</v>
          </cell>
          <cell r="K855" t="str">
            <v>TO</v>
          </cell>
          <cell r="L855" t="str">
            <v>Acquisto</v>
          </cell>
          <cell r="M855" t="str">
            <v>09/02/2017 10:59</v>
          </cell>
          <cell r="N855" t="str">
            <v>Si</v>
          </cell>
          <cell r="O855" t="str">
            <v>No</v>
          </cell>
          <cell r="P855">
            <v>0</v>
          </cell>
          <cell r="Q855" t="str">
            <v>)</v>
          </cell>
          <cell r="T855" t="str">
            <v>00959</v>
          </cell>
          <cell r="U855" t="str">
            <v>LG-310856</v>
          </cell>
        </row>
        <row r="856">
          <cell r="B856" t="str">
            <v>BT-UPS-LG-310857</v>
          </cell>
          <cell r="C856" t="str">
            <v>00000000000047238</v>
          </cell>
          <cell r="D856" t="str">
            <v>M</v>
          </cell>
          <cell r="E856" t="str">
            <v>BTICINO - Kit espansione batteria Megaline 1C</v>
          </cell>
          <cell r="F856" t="str">
            <v>BTICINO S.P.A.</v>
          </cell>
          <cell r="G856">
            <v>0</v>
          </cell>
          <cell r="H856">
            <v>0</v>
          </cell>
          <cell r="K856" t="str">
            <v>TO</v>
          </cell>
          <cell r="L856" t="str">
            <v>Acquisto</v>
          </cell>
          <cell r="M856" t="str">
            <v>09/02/2017 10:59</v>
          </cell>
          <cell r="N856" t="str">
            <v>No</v>
          </cell>
          <cell r="O856" t="str">
            <v>No</v>
          </cell>
          <cell r="P856">
            <v>0</v>
          </cell>
          <cell r="Q856" t="str">
            <v>)</v>
          </cell>
          <cell r="T856" t="str">
            <v>00959</v>
          </cell>
          <cell r="U856" t="str">
            <v>LG-310857</v>
          </cell>
        </row>
        <row r="857">
          <cell r="B857" t="str">
            <v>BT-UPS-LG-310858</v>
          </cell>
          <cell r="C857" t="str">
            <v>00000000000047239</v>
          </cell>
          <cell r="D857" t="str">
            <v>M</v>
          </cell>
          <cell r="E857" t="str">
            <v>BTICINO - Kit espansione batteria Megaline 2C</v>
          </cell>
          <cell r="F857" t="str">
            <v>BTICINO S.P.A.</v>
          </cell>
          <cell r="G857">
            <v>0</v>
          </cell>
          <cell r="H857">
            <v>0</v>
          </cell>
          <cell r="K857" t="str">
            <v>TO</v>
          </cell>
          <cell r="L857" t="str">
            <v>Acquisto</v>
          </cell>
          <cell r="M857" t="str">
            <v>09/02/2017 10:59</v>
          </cell>
          <cell r="N857" t="str">
            <v>No</v>
          </cell>
          <cell r="O857" t="str">
            <v>No</v>
          </cell>
          <cell r="P857">
            <v>0</v>
          </cell>
          <cell r="Q857" t="str">
            <v>)</v>
          </cell>
          <cell r="T857" t="str">
            <v>00959</v>
          </cell>
          <cell r="U857" t="str">
            <v>LG-310858</v>
          </cell>
        </row>
        <row r="858">
          <cell r="B858" t="str">
            <v>BT-UPS-LG-310859</v>
          </cell>
          <cell r="C858" t="str">
            <v>00000000000047240</v>
          </cell>
          <cell r="D858" t="str">
            <v>M</v>
          </cell>
          <cell r="E858" t="str">
            <v>BTICINO - Cabinet batterie Megaline vuoto</v>
          </cell>
          <cell r="F858" t="str">
            <v>BTICINO S.P.A.</v>
          </cell>
          <cell r="G858">
            <v>0</v>
          </cell>
          <cell r="H858">
            <v>0</v>
          </cell>
          <cell r="K858" t="str">
            <v>TO</v>
          </cell>
          <cell r="L858" t="str">
            <v>Acquisto</v>
          </cell>
          <cell r="M858" t="str">
            <v>09/02/2017 10:59</v>
          </cell>
          <cell r="N858" t="str">
            <v>No</v>
          </cell>
          <cell r="O858" t="str">
            <v>No</v>
          </cell>
          <cell r="P858">
            <v>0</v>
          </cell>
          <cell r="Q858" t="str">
            <v>)</v>
          </cell>
          <cell r="T858" t="str">
            <v>00959</v>
          </cell>
          <cell r="U858" t="str">
            <v>LG-310859</v>
          </cell>
        </row>
        <row r="859">
          <cell r="B859" t="str">
            <v>BT-UPS-LG-310860</v>
          </cell>
          <cell r="C859" t="str">
            <v>00000000000047241</v>
          </cell>
          <cell r="D859" t="str">
            <v>M</v>
          </cell>
          <cell r="E859" t="str">
            <v>BTICINO - Cavo Y cabinet aggiuntivo Megaline</v>
          </cell>
          <cell r="F859" t="str">
            <v>BTICINO S.P.A.</v>
          </cell>
          <cell r="G859">
            <v>0</v>
          </cell>
          <cell r="H859">
            <v>0</v>
          </cell>
          <cell r="K859" t="str">
            <v>TO</v>
          </cell>
          <cell r="L859" t="str">
            <v>Acquisto</v>
          </cell>
          <cell r="M859" t="str">
            <v>09/02/2017 10:59</v>
          </cell>
          <cell r="N859" t="str">
            <v>No</v>
          </cell>
          <cell r="O859" t="str">
            <v>No</v>
          </cell>
          <cell r="P859">
            <v>0</v>
          </cell>
          <cell r="Q859" t="str">
            <v>)</v>
          </cell>
          <cell r="R859" t="str">
            <v>28/11/2022</v>
          </cell>
          <cell r="S859" t="str">
            <v>28/11/2022</v>
          </cell>
          <cell r="T859" t="str">
            <v>00959</v>
          </cell>
          <cell r="U859" t="str">
            <v>LG-310860</v>
          </cell>
        </row>
        <row r="860">
          <cell r="B860" t="str">
            <v>BT-UPS-LG-310861</v>
          </cell>
          <cell r="C860" t="str">
            <v>00000000000047100</v>
          </cell>
          <cell r="D860" t="str">
            <v>M</v>
          </cell>
          <cell r="E860" t="str">
            <v>BTICINO - Prolunga cabinet batterie Megaline</v>
          </cell>
          <cell r="F860" t="str">
            <v>BTICINO S.P.A.</v>
          </cell>
          <cell r="G860">
            <v>0</v>
          </cell>
          <cell r="H860">
            <v>0</v>
          </cell>
          <cell r="K860" t="str">
            <v>TO</v>
          </cell>
          <cell r="L860" t="str">
            <v>Acquisto</v>
          </cell>
          <cell r="M860" t="str">
            <v>09/02/2017 10:59</v>
          </cell>
          <cell r="N860" t="str">
            <v>No</v>
          </cell>
          <cell r="O860" t="str">
            <v>No</v>
          </cell>
          <cell r="P860">
            <v>0</v>
          </cell>
          <cell r="Q860" t="str">
            <v>)</v>
          </cell>
          <cell r="T860" t="str">
            <v>00959</v>
          </cell>
          <cell r="U860" t="str">
            <v>LG-310861</v>
          </cell>
        </row>
        <row r="861">
          <cell r="B861" t="str">
            <v>BT-UPS-LG-310862</v>
          </cell>
          <cell r="C861" t="str">
            <v>00000000000047288</v>
          </cell>
          <cell r="E861" t="str">
            <v>Bypass manuale Megaline 1C</v>
          </cell>
          <cell r="F861" t="str">
            <v>BTICINO S.P.A.</v>
          </cell>
          <cell r="G861">
            <v>0</v>
          </cell>
          <cell r="H861">
            <v>0</v>
          </cell>
          <cell r="L861" t="str">
            <v>Acquisto</v>
          </cell>
          <cell r="M861" t="str">
            <v>09/02/2017 10:59</v>
          </cell>
          <cell r="N861" t="str">
            <v>Si</v>
          </cell>
          <cell r="O861" t="str">
            <v>No</v>
          </cell>
          <cell r="P861">
            <v>0</v>
          </cell>
          <cell r="Q861" t="str">
            <v>)</v>
          </cell>
          <cell r="T861" t="str">
            <v>00959</v>
          </cell>
          <cell r="U861" t="str">
            <v>LG-310862</v>
          </cell>
        </row>
        <row r="862">
          <cell r="B862" t="str">
            <v>BT-UPS-LG-310863</v>
          </cell>
          <cell r="C862" t="str">
            <v>00000000000047261</v>
          </cell>
          <cell r="E862" t="str">
            <v>Bypass manuale Megaline 2C</v>
          </cell>
          <cell r="F862" t="str">
            <v>BTICINO S.P.A.</v>
          </cell>
          <cell r="G862">
            <v>0</v>
          </cell>
          <cell r="H862">
            <v>0</v>
          </cell>
          <cell r="L862" t="str">
            <v>Acquisto</v>
          </cell>
          <cell r="M862" t="str">
            <v>09/02/2017 10:59</v>
          </cell>
          <cell r="N862" t="str">
            <v>Si</v>
          </cell>
          <cell r="O862" t="str">
            <v>No</v>
          </cell>
          <cell r="P862">
            <v>0</v>
          </cell>
          <cell r="Q862" t="str">
            <v>)</v>
          </cell>
          <cell r="T862" t="str">
            <v>00959</v>
          </cell>
          <cell r="U862" t="str">
            <v>LG-310863</v>
          </cell>
        </row>
        <row r="863">
          <cell r="B863" t="str">
            <v>BT-UPS-LG-310865</v>
          </cell>
          <cell r="C863" t="str">
            <v>00000000000047262</v>
          </cell>
          <cell r="D863" t="str">
            <v>M</v>
          </cell>
          <cell r="E863" t="str">
            <v>Kit 1 Cover batterie Archimod</v>
          </cell>
          <cell r="F863" t="str">
            <v>BTICINO S.P.A.</v>
          </cell>
          <cell r="G863">
            <v>0</v>
          </cell>
          <cell r="H863">
            <v>0</v>
          </cell>
          <cell r="K863" t="str">
            <v>TO</v>
          </cell>
          <cell r="L863" t="str">
            <v>Acquisto</v>
          </cell>
          <cell r="M863" t="str">
            <v>09/02/2017 10:59</v>
          </cell>
          <cell r="N863" t="str">
            <v>Si</v>
          </cell>
          <cell r="O863" t="str">
            <v>No</v>
          </cell>
          <cell r="P863">
            <v>0</v>
          </cell>
          <cell r="Q863" t="str">
            <v>)</v>
          </cell>
          <cell r="T863" t="str">
            <v>00959</v>
          </cell>
          <cell r="U863" t="str">
            <v>LG-310865</v>
          </cell>
        </row>
        <row r="864">
          <cell r="B864" t="str">
            <v>BT-UPS-LG-310866</v>
          </cell>
          <cell r="C864" t="str">
            <v>00000000000047263</v>
          </cell>
          <cell r="D864" t="str">
            <v>M</v>
          </cell>
          <cell r="E864" t="str">
            <v>Kit 3 Cover moduli potenza Archimod</v>
          </cell>
          <cell r="F864" t="str">
            <v>BTICINO S.P.A.</v>
          </cell>
          <cell r="G864">
            <v>0</v>
          </cell>
          <cell r="H864">
            <v>0</v>
          </cell>
          <cell r="K864" t="str">
            <v>TO</v>
          </cell>
          <cell r="L864" t="str">
            <v>Acquisto</v>
          </cell>
          <cell r="M864" t="str">
            <v>09/02/2017 10:59</v>
          </cell>
          <cell r="N864" t="str">
            <v>Si</v>
          </cell>
          <cell r="O864" t="str">
            <v>No</v>
          </cell>
          <cell r="P864">
            <v>0</v>
          </cell>
          <cell r="Q864" t="str">
            <v>)</v>
          </cell>
          <cell r="T864" t="str">
            <v>00959</v>
          </cell>
          <cell r="U864" t="str">
            <v>LG-310866</v>
          </cell>
        </row>
        <row r="865">
          <cell r="B865" t="str">
            <v>BT-UPS-LG-310869</v>
          </cell>
          <cell r="C865" t="str">
            <v>00000000000047264</v>
          </cell>
          <cell r="D865" t="str">
            <v>M</v>
          </cell>
          <cell r="E865" t="str">
            <v>BTICINO - Modulo potenza Trimod HE 3,4kVA</v>
          </cell>
          <cell r="F865" t="str">
            <v>BTICINO S.P.A.</v>
          </cell>
          <cell r="G865">
            <v>0</v>
          </cell>
          <cell r="H865">
            <v>0</v>
          </cell>
          <cell r="K865" t="str">
            <v>TO</v>
          </cell>
          <cell r="L865" t="str">
            <v>Acquisto</v>
          </cell>
          <cell r="M865" t="str">
            <v>09/02/2017 10:59</v>
          </cell>
          <cell r="N865" t="str">
            <v>No</v>
          </cell>
          <cell r="O865" t="str">
            <v>No</v>
          </cell>
          <cell r="P865">
            <v>0</v>
          </cell>
          <cell r="Q865" t="str">
            <v>)</v>
          </cell>
          <cell r="R865" t="str">
            <v>02/11/2021</v>
          </cell>
          <cell r="S865" t="str">
            <v>15/10/2021</v>
          </cell>
          <cell r="T865" t="str">
            <v>00959</v>
          </cell>
          <cell r="U865" t="str">
            <v>LG-310869</v>
          </cell>
        </row>
        <row r="866">
          <cell r="B866" t="str">
            <v>BT-UPS-LG-310871</v>
          </cell>
          <cell r="C866" t="str">
            <v>00000000000047265</v>
          </cell>
          <cell r="D866" t="str">
            <v>M</v>
          </cell>
          <cell r="E866" t="str">
            <v>BTICINO - Modulo potenza Trimod HE 5kVA</v>
          </cell>
          <cell r="F866" t="str">
            <v>BTICINO S.P.A.</v>
          </cell>
          <cell r="G866">
            <v>0</v>
          </cell>
          <cell r="H866">
            <v>0</v>
          </cell>
          <cell r="K866" t="str">
            <v>TO</v>
          </cell>
          <cell r="L866" t="str">
            <v>Acquisto</v>
          </cell>
          <cell r="M866" t="str">
            <v>09/02/2017 10:59</v>
          </cell>
          <cell r="N866" t="str">
            <v>No</v>
          </cell>
          <cell r="O866" t="str">
            <v>No</v>
          </cell>
          <cell r="P866">
            <v>0</v>
          </cell>
          <cell r="Q866" t="str">
            <v>)</v>
          </cell>
          <cell r="R866" t="str">
            <v>31/10/2019</v>
          </cell>
          <cell r="S866" t="str">
            <v>23/10/2019</v>
          </cell>
          <cell r="T866" t="str">
            <v>00959</v>
          </cell>
          <cell r="U866" t="str">
            <v>LG-310871</v>
          </cell>
        </row>
        <row r="867">
          <cell r="B867" t="str">
            <v>BT-UPS-LG-310873</v>
          </cell>
          <cell r="C867" t="str">
            <v>00000000000047266</v>
          </cell>
          <cell r="D867" t="str">
            <v>M</v>
          </cell>
          <cell r="E867" t="str">
            <v>BTICINO - Modulo potenza Trimod-Archimod HE 6,7kVA</v>
          </cell>
          <cell r="F867" t="str">
            <v>BTICINO S.P.A.</v>
          </cell>
          <cell r="G867">
            <v>0</v>
          </cell>
          <cell r="H867">
            <v>0</v>
          </cell>
          <cell r="K867" t="str">
            <v>TO</v>
          </cell>
          <cell r="L867" t="str">
            <v>Acquisto</v>
          </cell>
          <cell r="M867" t="str">
            <v>09/02/2017 10:59</v>
          </cell>
          <cell r="N867" t="str">
            <v>No</v>
          </cell>
          <cell r="O867" t="str">
            <v>No</v>
          </cell>
          <cell r="P867">
            <v>0</v>
          </cell>
          <cell r="Q867" t="str">
            <v>)</v>
          </cell>
          <cell r="R867" t="str">
            <v>31/01/2018</v>
          </cell>
          <cell r="S867" t="str">
            <v>12/01/2018</v>
          </cell>
          <cell r="T867" t="str">
            <v>00959</v>
          </cell>
          <cell r="U867" t="str">
            <v>LG-310873</v>
          </cell>
        </row>
        <row r="868">
          <cell r="B868" t="str">
            <v>BT-UPS-LG-310875</v>
          </cell>
          <cell r="C868" t="str">
            <v>00000000000047267</v>
          </cell>
          <cell r="D868" t="str">
            <v>M</v>
          </cell>
          <cell r="E868" t="str">
            <v>Cassetto batterie Trimod 9Ah Long Life 10 anni</v>
          </cell>
          <cell r="F868" t="str">
            <v>BTICINO S.P.A.</v>
          </cell>
          <cell r="G868">
            <v>0</v>
          </cell>
          <cell r="H868">
            <v>0</v>
          </cell>
          <cell r="K868" t="str">
            <v>TO</v>
          </cell>
          <cell r="L868" t="str">
            <v>Acquisto</v>
          </cell>
          <cell r="M868" t="str">
            <v>09/02/2017 10:59</v>
          </cell>
          <cell r="N868" t="str">
            <v>No</v>
          </cell>
          <cell r="O868" t="str">
            <v>No</v>
          </cell>
          <cell r="P868">
            <v>0</v>
          </cell>
          <cell r="Q868" t="str">
            <v>)</v>
          </cell>
          <cell r="T868" t="str">
            <v>00959</v>
          </cell>
          <cell r="U868" t="str">
            <v>LG-310875</v>
          </cell>
        </row>
        <row r="869">
          <cell r="B869" t="str">
            <v>BT-UPS-LG-310876</v>
          </cell>
          <cell r="C869" t="str">
            <v>00000000000047268</v>
          </cell>
          <cell r="D869" t="str">
            <v>M</v>
          </cell>
          <cell r="E869" t="str">
            <v>Kit 3 Cassetti batteria Archimod 9Ah Long Life 10 anni</v>
          </cell>
          <cell r="F869" t="str">
            <v>BTICINO S.P.A.</v>
          </cell>
          <cell r="G869">
            <v>0</v>
          </cell>
          <cell r="H869">
            <v>0</v>
          </cell>
          <cell r="K869" t="str">
            <v>TO</v>
          </cell>
          <cell r="L869" t="str">
            <v>Acquisto</v>
          </cell>
          <cell r="M869" t="str">
            <v>09/02/2017 10:59</v>
          </cell>
          <cell r="N869" t="str">
            <v>Si</v>
          </cell>
          <cell r="O869" t="str">
            <v>No</v>
          </cell>
          <cell r="P869">
            <v>0</v>
          </cell>
          <cell r="Q869" t="str">
            <v>)</v>
          </cell>
          <cell r="T869" t="str">
            <v>00959</v>
          </cell>
          <cell r="U869" t="str">
            <v>LG-310876</v>
          </cell>
        </row>
        <row r="870">
          <cell r="B870" t="str">
            <v>BT-UPS-LG-310877</v>
          </cell>
          <cell r="C870" t="str">
            <v>00000000000047269</v>
          </cell>
          <cell r="D870" t="str">
            <v>M</v>
          </cell>
          <cell r="E870" t="str">
            <v>BTICINO - BY-PASS MANUALE ESTERNO/EPO MEGALINE 1C</v>
          </cell>
          <cell r="F870" t="str">
            <v>BTICINO S.P.A.</v>
          </cell>
          <cell r="G870">
            <v>0</v>
          </cell>
          <cell r="H870">
            <v>0</v>
          </cell>
          <cell r="K870" t="str">
            <v>TO</v>
          </cell>
          <cell r="L870" t="str">
            <v>Acquisto</v>
          </cell>
          <cell r="M870" t="str">
            <v>09/02/2017 10:59</v>
          </cell>
          <cell r="N870" t="str">
            <v>No</v>
          </cell>
          <cell r="O870" t="str">
            <v>No</v>
          </cell>
          <cell r="P870">
            <v>0</v>
          </cell>
          <cell r="Q870" t="str">
            <v>)</v>
          </cell>
          <cell r="T870" t="str">
            <v>00959</v>
          </cell>
          <cell r="U870" t="str">
            <v>LG-310877</v>
          </cell>
        </row>
        <row r="871">
          <cell r="B871" t="str">
            <v>BT-UPS-LG-310878</v>
          </cell>
          <cell r="C871" t="str">
            <v>00000000000047270</v>
          </cell>
          <cell r="D871" t="str">
            <v>M</v>
          </cell>
          <cell r="E871" t="str">
            <v>BTICINO - BY-PASS MANUALE ESTERNO/EPO MEGALINE 2C</v>
          </cell>
          <cell r="F871" t="str">
            <v>BTICINO S.P.A.</v>
          </cell>
          <cell r="G871">
            <v>0</v>
          </cell>
          <cell r="H871">
            <v>0</v>
          </cell>
          <cell r="K871" t="str">
            <v>TO</v>
          </cell>
          <cell r="L871" t="str">
            <v>Acquisto</v>
          </cell>
          <cell r="M871" t="str">
            <v>09/02/2017 10:59</v>
          </cell>
          <cell r="N871" t="str">
            <v>No</v>
          </cell>
          <cell r="O871" t="str">
            <v>No</v>
          </cell>
          <cell r="P871">
            <v>0</v>
          </cell>
          <cell r="Q871" t="str">
            <v>)</v>
          </cell>
          <cell r="T871" t="str">
            <v>00959</v>
          </cell>
          <cell r="U871" t="str">
            <v>LG-310878</v>
          </cell>
        </row>
        <row r="872">
          <cell r="B872" t="str">
            <v>BT-UPS-LG-310879</v>
          </cell>
          <cell r="C872" t="str">
            <v>00000000000047271</v>
          </cell>
          <cell r="D872" t="str">
            <v>M</v>
          </cell>
          <cell r="E872" t="str">
            <v>BTICINO - UPS MANAGEMENT SW RS232</v>
          </cell>
          <cell r="F872" t="str">
            <v>BTICINO S.P.A.</v>
          </cell>
          <cell r="G872">
            <v>0</v>
          </cell>
          <cell r="H872">
            <v>0</v>
          </cell>
          <cell r="K872" t="str">
            <v>TO</v>
          </cell>
          <cell r="L872" t="str">
            <v>Acquisto</v>
          </cell>
          <cell r="M872" t="str">
            <v>09/02/2017 10:59</v>
          </cell>
          <cell r="N872" t="str">
            <v>No</v>
          </cell>
          <cell r="O872" t="str">
            <v>No</v>
          </cell>
          <cell r="P872">
            <v>0</v>
          </cell>
          <cell r="Q872" t="str">
            <v>L</v>
          </cell>
          <cell r="T872" t="str">
            <v>00959</v>
          </cell>
          <cell r="U872" t="str">
            <v>LG-310879</v>
          </cell>
        </row>
        <row r="873">
          <cell r="B873" t="str">
            <v>BT-UPS-LG-310880</v>
          </cell>
          <cell r="C873" t="str">
            <v>00000000000047272</v>
          </cell>
          <cell r="D873" t="str">
            <v>M</v>
          </cell>
          <cell r="E873" t="str">
            <v>BTICINO - UPS MANAGEMENT SW USB</v>
          </cell>
          <cell r="F873" t="str">
            <v>BTICINO S.P.A.</v>
          </cell>
          <cell r="G873">
            <v>0</v>
          </cell>
          <cell r="H873">
            <v>0</v>
          </cell>
          <cell r="K873" t="str">
            <v>TO</v>
          </cell>
          <cell r="L873" t="str">
            <v>Acquisto</v>
          </cell>
          <cell r="M873" t="str">
            <v>09/02/2017 10:59</v>
          </cell>
          <cell r="N873" t="str">
            <v>No</v>
          </cell>
          <cell r="O873" t="str">
            <v>No</v>
          </cell>
          <cell r="P873">
            <v>0</v>
          </cell>
          <cell r="Q873" t="str">
            <v>L</v>
          </cell>
          <cell r="T873" t="str">
            <v>00959</v>
          </cell>
          <cell r="U873" t="str">
            <v>LG-310880</v>
          </cell>
        </row>
        <row r="874">
          <cell r="B874" t="str">
            <v>BT-UPS-LG-310885</v>
          </cell>
          <cell r="C874" t="str">
            <v>00000000000047273</v>
          </cell>
          <cell r="D874" t="str">
            <v>M</v>
          </cell>
          <cell r="E874" t="str">
            <v>BTICINO - RCCMD multi OS - software shutdown</v>
          </cell>
          <cell r="F874" t="str">
            <v>BTICINO S.P.A.</v>
          </cell>
          <cell r="G874">
            <v>0</v>
          </cell>
          <cell r="H874">
            <v>0</v>
          </cell>
          <cell r="K874" t="str">
            <v>TO</v>
          </cell>
          <cell r="L874" t="str">
            <v>Acquisto</v>
          </cell>
          <cell r="M874" t="str">
            <v>09/02/2017 10:59</v>
          </cell>
          <cell r="N874" t="str">
            <v>No</v>
          </cell>
          <cell r="O874" t="str">
            <v>No</v>
          </cell>
          <cell r="P874">
            <v>0</v>
          </cell>
          <cell r="Q874" t="str">
            <v>L</v>
          </cell>
          <cell r="T874" t="str">
            <v>00959</v>
          </cell>
          <cell r="U874" t="str">
            <v>LG-310885</v>
          </cell>
        </row>
        <row r="875">
          <cell r="B875" t="str">
            <v>BT-UPS-LG-310886</v>
          </cell>
          <cell r="C875" t="str">
            <v>00000000000047289</v>
          </cell>
          <cell r="D875" t="str">
            <v>M</v>
          </cell>
          <cell r="E875" t="str">
            <v>BTICINO - RCCMD multi OS n.5 licenze - sw shutdown</v>
          </cell>
          <cell r="F875" t="str">
            <v>BTICINO S.P.A.</v>
          </cell>
          <cell r="G875">
            <v>0</v>
          </cell>
          <cell r="H875">
            <v>0</v>
          </cell>
          <cell r="K875" t="str">
            <v>TO</v>
          </cell>
          <cell r="L875" t="str">
            <v>Acquisto</v>
          </cell>
          <cell r="M875" t="str">
            <v>09/02/2017 10:59</v>
          </cell>
          <cell r="N875" t="str">
            <v>No</v>
          </cell>
          <cell r="O875" t="str">
            <v>No</v>
          </cell>
          <cell r="P875">
            <v>0</v>
          </cell>
          <cell r="Q875" t="str">
            <v>L</v>
          </cell>
          <cell r="T875" t="str">
            <v>00959</v>
          </cell>
          <cell r="U875" t="str">
            <v>LG-310886</v>
          </cell>
        </row>
        <row r="876">
          <cell r="B876" t="str">
            <v>BT-UPS-LG-310887</v>
          </cell>
          <cell r="C876" t="str">
            <v>00000000000047290</v>
          </cell>
          <cell r="D876" t="str">
            <v>M</v>
          </cell>
          <cell r="E876" t="str">
            <v>BTICINO - RCCMD multi OS n.10 licenze - sw shutdown</v>
          </cell>
          <cell r="F876" t="str">
            <v>BTICINO S.P.A.</v>
          </cell>
          <cell r="G876">
            <v>0</v>
          </cell>
          <cell r="H876">
            <v>0</v>
          </cell>
          <cell r="K876" t="str">
            <v>TO</v>
          </cell>
          <cell r="L876" t="str">
            <v>Acquisto</v>
          </cell>
          <cell r="M876" t="str">
            <v>09/02/2017 10:59</v>
          </cell>
          <cell r="N876" t="str">
            <v>No</v>
          </cell>
          <cell r="O876" t="str">
            <v>No</v>
          </cell>
          <cell r="P876">
            <v>0</v>
          </cell>
          <cell r="Q876" t="str">
            <v>L</v>
          </cell>
          <cell r="T876" t="str">
            <v>00959</v>
          </cell>
          <cell r="U876" t="str">
            <v>LG-310887</v>
          </cell>
        </row>
        <row r="877">
          <cell r="B877" t="str">
            <v>BT-UPS-LG-310888</v>
          </cell>
          <cell r="C877" t="str">
            <v>00000000000047291</v>
          </cell>
          <cell r="D877" t="str">
            <v>M</v>
          </cell>
          <cell r="E877" t="str">
            <v>BTICINO - RCCMD multi OS n.25 licenze - sw shutdown</v>
          </cell>
          <cell r="F877" t="str">
            <v>BTICINO S.P.A.</v>
          </cell>
          <cell r="G877">
            <v>0</v>
          </cell>
          <cell r="H877">
            <v>0</v>
          </cell>
          <cell r="K877" t="str">
            <v>TO</v>
          </cell>
          <cell r="L877" t="str">
            <v>Acquisto</v>
          </cell>
          <cell r="M877" t="str">
            <v>09/02/2017 10:59</v>
          </cell>
          <cell r="N877" t="str">
            <v>No</v>
          </cell>
          <cell r="O877" t="str">
            <v>No</v>
          </cell>
          <cell r="P877">
            <v>0</v>
          </cell>
          <cell r="Q877" t="str">
            <v>L</v>
          </cell>
          <cell r="T877" t="str">
            <v>00959</v>
          </cell>
          <cell r="U877" t="str">
            <v>LG-310888</v>
          </cell>
        </row>
        <row r="878">
          <cell r="B878" t="str">
            <v>BT-UPS-LG-310889</v>
          </cell>
          <cell r="C878" t="str">
            <v>00000000000047292</v>
          </cell>
          <cell r="D878" t="str">
            <v>M</v>
          </cell>
          <cell r="E878" t="str">
            <v>BTICINO - RCCMD multi OS n.50 licenze - sw shutdown</v>
          </cell>
          <cell r="F878" t="str">
            <v>BTICINO S.P.A.</v>
          </cell>
          <cell r="G878">
            <v>0</v>
          </cell>
          <cell r="H878">
            <v>0</v>
          </cell>
          <cell r="K878" t="str">
            <v>TO</v>
          </cell>
          <cell r="L878" t="str">
            <v>Acquisto</v>
          </cell>
          <cell r="M878" t="str">
            <v>09/02/2017 10:59</v>
          </cell>
          <cell r="N878" t="str">
            <v>No</v>
          </cell>
          <cell r="O878" t="str">
            <v>No</v>
          </cell>
          <cell r="P878">
            <v>0</v>
          </cell>
          <cell r="Q878" t="str">
            <v>L</v>
          </cell>
          <cell r="T878" t="str">
            <v>00959</v>
          </cell>
          <cell r="U878" t="str">
            <v>LG-310889</v>
          </cell>
        </row>
        <row r="879">
          <cell r="B879" t="str">
            <v>BT-UPS-LG-310890</v>
          </cell>
          <cell r="C879" t="str">
            <v>00000000000047293</v>
          </cell>
          <cell r="D879" t="str">
            <v>M</v>
          </cell>
          <cell r="E879" t="str">
            <v>BTICINO - RCCMD AS/400 n. 1 licenza - sw shutdown</v>
          </cell>
          <cell r="F879" t="str">
            <v>BTICINO S.P.A.</v>
          </cell>
          <cell r="G879">
            <v>0</v>
          </cell>
          <cell r="H879">
            <v>0</v>
          </cell>
          <cell r="K879" t="str">
            <v>TO</v>
          </cell>
          <cell r="L879" t="str">
            <v>Acquisto</v>
          </cell>
          <cell r="M879" t="str">
            <v>09/02/2017 10:59</v>
          </cell>
          <cell r="N879" t="str">
            <v>No</v>
          </cell>
          <cell r="O879" t="str">
            <v>No</v>
          </cell>
          <cell r="P879">
            <v>0</v>
          </cell>
          <cell r="Q879" t="str">
            <v>L</v>
          </cell>
          <cell r="T879" t="str">
            <v>00959</v>
          </cell>
          <cell r="U879" t="str">
            <v>LG-310890</v>
          </cell>
        </row>
        <row r="880">
          <cell r="B880" t="str">
            <v>BT-UPS-LG-310891</v>
          </cell>
          <cell r="C880" t="str">
            <v>00000000000047294</v>
          </cell>
          <cell r="D880" t="str">
            <v>M</v>
          </cell>
          <cell r="E880" t="str">
            <v>BTICINO - UNMS (Nr. 25 licenze)</v>
          </cell>
          <cell r="F880" t="str">
            <v>BTICINO S.P.A.</v>
          </cell>
          <cell r="G880">
            <v>0</v>
          </cell>
          <cell r="H880">
            <v>0</v>
          </cell>
          <cell r="K880" t="str">
            <v>TO</v>
          </cell>
          <cell r="L880" t="str">
            <v>Acquisto</v>
          </cell>
          <cell r="M880" t="str">
            <v>09/02/2017 10:59</v>
          </cell>
          <cell r="N880" t="str">
            <v>No</v>
          </cell>
          <cell r="O880" t="str">
            <v>No</v>
          </cell>
          <cell r="P880">
            <v>0</v>
          </cell>
          <cell r="Q880" t="str">
            <v>L</v>
          </cell>
          <cell r="T880" t="str">
            <v>00959</v>
          </cell>
          <cell r="U880" t="str">
            <v>LG-310891</v>
          </cell>
        </row>
        <row r="881">
          <cell r="B881" t="str">
            <v>BT-UPS-LG-310892</v>
          </cell>
          <cell r="C881" t="str">
            <v>00000000000047295</v>
          </cell>
          <cell r="D881" t="str">
            <v>M</v>
          </cell>
          <cell r="E881" t="str">
            <v>BTICINO - UNMS (Nr. 50 licenze)</v>
          </cell>
          <cell r="F881" t="str">
            <v>BTICINO S.P.A.</v>
          </cell>
          <cell r="G881">
            <v>0</v>
          </cell>
          <cell r="H881">
            <v>0</v>
          </cell>
          <cell r="K881" t="str">
            <v>TO</v>
          </cell>
          <cell r="L881" t="str">
            <v>Acquisto</v>
          </cell>
          <cell r="M881" t="str">
            <v>09/02/2017 10:59</v>
          </cell>
          <cell r="N881" t="str">
            <v>No</v>
          </cell>
          <cell r="O881" t="str">
            <v>No</v>
          </cell>
          <cell r="P881">
            <v>0</v>
          </cell>
          <cell r="Q881" t="str">
            <v>L</v>
          </cell>
          <cell r="T881" t="str">
            <v>00959</v>
          </cell>
          <cell r="U881" t="str">
            <v>LG-310892</v>
          </cell>
        </row>
        <row r="882">
          <cell r="B882" t="str">
            <v>BT-UPS-LG-310893</v>
          </cell>
          <cell r="C882" t="str">
            <v>00000000000047296</v>
          </cell>
          <cell r="D882" t="str">
            <v>M</v>
          </cell>
          <cell r="E882" t="str">
            <v>BTICINO - UNMS (Nr. 150 licenze)</v>
          </cell>
          <cell r="F882" t="str">
            <v>BTICINO S.P.A.</v>
          </cell>
          <cell r="G882">
            <v>0</v>
          </cell>
          <cell r="H882">
            <v>0</v>
          </cell>
          <cell r="K882" t="str">
            <v>TO</v>
          </cell>
          <cell r="L882" t="str">
            <v>Acquisto</v>
          </cell>
          <cell r="M882" t="str">
            <v>09/02/2017 10:59</v>
          </cell>
          <cell r="N882" t="str">
            <v>No</v>
          </cell>
          <cell r="O882" t="str">
            <v>No</v>
          </cell>
          <cell r="P882">
            <v>0</v>
          </cell>
          <cell r="Q882" t="str">
            <v>L</v>
          </cell>
          <cell r="T882" t="str">
            <v>00959</v>
          </cell>
          <cell r="U882" t="str">
            <v>LG-310893</v>
          </cell>
        </row>
        <row r="883">
          <cell r="B883" t="str">
            <v>BT-UPS-LG-310894</v>
          </cell>
          <cell r="C883" t="str">
            <v>00000000000047242</v>
          </cell>
          <cell r="D883" t="str">
            <v>M</v>
          </cell>
          <cell r="E883" t="str">
            <v>UNMS (Nr. 250 licenze)</v>
          </cell>
          <cell r="F883" t="str">
            <v>BTICINO S.P.A.</v>
          </cell>
          <cell r="G883">
            <v>0</v>
          </cell>
          <cell r="H883">
            <v>0</v>
          </cell>
          <cell r="K883" t="str">
            <v>TO</v>
          </cell>
          <cell r="L883" t="str">
            <v>Acquisto</v>
          </cell>
          <cell r="M883" t="str">
            <v>09/02/2017 10:59</v>
          </cell>
          <cell r="N883" t="str">
            <v>Si</v>
          </cell>
          <cell r="O883" t="str">
            <v>No</v>
          </cell>
          <cell r="P883">
            <v>0</v>
          </cell>
          <cell r="Q883" t="str">
            <v>)</v>
          </cell>
          <cell r="T883" t="str">
            <v>00959</v>
          </cell>
          <cell r="U883" t="str">
            <v>LG-310894</v>
          </cell>
        </row>
        <row r="884">
          <cell r="B884" t="str">
            <v>BT-UPS-LG-310895</v>
          </cell>
          <cell r="C884" t="str">
            <v>00000000000047243</v>
          </cell>
          <cell r="D884" t="str">
            <v>M</v>
          </cell>
          <cell r="E884" t="str">
            <v>UNMS (Nr. 500 licenze)</v>
          </cell>
          <cell r="F884" t="str">
            <v>BTICINO S.P.A.</v>
          </cell>
          <cell r="G884">
            <v>0</v>
          </cell>
          <cell r="H884">
            <v>0</v>
          </cell>
          <cell r="K884" t="str">
            <v>TO</v>
          </cell>
          <cell r="L884" t="str">
            <v>Acquisto</v>
          </cell>
          <cell r="M884" t="str">
            <v>09/02/2017 10:59</v>
          </cell>
          <cell r="N884" t="str">
            <v>Si</v>
          </cell>
          <cell r="O884" t="str">
            <v>No</v>
          </cell>
          <cell r="P884">
            <v>0</v>
          </cell>
          <cell r="Q884" t="str">
            <v>)</v>
          </cell>
          <cell r="T884" t="str">
            <v>00959</v>
          </cell>
          <cell r="U884" t="str">
            <v>LG-310895</v>
          </cell>
        </row>
        <row r="885">
          <cell r="B885" t="str">
            <v>BT-UPS-LG-310896</v>
          </cell>
          <cell r="C885" t="str">
            <v>00000000000047244</v>
          </cell>
          <cell r="D885" t="str">
            <v>M</v>
          </cell>
          <cell r="E885" t="str">
            <v>UNMS (Nr. 1000 licenze)</v>
          </cell>
          <cell r="F885" t="str">
            <v>BTICINO S.P.A.</v>
          </cell>
          <cell r="G885">
            <v>0</v>
          </cell>
          <cell r="H885">
            <v>0</v>
          </cell>
          <cell r="K885" t="str">
            <v>TO</v>
          </cell>
          <cell r="L885" t="str">
            <v>Acquisto</v>
          </cell>
          <cell r="M885" t="str">
            <v>09/02/2017 10:59</v>
          </cell>
          <cell r="N885" t="str">
            <v>Si</v>
          </cell>
          <cell r="O885" t="str">
            <v>No</v>
          </cell>
          <cell r="P885">
            <v>0</v>
          </cell>
          <cell r="Q885" t="str">
            <v>)</v>
          </cell>
          <cell r="T885" t="str">
            <v>00959</v>
          </cell>
          <cell r="U885" t="str">
            <v>LG-310896</v>
          </cell>
        </row>
        <row r="886">
          <cell r="B886" t="str">
            <v>BT-UPS-LG-310897</v>
          </cell>
          <cell r="C886" t="str">
            <v>00000000000047245</v>
          </cell>
          <cell r="D886" t="str">
            <v>M</v>
          </cell>
          <cell r="E886" t="str">
            <v>BTICINO - SM_T_COM sens temperatura CS121/CS121SK</v>
          </cell>
          <cell r="F886" t="str">
            <v>BTICINO S.P.A.</v>
          </cell>
          <cell r="G886">
            <v>0</v>
          </cell>
          <cell r="H886">
            <v>0</v>
          </cell>
          <cell r="K886" t="str">
            <v>TO</v>
          </cell>
          <cell r="L886" t="str">
            <v>Acquisto</v>
          </cell>
          <cell r="M886" t="str">
            <v>09/02/2017 10:59</v>
          </cell>
          <cell r="N886" t="str">
            <v>No</v>
          </cell>
          <cell r="O886" t="str">
            <v>No</v>
          </cell>
          <cell r="P886">
            <v>0</v>
          </cell>
          <cell r="Q886" t="str">
            <v>)</v>
          </cell>
          <cell r="T886" t="str">
            <v>00959</v>
          </cell>
          <cell r="U886" t="str">
            <v>LG-310897</v>
          </cell>
        </row>
        <row r="887">
          <cell r="B887" t="str">
            <v>BT-UPS-LG-310898</v>
          </cell>
          <cell r="C887" t="str">
            <v>00000000000047246</v>
          </cell>
          <cell r="D887" t="str">
            <v>M</v>
          </cell>
          <cell r="E887" t="str">
            <v>BTICINO - SM_T_H_COM sens temperatura/umidita CS121</v>
          </cell>
          <cell r="F887" t="str">
            <v>BTICINO S.P.A.</v>
          </cell>
          <cell r="G887">
            <v>0</v>
          </cell>
          <cell r="H887">
            <v>0</v>
          </cell>
          <cell r="K887" t="str">
            <v>TO</v>
          </cell>
          <cell r="L887" t="str">
            <v>Acquisto</v>
          </cell>
          <cell r="M887" t="str">
            <v>09/02/2017 10:59</v>
          </cell>
          <cell r="N887" t="str">
            <v>No</v>
          </cell>
          <cell r="O887" t="str">
            <v>No</v>
          </cell>
          <cell r="P887">
            <v>0</v>
          </cell>
          <cell r="Q887" t="str">
            <v>)</v>
          </cell>
          <cell r="T887" t="str">
            <v>00959</v>
          </cell>
          <cell r="U887" t="str">
            <v>LG-310898</v>
          </cell>
        </row>
        <row r="888">
          <cell r="B888" t="str">
            <v>BT-UPS-LG-310899</v>
          </cell>
          <cell r="C888" t="str">
            <v>00000000000047247</v>
          </cell>
          <cell r="D888" t="str">
            <v>M</v>
          </cell>
          <cell r="E888" t="str">
            <v>BTICINO - Sensor Manager x CS121/CS121SK + sens SM_ T</v>
          </cell>
          <cell r="F888" t="str">
            <v>BTICINO S.P.A.</v>
          </cell>
          <cell r="G888">
            <v>0</v>
          </cell>
          <cell r="H888">
            <v>0</v>
          </cell>
          <cell r="K888" t="str">
            <v>TO</v>
          </cell>
          <cell r="L888" t="str">
            <v>Acquisto</v>
          </cell>
          <cell r="M888" t="str">
            <v>09/02/2017 10:59</v>
          </cell>
          <cell r="N888" t="str">
            <v>No</v>
          </cell>
          <cell r="O888" t="str">
            <v>No</v>
          </cell>
          <cell r="P888">
            <v>0</v>
          </cell>
          <cell r="Q888" t="str">
            <v>)</v>
          </cell>
          <cell r="T888" t="str">
            <v>00959</v>
          </cell>
          <cell r="U888" t="str">
            <v>LG-310899</v>
          </cell>
        </row>
        <row r="889">
          <cell r="B889" t="str">
            <v>BT-UPS-LG-310900</v>
          </cell>
          <cell r="C889" t="str">
            <v>00000000000047248</v>
          </cell>
          <cell r="D889" t="str">
            <v>M</v>
          </cell>
          <cell r="E889" t="str">
            <v>BTICINO - SM_T sensore temperatura x Sensor Manager</v>
          </cell>
          <cell r="F889" t="str">
            <v>BTICINO S.P.A.</v>
          </cell>
          <cell r="G889">
            <v>0</v>
          </cell>
          <cell r="H889">
            <v>0</v>
          </cell>
          <cell r="K889" t="str">
            <v>TO</v>
          </cell>
          <cell r="L889" t="str">
            <v>Acquisto</v>
          </cell>
          <cell r="M889" t="str">
            <v>09/02/2017 10:59</v>
          </cell>
          <cell r="N889" t="str">
            <v>No</v>
          </cell>
          <cell r="O889" t="str">
            <v>No</v>
          </cell>
          <cell r="P889">
            <v>0</v>
          </cell>
          <cell r="Q889" t="str">
            <v>)</v>
          </cell>
          <cell r="T889" t="str">
            <v>00959</v>
          </cell>
          <cell r="U889" t="str">
            <v>LG-310900</v>
          </cell>
        </row>
        <row r="890">
          <cell r="B890" t="str">
            <v>BT-UPS-LG-310901</v>
          </cell>
          <cell r="C890" t="str">
            <v>00000000000047249</v>
          </cell>
          <cell r="D890" t="str">
            <v>M</v>
          </cell>
          <cell r="E890" t="str">
            <v>BTICINO - SM_T_H sens temperatura/umidita xSenManager</v>
          </cell>
          <cell r="F890" t="str">
            <v>BTICINO S.P.A.</v>
          </cell>
          <cell r="G890">
            <v>0</v>
          </cell>
          <cell r="H890">
            <v>0</v>
          </cell>
          <cell r="K890" t="str">
            <v>TO</v>
          </cell>
          <cell r="L890" t="str">
            <v>Acquisto</v>
          </cell>
          <cell r="M890" t="str">
            <v>09/02/2017 10:59</v>
          </cell>
          <cell r="N890" t="str">
            <v>No</v>
          </cell>
          <cell r="O890" t="str">
            <v>No</v>
          </cell>
          <cell r="P890">
            <v>0</v>
          </cell>
          <cell r="Q890" t="str">
            <v>)</v>
          </cell>
          <cell r="T890" t="str">
            <v>00959</v>
          </cell>
          <cell r="U890" t="str">
            <v>LG-310901</v>
          </cell>
        </row>
        <row r="891">
          <cell r="B891" t="str">
            <v>BT-UPS-LG-310902</v>
          </cell>
          <cell r="C891" t="str">
            <v>00000000000047250</v>
          </cell>
          <cell r="D891" t="str">
            <v>M</v>
          </cell>
          <cell r="E891" t="str">
            <v>BTICINO - Sensore apertura porte</v>
          </cell>
          <cell r="F891" t="str">
            <v>BTICINO S.P.A.</v>
          </cell>
          <cell r="G891">
            <v>0</v>
          </cell>
          <cell r="H891">
            <v>0</v>
          </cell>
          <cell r="K891" t="str">
            <v>TO</v>
          </cell>
          <cell r="L891" t="str">
            <v>Acquisto</v>
          </cell>
          <cell r="M891" t="str">
            <v>09/02/2017 10:59</v>
          </cell>
          <cell r="N891" t="str">
            <v>No</v>
          </cell>
          <cell r="O891" t="str">
            <v>No</v>
          </cell>
          <cell r="P891">
            <v>0</v>
          </cell>
          <cell r="Q891" t="str">
            <v>)</v>
          </cell>
          <cell r="T891" t="str">
            <v>00959</v>
          </cell>
          <cell r="U891" t="str">
            <v>LG-310902</v>
          </cell>
        </row>
        <row r="892">
          <cell r="B892" t="str">
            <v>BT-UPS-LG-310903</v>
          </cell>
          <cell r="C892" t="str">
            <v>00000000000047101</v>
          </cell>
          <cell r="D892" t="str">
            <v>M</v>
          </cell>
          <cell r="E892" t="str">
            <v>BTICINO - SM_FLASH segnalazione luminosa</v>
          </cell>
          <cell r="F892" t="str">
            <v>BTICINO S.P.A.</v>
          </cell>
          <cell r="G892">
            <v>0</v>
          </cell>
          <cell r="H892">
            <v>0</v>
          </cell>
          <cell r="K892" t="str">
            <v>TO</v>
          </cell>
          <cell r="L892" t="str">
            <v>Acquisto</v>
          </cell>
          <cell r="M892" t="str">
            <v>09/02/2017 10:59</v>
          </cell>
          <cell r="N892" t="str">
            <v>No</v>
          </cell>
          <cell r="O892" t="str">
            <v>No</v>
          </cell>
          <cell r="P892">
            <v>0</v>
          </cell>
          <cell r="Q892" t="str">
            <v>)</v>
          </cell>
          <cell r="T892" t="str">
            <v>00959</v>
          </cell>
          <cell r="U892" t="str">
            <v>LG-310903</v>
          </cell>
        </row>
        <row r="893">
          <cell r="B893" t="str">
            <v>BT-UPS-LG-310908</v>
          </cell>
          <cell r="C893" t="str">
            <v>00000000000047102</v>
          </cell>
          <cell r="E893" t="str">
            <v>KIT sw shutdown x AS400</v>
          </cell>
          <cell r="F893" t="str">
            <v>BTICINO S.P.A.</v>
          </cell>
          <cell r="G893">
            <v>0</v>
          </cell>
          <cell r="H893">
            <v>0</v>
          </cell>
          <cell r="L893" t="str">
            <v>Acquisto</v>
          </cell>
          <cell r="M893" t="str">
            <v>09/02/2017 10:59</v>
          </cell>
          <cell r="N893" t="str">
            <v>Si</v>
          </cell>
          <cell r="O893" t="str">
            <v>No</v>
          </cell>
          <cell r="P893">
            <v>0</v>
          </cell>
          <cell r="Q893" t="str">
            <v>)</v>
          </cell>
          <cell r="T893" t="str">
            <v>00959</v>
          </cell>
          <cell r="U893" t="str">
            <v>LG-310908</v>
          </cell>
        </row>
        <row r="894">
          <cell r="B894" t="str">
            <v>BT-UPS-LG-310930</v>
          </cell>
          <cell r="C894" t="str">
            <v>00000000000047103</v>
          </cell>
          <cell r="D894" t="str">
            <v>M</v>
          </cell>
          <cell r="E894" t="str">
            <v>BTICINO - SNMP CS 141 SK CARD (SLOT)</v>
          </cell>
          <cell r="F894" t="str">
            <v>BTICINO S.P.A.</v>
          </cell>
          <cell r="G894">
            <v>0</v>
          </cell>
          <cell r="H894">
            <v>0</v>
          </cell>
          <cell r="K894" t="str">
            <v>TO</v>
          </cell>
          <cell r="L894" t="str">
            <v>Acquisto</v>
          </cell>
          <cell r="M894" t="str">
            <v>09/02/2017 10:59</v>
          </cell>
          <cell r="N894" t="str">
            <v>No</v>
          </cell>
          <cell r="O894" t="str">
            <v>No</v>
          </cell>
          <cell r="P894">
            <v>0</v>
          </cell>
          <cell r="Q894" t="str">
            <v>)</v>
          </cell>
          <cell r="T894" t="str">
            <v>00959</v>
          </cell>
          <cell r="U894" t="str">
            <v>LG-310930</v>
          </cell>
        </row>
        <row r="895">
          <cell r="B895" t="str">
            <v>BT-UPS-LG-310931</v>
          </cell>
          <cell r="C895" t="str">
            <v>00000000000047104</v>
          </cell>
          <cell r="D895" t="str">
            <v>M</v>
          </cell>
          <cell r="E895" t="str">
            <v>BTICINO - SNMP CS 141B SK CARD (SLOT)</v>
          </cell>
          <cell r="F895" t="str">
            <v>BTICINO S.P.A.</v>
          </cell>
          <cell r="G895">
            <v>0</v>
          </cell>
          <cell r="H895">
            <v>0</v>
          </cell>
          <cell r="K895" t="str">
            <v>TO</v>
          </cell>
          <cell r="L895" t="str">
            <v>Acquisto</v>
          </cell>
          <cell r="M895" t="str">
            <v>09/02/2017 10:59</v>
          </cell>
          <cell r="N895" t="str">
            <v>No</v>
          </cell>
          <cell r="O895" t="str">
            <v>No</v>
          </cell>
          <cell r="P895">
            <v>0</v>
          </cell>
          <cell r="Q895" t="str">
            <v>)</v>
          </cell>
          <cell r="R895" t="str">
            <v>13/02/2024</v>
          </cell>
          <cell r="S895" t="str">
            <v>08/02/2024</v>
          </cell>
          <cell r="T895" t="str">
            <v>00959</v>
          </cell>
          <cell r="U895" t="str">
            <v>LG-310931</v>
          </cell>
        </row>
        <row r="896">
          <cell r="B896" t="str">
            <v>BT-UPS-LG-310932</v>
          </cell>
          <cell r="C896" t="str">
            <v>00000000000047105</v>
          </cell>
          <cell r="D896" t="str">
            <v>M</v>
          </cell>
          <cell r="E896" t="str">
            <v>BTICINO - SMNP CS 141 ( EXTERNAL)</v>
          </cell>
          <cell r="F896" t="str">
            <v>BTICINO S.P.A.</v>
          </cell>
          <cell r="G896">
            <v>0</v>
          </cell>
          <cell r="H896">
            <v>0</v>
          </cell>
          <cell r="K896" t="str">
            <v>TO</v>
          </cell>
          <cell r="L896" t="str">
            <v>Acquisto</v>
          </cell>
          <cell r="M896" t="str">
            <v>09/02/2017 10:59</v>
          </cell>
          <cell r="N896" t="str">
            <v>No</v>
          </cell>
          <cell r="O896" t="str">
            <v>No</v>
          </cell>
          <cell r="P896">
            <v>0</v>
          </cell>
          <cell r="Q896" t="str">
            <v>)</v>
          </cell>
          <cell r="T896" t="str">
            <v>00959</v>
          </cell>
          <cell r="U896" t="str">
            <v>LG-310932</v>
          </cell>
        </row>
        <row r="897">
          <cell r="B897" t="str">
            <v>BT-UPS-LG-310933</v>
          </cell>
          <cell r="C897" t="str">
            <v>00000000000047106</v>
          </cell>
          <cell r="D897" t="str">
            <v>M</v>
          </cell>
          <cell r="E897" t="str">
            <v>BTICINO - SMNP CS 141B ( EXTERNAL)</v>
          </cell>
          <cell r="F897" t="str">
            <v>BTICINO S.P.A.</v>
          </cell>
          <cell r="G897">
            <v>0</v>
          </cell>
          <cell r="H897">
            <v>0</v>
          </cell>
          <cell r="K897" t="str">
            <v>TO</v>
          </cell>
          <cell r="L897" t="str">
            <v>Acquisto</v>
          </cell>
          <cell r="M897" t="str">
            <v>09/02/2017 10:59</v>
          </cell>
          <cell r="N897" t="str">
            <v>No</v>
          </cell>
          <cell r="O897" t="str">
            <v>No</v>
          </cell>
          <cell r="P897">
            <v>0</v>
          </cell>
          <cell r="Q897" t="str">
            <v>L</v>
          </cell>
          <cell r="R897" t="str">
            <v>15/03/2023</v>
          </cell>
          <cell r="S897" t="str">
            <v>13/03/2023</v>
          </cell>
          <cell r="T897" t="str">
            <v>00959</v>
          </cell>
          <cell r="U897" t="str">
            <v>LG-310933</v>
          </cell>
        </row>
        <row r="898">
          <cell r="B898" t="str">
            <v>BT-UPS-LG-310934</v>
          </cell>
          <cell r="C898" t="str">
            <v>00000000000047107</v>
          </cell>
          <cell r="D898" t="str">
            <v>M</v>
          </cell>
          <cell r="E898" t="str">
            <v>BTICINO - SMNP CS141M WITH RS485 MODBUS INTERFACE</v>
          </cell>
          <cell r="F898" t="str">
            <v>BTICINO S.P.A.</v>
          </cell>
          <cell r="G898">
            <v>0</v>
          </cell>
          <cell r="H898">
            <v>0</v>
          </cell>
          <cell r="K898" t="str">
            <v>TO</v>
          </cell>
          <cell r="L898" t="str">
            <v>Acquisto</v>
          </cell>
          <cell r="M898" t="str">
            <v>09/02/2017 10:59</v>
          </cell>
          <cell r="N898" t="str">
            <v>No</v>
          </cell>
          <cell r="O898" t="str">
            <v>No</v>
          </cell>
          <cell r="P898">
            <v>0</v>
          </cell>
          <cell r="Q898" t="str">
            <v>)</v>
          </cell>
          <cell r="T898" t="str">
            <v>00959</v>
          </cell>
          <cell r="U898" t="str">
            <v>LG-310934</v>
          </cell>
        </row>
        <row r="899">
          <cell r="B899" t="str">
            <v>BT-UPS-LG-310935</v>
          </cell>
          <cell r="C899" t="str">
            <v>00000000000047108</v>
          </cell>
          <cell r="D899" t="str">
            <v>M</v>
          </cell>
          <cell r="E899" t="str">
            <v>BTICINO - SMNP CS141M SK WITH RS485 MODBUS INTERFACE</v>
          </cell>
          <cell r="F899" t="str">
            <v>BTICINO S.P.A.</v>
          </cell>
          <cell r="G899">
            <v>0</v>
          </cell>
          <cell r="H899">
            <v>0</v>
          </cell>
          <cell r="K899" t="str">
            <v>TO</v>
          </cell>
          <cell r="L899" t="str">
            <v>Acquisto</v>
          </cell>
          <cell r="M899" t="str">
            <v>09/02/2017 10:59</v>
          </cell>
          <cell r="N899" t="str">
            <v>No</v>
          </cell>
          <cell r="O899" t="str">
            <v>No</v>
          </cell>
          <cell r="P899">
            <v>0</v>
          </cell>
          <cell r="Q899" t="str">
            <v>)</v>
          </cell>
          <cell r="T899" t="str">
            <v>00959</v>
          </cell>
          <cell r="U899" t="str">
            <v>LG-310935</v>
          </cell>
        </row>
        <row r="900">
          <cell r="B900" t="str">
            <v>BT-UPS-LG-310938</v>
          </cell>
          <cell r="C900" t="str">
            <v>00000000000062533</v>
          </cell>
          <cell r="D900" t="str">
            <v>M</v>
          </cell>
          <cell r="E900" t="str">
            <v>BTICINO - SNMP CS 101 SK CARD (slot)</v>
          </cell>
          <cell r="F900" t="str">
            <v>BTICINO S.P.A.</v>
          </cell>
          <cell r="G900">
            <v>0</v>
          </cell>
          <cell r="H900">
            <v>0</v>
          </cell>
          <cell r="K900" t="str">
            <v>TO</v>
          </cell>
          <cell r="L900" t="str">
            <v>Acquisto</v>
          </cell>
          <cell r="M900" t="str">
            <v>12/07/2019 14:11</v>
          </cell>
          <cell r="N900" t="str">
            <v>No</v>
          </cell>
          <cell r="O900" t="str">
            <v>No</v>
          </cell>
          <cell r="P900">
            <v>0</v>
          </cell>
          <cell r="Q900" t="str">
            <v>X</v>
          </cell>
          <cell r="R900" t="str">
            <v>16/12/2022</v>
          </cell>
          <cell r="S900" t="str">
            <v>15/02/2023</v>
          </cell>
          <cell r="T900" t="str">
            <v>00959</v>
          </cell>
          <cell r="U900" t="str">
            <v>LG-310938</v>
          </cell>
        </row>
        <row r="901">
          <cell r="B901" t="str">
            <v>BT-UPS-LG-310952</v>
          </cell>
          <cell r="C901" t="str">
            <v>00000000000047109</v>
          </cell>
          <cell r="D901" t="str">
            <v>M</v>
          </cell>
          <cell r="E901" t="str">
            <v>BTICINO - Kit guide supporto rack (2U)</v>
          </cell>
          <cell r="F901" t="str">
            <v>BTICINO S.P.A.</v>
          </cell>
          <cell r="G901">
            <v>0</v>
          </cell>
          <cell r="H901">
            <v>0</v>
          </cell>
          <cell r="K901" t="str">
            <v>TO</v>
          </cell>
          <cell r="L901" t="str">
            <v>Acquisto</v>
          </cell>
          <cell r="M901" t="str">
            <v>09/02/2017 10:59</v>
          </cell>
          <cell r="N901" t="str">
            <v>No</v>
          </cell>
          <cell r="O901" t="str">
            <v>No</v>
          </cell>
          <cell r="P901">
            <v>0</v>
          </cell>
          <cell r="Q901" t="str">
            <v>)</v>
          </cell>
          <cell r="R901" t="str">
            <v>01/12/2023</v>
          </cell>
          <cell r="S901" t="str">
            <v>23/11/2023</v>
          </cell>
          <cell r="T901" t="str">
            <v>00959</v>
          </cell>
          <cell r="U901" t="str">
            <v>LG-310952</v>
          </cell>
        </row>
        <row r="902">
          <cell r="B902" t="str">
            <v>BT-UPS-LG-310953</v>
          </cell>
          <cell r="C902" t="str">
            <v>00000000000047110</v>
          </cell>
          <cell r="D902" t="str">
            <v>M</v>
          </cell>
          <cell r="E902" t="str">
            <v>BTICINO - Bypass manuale Dk 1,2,3k</v>
          </cell>
          <cell r="F902" t="str">
            <v>BTICINO S.P.A.</v>
          </cell>
          <cell r="G902">
            <v>0</v>
          </cell>
          <cell r="H902">
            <v>0</v>
          </cell>
          <cell r="K902" t="str">
            <v>TO</v>
          </cell>
          <cell r="L902" t="str">
            <v>Acquisto</v>
          </cell>
          <cell r="M902" t="str">
            <v>09/02/2017 10:59</v>
          </cell>
          <cell r="N902" t="str">
            <v>No</v>
          </cell>
          <cell r="O902" t="str">
            <v>No</v>
          </cell>
          <cell r="P902">
            <v>0</v>
          </cell>
          <cell r="Q902" t="str">
            <v>)</v>
          </cell>
          <cell r="R902" t="str">
            <v>25/10/2023</v>
          </cell>
          <cell r="S902" t="str">
            <v>23/10/2023</v>
          </cell>
          <cell r="T902" t="str">
            <v>00959</v>
          </cell>
          <cell r="U902" t="str">
            <v>LG-310953</v>
          </cell>
        </row>
        <row r="903">
          <cell r="B903" t="str">
            <v>BT-UPS-LG-310963</v>
          </cell>
          <cell r="C903" t="str">
            <v>00000000000069644</v>
          </cell>
          <cell r="D903" t="str">
            <v>M</v>
          </cell>
          <cell r="E903" t="str">
            <v>BTICINO - Bypass manuale Dk 5/6k</v>
          </cell>
          <cell r="F903" t="str">
            <v>BTICINO S.P.A.</v>
          </cell>
          <cell r="G903">
            <v>0</v>
          </cell>
          <cell r="H903">
            <v>0</v>
          </cell>
          <cell r="K903" t="str">
            <v>TO</v>
          </cell>
          <cell r="L903" t="str">
            <v>Acquisto</v>
          </cell>
          <cell r="M903" t="str">
            <v>09/10/2020 11:28</v>
          </cell>
          <cell r="N903" t="str">
            <v>Si</v>
          </cell>
          <cell r="O903" t="str">
            <v>No</v>
          </cell>
          <cell r="P903">
            <v>0</v>
          </cell>
          <cell r="Q903" t="str">
            <v>X</v>
          </cell>
          <cell r="R903" t="str">
            <v>18/12/2020</v>
          </cell>
          <cell r="S903" t="str">
            <v>15/12/2020</v>
          </cell>
          <cell r="T903" t="str">
            <v>00959</v>
          </cell>
          <cell r="U903" t="str">
            <v>LG-310963</v>
          </cell>
        </row>
        <row r="904">
          <cell r="B904" t="str">
            <v>BT-UPS-LG-310969</v>
          </cell>
          <cell r="C904" t="str">
            <v>00000000000047111</v>
          </cell>
          <cell r="D904" t="str">
            <v>M</v>
          </cell>
          <cell r="E904" t="str">
            <v>BTICINO - Scheda rele Daker DK</v>
          </cell>
          <cell r="F904" t="str">
            <v>BTICINO S.P.A.</v>
          </cell>
          <cell r="G904">
            <v>0</v>
          </cell>
          <cell r="H904">
            <v>0</v>
          </cell>
          <cell r="K904" t="str">
            <v>TO</v>
          </cell>
          <cell r="L904" t="str">
            <v>Acquisto</v>
          </cell>
          <cell r="M904" t="str">
            <v>09/02/2017 10:59</v>
          </cell>
          <cell r="N904" t="str">
            <v>No</v>
          </cell>
          <cell r="O904" t="str">
            <v>No</v>
          </cell>
          <cell r="P904">
            <v>0</v>
          </cell>
          <cell r="Q904" t="str">
            <v>)</v>
          </cell>
          <cell r="T904" t="str">
            <v>00959</v>
          </cell>
          <cell r="U904" t="str">
            <v>LG-310969</v>
          </cell>
        </row>
        <row r="905">
          <cell r="B905" t="str">
            <v>BT-UPS-LG-310971</v>
          </cell>
          <cell r="C905" t="str">
            <v>00000000000047112</v>
          </cell>
          <cell r="D905" t="str">
            <v>M</v>
          </cell>
          <cell r="E905" t="str">
            <v>BTICINO - Cavo Y x battery aggiuntivo Whad</v>
          </cell>
          <cell r="F905" t="str">
            <v>BTICINO S.P.A.</v>
          </cell>
          <cell r="G905">
            <v>0</v>
          </cell>
          <cell r="H905">
            <v>0</v>
          </cell>
          <cell r="K905" t="str">
            <v>TO</v>
          </cell>
          <cell r="L905" t="str">
            <v>Acquisto</v>
          </cell>
          <cell r="M905" t="str">
            <v>09/02/2017 10:59</v>
          </cell>
          <cell r="N905" t="str">
            <v>No</v>
          </cell>
          <cell r="O905" t="str">
            <v>No</v>
          </cell>
          <cell r="P905">
            <v>0</v>
          </cell>
          <cell r="Q905" t="str">
            <v>)</v>
          </cell>
          <cell r="T905" t="str">
            <v>00959</v>
          </cell>
          <cell r="U905" t="str">
            <v>LG-310971</v>
          </cell>
        </row>
        <row r="906">
          <cell r="B906" t="str">
            <v>BT-UPS-LG-310972</v>
          </cell>
          <cell r="C906" t="str">
            <v>00000000000047113</v>
          </cell>
          <cell r="D906" t="str">
            <v>M</v>
          </cell>
          <cell r="E906" t="str">
            <v>BTICINO - Scheda rele x LL port</v>
          </cell>
          <cell r="F906" t="str">
            <v>BTICINO S.P.A.</v>
          </cell>
          <cell r="G906">
            <v>0</v>
          </cell>
          <cell r="H906">
            <v>0</v>
          </cell>
          <cell r="K906" t="str">
            <v>TO</v>
          </cell>
          <cell r="L906" t="str">
            <v>Acquisto</v>
          </cell>
          <cell r="M906" t="str">
            <v>09/02/2017 10:59</v>
          </cell>
          <cell r="N906" t="str">
            <v>No</v>
          </cell>
          <cell r="O906" t="str">
            <v>No</v>
          </cell>
          <cell r="P906">
            <v>0</v>
          </cell>
          <cell r="Q906" t="str">
            <v>)</v>
          </cell>
          <cell r="T906" t="str">
            <v>00959</v>
          </cell>
          <cell r="U906" t="str">
            <v>LG-310972</v>
          </cell>
        </row>
        <row r="907">
          <cell r="B907" t="str">
            <v>BT-UPS-LG-310973</v>
          </cell>
          <cell r="C907" t="str">
            <v>00000000000047114</v>
          </cell>
          <cell r="D907" t="str">
            <v>M</v>
          </cell>
          <cell r="E907" t="str">
            <v>BTICINO - Kit guide rack 6U</v>
          </cell>
          <cell r="F907" t="str">
            <v>BTICINO S.P.A.</v>
          </cell>
          <cell r="G907">
            <v>0</v>
          </cell>
          <cell r="H907">
            <v>0</v>
          </cell>
          <cell r="K907" t="str">
            <v>TO</v>
          </cell>
          <cell r="L907" t="str">
            <v>Acquisto</v>
          </cell>
          <cell r="M907" t="str">
            <v>09/02/2017 10:59</v>
          </cell>
          <cell r="N907" t="str">
            <v>No</v>
          </cell>
          <cell r="O907" t="str">
            <v>No</v>
          </cell>
          <cell r="P907">
            <v>0</v>
          </cell>
          <cell r="Q907" t="str">
            <v>)</v>
          </cell>
          <cell r="T907" t="str">
            <v>00959</v>
          </cell>
          <cell r="U907" t="str">
            <v>LG-310973</v>
          </cell>
        </row>
        <row r="908">
          <cell r="B908" t="str">
            <v>BT-UPS-LG-310977</v>
          </cell>
          <cell r="C908" t="str">
            <v>00000000000047115</v>
          </cell>
          <cell r="D908" t="str">
            <v>M</v>
          </cell>
          <cell r="E908" t="str">
            <v>BTICINO - Bypass manuale Whad 5-6k</v>
          </cell>
          <cell r="F908" t="str">
            <v>BTICINO S.P.A.</v>
          </cell>
          <cell r="G908">
            <v>0</v>
          </cell>
          <cell r="H908">
            <v>0</v>
          </cell>
          <cell r="K908" t="str">
            <v>TO</v>
          </cell>
          <cell r="L908" t="str">
            <v>Acquisto</v>
          </cell>
          <cell r="M908" t="str">
            <v>09/02/2017 10:59</v>
          </cell>
          <cell r="N908" t="str">
            <v>No</v>
          </cell>
          <cell r="O908" t="str">
            <v>No</v>
          </cell>
          <cell r="P908">
            <v>0</v>
          </cell>
          <cell r="Q908" t="str">
            <v>)</v>
          </cell>
          <cell r="T908" t="str">
            <v>00959</v>
          </cell>
          <cell r="U908" t="str">
            <v>LG-310977</v>
          </cell>
        </row>
        <row r="909">
          <cell r="B909" t="str">
            <v>BT-UPS-LG-310979</v>
          </cell>
          <cell r="C909" t="str">
            <v>00000000000047116</v>
          </cell>
          <cell r="D909" t="str">
            <v>M</v>
          </cell>
          <cell r="E909" t="str">
            <v>BTICINO - Kit 5 multipresa 3p standard</v>
          </cell>
          <cell r="F909" t="str">
            <v>BTICINO S.P.A.</v>
          </cell>
          <cell r="G909">
            <v>0</v>
          </cell>
          <cell r="H909">
            <v>0</v>
          </cell>
          <cell r="K909" t="str">
            <v>TO</v>
          </cell>
          <cell r="L909" t="str">
            <v>Acquisto</v>
          </cell>
          <cell r="M909" t="str">
            <v>09/02/2017 10:59</v>
          </cell>
          <cell r="N909" t="str">
            <v>No</v>
          </cell>
          <cell r="O909" t="str">
            <v>No</v>
          </cell>
          <cell r="P909">
            <v>0</v>
          </cell>
          <cell r="Q909" t="str">
            <v>)</v>
          </cell>
          <cell r="R909" t="str">
            <v>23/12/2021</v>
          </cell>
          <cell r="S909" t="str">
            <v>08/11/2021</v>
          </cell>
          <cell r="T909" t="str">
            <v>00959</v>
          </cell>
          <cell r="U909" t="str">
            <v>LG-310979</v>
          </cell>
        </row>
        <row r="910">
          <cell r="B910" t="str">
            <v>BT-UPS-LG-311018</v>
          </cell>
          <cell r="C910" t="str">
            <v>00000000000069128</v>
          </cell>
          <cell r="D910" t="str">
            <v>M</v>
          </cell>
          <cell r="E910" t="str">
            <v>BTICINO - LEGRAND UPS per installazione in rack KEOR PDU / UPS KEOR PDU 800VA F/G/I IN 8 GR/IT OUT B</v>
          </cell>
          <cell r="F910" t="str">
            <v>BTICINO S.P.A.</v>
          </cell>
          <cell r="G910">
            <v>0</v>
          </cell>
          <cell r="H910">
            <v>0</v>
          </cell>
          <cell r="K910" t="str">
            <v>TO</v>
          </cell>
          <cell r="L910" t="str">
            <v>Acquisto</v>
          </cell>
          <cell r="M910" t="str">
            <v>31/07/2020 10:55</v>
          </cell>
          <cell r="N910" t="str">
            <v>No</v>
          </cell>
          <cell r="O910" t="str">
            <v>No</v>
          </cell>
          <cell r="P910">
            <v>0</v>
          </cell>
          <cell r="Q910" t="str">
            <v>X</v>
          </cell>
          <cell r="R910" t="str">
            <v>02/04/2024</v>
          </cell>
          <cell r="S910" t="str">
            <v>22/03/2024</v>
          </cell>
          <cell r="T910" t="str">
            <v>00959</v>
          </cell>
          <cell r="U910" t="str">
            <v>LG-311018</v>
          </cell>
        </row>
        <row r="911">
          <cell r="B911" t="str">
            <v>BT-UPS-LG-311058</v>
          </cell>
          <cell r="C911" t="str">
            <v>00000000000082329</v>
          </cell>
          <cell r="D911" t="str">
            <v>M</v>
          </cell>
          <cell r="E911" t="str">
            <v>BTICINO - LEGRAND Interfaccia di rete CS102</v>
          </cell>
          <cell r="F911" t="str">
            <v>BTICINO S.P.A.</v>
          </cell>
          <cell r="G911">
            <v>0</v>
          </cell>
          <cell r="L911" t="str">
            <v>Acquisto</v>
          </cell>
          <cell r="M911" t="str">
            <v>11/10/2023 13:51</v>
          </cell>
          <cell r="N911" t="str">
            <v>No</v>
          </cell>
          <cell r="O911" t="str">
            <v>No</v>
          </cell>
          <cell r="P911">
            <v>0</v>
          </cell>
          <cell r="Q911" t="str">
            <v>X</v>
          </cell>
          <cell r="R911" t="str">
            <v>08/03/2024</v>
          </cell>
          <cell r="S911" t="str">
            <v>08/03/2024</v>
          </cell>
          <cell r="T911" t="str">
            <v>00959</v>
          </cell>
          <cell r="U911" t="str">
            <v>311058</v>
          </cell>
        </row>
        <row r="912">
          <cell r="B912" t="str">
            <v>BT-UPS-LG-311060</v>
          </cell>
          <cell r="C912" t="str">
            <v>00000000000080124</v>
          </cell>
          <cell r="D912" t="str">
            <v>M</v>
          </cell>
          <cell r="E912" t="str">
            <v>BTICINO - LEGRAND UPS KEOR SPE TOWER 750VA</v>
          </cell>
          <cell r="F912" t="str">
            <v>BTICINO S.P.A.</v>
          </cell>
          <cell r="G912">
            <v>0</v>
          </cell>
          <cell r="L912" t="str">
            <v>Acquisto</v>
          </cell>
          <cell r="M912" t="str">
            <v>22/03/2023 17:07</v>
          </cell>
          <cell r="N912" t="str">
            <v>No</v>
          </cell>
          <cell r="O912" t="str">
            <v>No</v>
          </cell>
          <cell r="P912">
            <v>0</v>
          </cell>
          <cell r="Q912" t="str">
            <v>X</v>
          </cell>
          <cell r="S912" t="str">
            <v>13/04/2023</v>
          </cell>
          <cell r="T912" t="str">
            <v>00959</v>
          </cell>
          <cell r="U912" t="str">
            <v>LG-311060</v>
          </cell>
        </row>
        <row r="913">
          <cell r="B913" t="str">
            <v>BT-UPS-LG-311061</v>
          </cell>
          <cell r="C913" t="str">
            <v>00000000000080125</v>
          </cell>
          <cell r="D913" t="str">
            <v>M</v>
          </cell>
          <cell r="E913" t="str">
            <v>BTICINO - LEGRAND UPS KEOR SPE TOWER 1KVA</v>
          </cell>
          <cell r="F913" t="str">
            <v>BTICINO S.P.A.</v>
          </cell>
          <cell r="G913">
            <v>0</v>
          </cell>
          <cell r="L913" t="str">
            <v>Acquisto</v>
          </cell>
          <cell r="M913" t="str">
            <v>22/03/2023 17:10</v>
          </cell>
          <cell r="N913" t="str">
            <v>No</v>
          </cell>
          <cell r="O913" t="str">
            <v>No</v>
          </cell>
          <cell r="P913">
            <v>0</v>
          </cell>
          <cell r="Q913" t="str">
            <v>X</v>
          </cell>
          <cell r="S913" t="str">
            <v>13/04/2023</v>
          </cell>
          <cell r="T913" t="str">
            <v>00959</v>
          </cell>
          <cell r="U913" t="str">
            <v>LG-311061</v>
          </cell>
        </row>
        <row r="914">
          <cell r="B914" t="str">
            <v>BT-UPS-LG-311062</v>
          </cell>
          <cell r="C914" t="str">
            <v>00000000000080126</v>
          </cell>
          <cell r="D914" t="str">
            <v>M</v>
          </cell>
          <cell r="E914" t="str">
            <v>BTICINO - LEGRAND UPS KEOR SPE TOWER 1.5KVA</v>
          </cell>
          <cell r="F914" t="str">
            <v>BTICINO S.P.A.</v>
          </cell>
          <cell r="G914">
            <v>0</v>
          </cell>
          <cell r="L914" t="str">
            <v>Acquisto</v>
          </cell>
          <cell r="M914" t="str">
            <v>22/03/2023 17:12</v>
          </cell>
          <cell r="N914" t="str">
            <v>No</v>
          </cell>
          <cell r="O914" t="str">
            <v>No</v>
          </cell>
          <cell r="P914">
            <v>0</v>
          </cell>
          <cell r="Q914" t="str">
            <v>X</v>
          </cell>
          <cell r="S914" t="str">
            <v>13/04/2023</v>
          </cell>
          <cell r="T914" t="str">
            <v>00959</v>
          </cell>
          <cell r="U914" t="str">
            <v>LG-311062</v>
          </cell>
        </row>
        <row r="915">
          <cell r="B915" t="str">
            <v>BT-UPS-LG-311063</v>
          </cell>
          <cell r="C915" t="str">
            <v>00000000000080127</v>
          </cell>
          <cell r="D915" t="str">
            <v>M</v>
          </cell>
          <cell r="E915" t="str">
            <v>BTICINO - LEGRAND UPS KEOR SPE TOWER 2KVA</v>
          </cell>
          <cell r="F915" t="str">
            <v>BTICINO S.P.A.</v>
          </cell>
          <cell r="G915">
            <v>0</v>
          </cell>
          <cell r="L915" t="str">
            <v>Acquisto</v>
          </cell>
          <cell r="M915" t="str">
            <v>22/03/2023 17:14</v>
          </cell>
          <cell r="N915" t="str">
            <v>No</v>
          </cell>
          <cell r="O915" t="str">
            <v>No</v>
          </cell>
          <cell r="P915">
            <v>0</v>
          </cell>
          <cell r="Q915" t="str">
            <v>X</v>
          </cell>
          <cell r="S915" t="str">
            <v>13/04/2023</v>
          </cell>
          <cell r="T915" t="str">
            <v>00959</v>
          </cell>
          <cell r="U915" t="str">
            <v>LG-311063</v>
          </cell>
        </row>
        <row r="916">
          <cell r="B916" t="str">
            <v>BT-UPS-LG-311064</v>
          </cell>
          <cell r="C916" t="str">
            <v>00000000000080128</v>
          </cell>
          <cell r="D916" t="str">
            <v>M</v>
          </cell>
          <cell r="E916" t="str">
            <v>BTICINO - LEGRAND UPS KEOR SPE TOWER 3KVA</v>
          </cell>
          <cell r="F916" t="str">
            <v>BTICINO S.P.A.</v>
          </cell>
          <cell r="G916">
            <v>0</v>
          </cell>
          <cell r="L916" t="str">
            <v>Acquisto</v>
          </cell>
          <cell r="M916" t="str">
            <v>22/03/2023 17:16</v>
          </cell>
          <cell r="N916" t="str">
            <v>No</v>
          </cell>
          <cell r="O916" t="str">
            <v>No</v>
          </cell>
          <cell r="P916">
            <v>0</v>
          </cell>
          <cell r="Q916" t="str">
            <v>X</v>
          </cell>
          <cell r="S916" t="str">
            <v>13/04/2023</v>
          </cell>
          <cell r="T916" t="str">
            <v>00959</v>
          </cell>
          <cell r="U916" t="str">
            <v>LG-311064</v>
          </cell>
        </row>
        <row r="917">
          <cell r="B917" t="str">
            <v>BT-UPS-LG-311113</v>
          </cell>
          <cell r="C917" t="str">
            <v>00000000000075107</v>
          </cell>
          <cell r="D917" t="str">
            <v>M</v>
          </cell>
          <cell r="E917" t="str">
            <v>BTICINO - KIT 4 CASSETTI BATTERIA 9AH (EX  LG- 310845)</v>
          </cell>
          <cell r="F917" t="str">
            <v>BTICINO S.P.A.</v>
          </cell>
          <cell r="G917">
            <v>0</v>
          </cell>
          <cell r="H917">
            <v>0</v>
          </cell>
          <cell r="K917" t="str">
            <v>TO</v>
          </cell>
          <cell r="L917" t="str">
            <v>Acquisto</v>
          </cell>
          <cell r="M917" t="str">
            <v>08/02/2022 17:47</v>
          </cell>
          <cell r="N917" t="str">
            <v>No</v>
          </cell>
          <cell r="O917" t="str">
            <v>No</v>
          </cell>
          <cell r="P917">
            <v>0</v>
          </cell>
          <cell r="Q917" t="str">
            <v>X</v>
          </cell>
          <cell r="R917" t="str">
            <v>25/02/2022</v>
          </cell>
          <cell r="S917" t="str">
            <v>25/02/2022</v>
          </cell>
          <cell r="T917" t="str">
            <v>00959</v>
          </cell>
          <cell r="U917" t="str">
            <v>LG-311113</v>
          </cell>
        </row>
        <row r="918">
          <cell r="B918" t="str">
            <v>BT-V/DATACENTERSERV</v>
          </cell>
          <cell r="C918" t="str">
            <v>00000000000078062</v>
          </cell>
          <cell r="D918" t="str">
            <v>M</v>
          </cell>
          <cell r="E918" t="str">
            <v>BTICINO - Servizi d’ assistenza per prodotti Legrand</v>
          </cell>
          <cell r="F918" t="str">
            <v>BTICINO S.P.A.</v>
          </cell>
          <cell r="G918">
            <v>0</v>
          </cell>
          <cell r="H918">
            <v>0</v>
          </cell>
          <cell r="K918" t="str">
            <v>TO</v>
          </cell>
          <cell r="L918" t="str">
            <v>Acquisto</v>
          </cell>
          <cell r="M918" t="str">
            <v>04/11/2022 10:56</v>
          </cell>
          <cell r="N918" t="str">
            <v>No</v>
          </cell>
          <cell r="O918" t="str">
            <v>No</v>
          </cell>
          <cell r="P918">
            <v>0</v>
          </cell>
          <cell r="Q918" t="str">
            <v>X</v>
          </cell>
          <cell r="T918" t="str">
            <v>00959</v>
          </cell>
          <cell r="U918" t="str">
            <v>V/DATACENTERSERV</v>
          </cell>
        </row>
        <row r="919">
          <cell r="B919" t="str">
            <v>BT-V/MODULAN</v>
          </cell>
          <cell r="C919" t="str">
            <v>00000000000072190</v>
          </cell>
          <cell r="D919" t="str">
            <v>M</v>
          </cell>
          <cell r="E919" t="str">
            <v>BTICINO - V/MODULAN panel for containment, 600 width, gasket, surcharge for selfstanding panels</v>
          </cell>
          <cell r="F919" t="str">
            <v>BTICINO S.P.A.</v>
          </cell>
          <cell r="G919">
            <v>0</v>
          </cell>
          <cell r="H919">
            <v>0</v>
          </cell>
          <cell r="K919" t="str">
            <v>TO</v>
          </cell>
          <cell r="L919" t="str">
            <v>Acquisto</v>
          </cell>
          <cell r="M919" t="str">
            <v>13/06/2021 16:48</v>
          </cell>
          <cell r="N919" t="str">
            <v>No</v>
          </cell>
          <cell r="O919" t="str">
            <v>No</v>
          </cell>
          <cell r="P919">
            <v>0</v>
          </cell>
          <cell r="Q919" t="str">
            <v>X</v>
          </cell>
          <cell r="R919" t="str">
            <v>20/10/2022</v>
          </cell>
          <cell r="S919" t="str">
            <v>20/10/2022</v>
          </cell>
          <cell r="T919" t="str">
            <v>00959</v>
          </cell>
          <cell r="U919" t="str">
            <v>V/Modulan</v>
          </cell>
        </row>
        <row r="920">
          <cell r="B920" t="str">
            <v>BT-VDR-DKX3-808</v>
          </cell>
          <cell r="C920" t="str">
            <v>00000000000062847</v>
          </cell>
          <cell r="D920" t="str">
            <v>M</v>
          </cell>
          <cell r="E920" t="str">
            <v>RARITAN - 8-port KVM-over- IP switch, 8 remote users, 1 local user, virtual media, dual power</v>
          </cell>
          <cell r="F920" t="str">
            <v>BTICINO S.P.A.</v>
          </cell>
          <cell r="G920">
            <v>0</v>
          </cell>
          <cell r="H920">
            <v>0</v>
          </cell>
          <cell r="K920" t="str">
            <v>TO</v>
          </cell>
          <cell r="L920" t="str">
            <v>Acquisto</v>
          </cell>
          <cell r="M920" t="str">
            <v>29/08/2019 10:17</v>
          </cell>
          <cell r="N920" t="str">
            <v>No</v>
          </cell>
          <cell r="O920" t="str">
            <v>No</v>
          </cell>
          <cell r="P920">
            <v>0</v>
          </cell>
          <cell r="Q920" t="str">
            <v>X</v>
          </cell>
          <cell r="R920" t="str">
            <v>24/05/2023</v>
          </cell>
          <cell r="S920" t="str">
            <v>23/05/2023</v>
          </cell>
          <cell r="T920" t="str">
            <v>00959</v>
          </cell>
          <cell r="U920" t="str">
            <v>DKX3-808</v>
          </cell>
        </row>
        <row r="921">
          <cell r="B921" t="str">
            <v>BT-VDR-DKX4-101</v>
          </cell>
          <cell r="C921" t="str">
            <v>00000000000077601</v>
          </cell>
          <cell r="D921" t="str">
            <v>M</v>
          </cell>
          <cell r="E921" t="str">
            <v>BTICINO - Single port, ultra HD, 4K, high-performance KVM-over-IP Switch, HDMI/USB pass-through local port</v>
          </cell>
          <cell r="F921" t="str">
            <v>BTICINO S.P.A.</v>
          </cell>
          <cell r="G921">
            <v>0</v>
          </cell>
          <cell r="H921">
            <v>0</v>
          </cell>
          <cell r="K921" t="str">
            <v>TO</v>
          </cell>
          <cell r="L921" t="str">
            <v>Acquisto</v>
          </cell>
          <cell r="M921" t="str">
            <v>07/10/2022 16:19</v>
          </cell>
          <cell r="N921" t="str">
            <v>No</v>
          </cell>
          <cell r="O921" t="str">
            <v>No</v>
          </cell>
          <cell r="P921">
            <v>0</v>
          </cell>
          <cell r="Q921" t="str">
            <v>X</v>
          </cell>
          <cell r="R921" t="str">
            <v>25/01/2023</v>
          </cell>
          <cell r="S921" t="str">
            <v>23/12/2022</v>
          </cell>
          <cell r="T921" t="str">
            <v>00959</v>
          </cell>
          <cell r="U921" t="str">
            <v>DKX4-101</v>
          </cell>
        </row>
        <row r="922">
          <cell r="B922" t="str">
            <v>BT-VDR-MCD-LED17108IT</v>
          </cell>
          <cell r="C922" t="str">
            <v>00000000000062520</v>
          </cell>
          <cell r="D922" t="str">
            <v>M</v>
          </cell>
          <cell r="E922" t="str">
            <v>LEGRAND - 17" LED-backlit LCD Drawer and MCD KVM Switch combo, one user, 8 ports with Italian Keyboard</v>
          </cell>
          <cell r="F922" t="str">
            <v>BTICINO S.P.A.</v>
          </cell>
          <cell r="G922">
            <v>0</v>
          </cell>
          <cell r="H922">
            <v>0</v>
          </cell>
          <cell r="K922" t="str">
            <v>TO</v>
          </cell>
          <cell r="L922" t="str">
            <v>Acquisto</v>
          </cell>
          <cell r="M922" t="str">
            <v>11/07/2019 15:50</v>
          </cell>
          <cell r="N922" t="str">
            <v>No</v>
          </cell>
          <cell r="O922" t="str">
            <v>No</v>
          </cell>
          <cell r="P922">
            <v>0</v>
          </cell>
          <cell r="Q922" t="str">
            <v>X</v>
          </cell>
          <cell r="T922" t="str">
            <v>00959</v>
          </cell>
          <cell r="U922" t="str">
            <v>MCD-LED17108-IT</v>
          </cell>
        </row>
        <row r="923">
          <cell r="B923" t="str">
            <v>BT-VDR-MCD-LED17116IT</v>
          </cell>
          <cell r="C923" t="str">
            <v>00000000000062521</v>
          </cell>
          <cell r="D923" t="str">
            <v>M</v>
          </cell>
          <cell r="E923" t="str">
            <v>LEGRAND - 17" LED-backlit LCD Drawer and MCD KVM Switch combo, one user, 16 ports with Italian Keyboard</v>
          </cell>
          <cell r="F923" t="str">
            <v>BTICINO S.P.A.</v>
          </cell>
          <cell r="G923">
            <v>0</v>
          </cell>
          <cell r="H923">
            <v>0</v>
          </cell>
          <cell r="K923" t="str">
            <v>TO</v>
          </cell>
          <cell r="L923" t="str">
            <v>Acquisto</v>
          </cell>
          <cell r="M923" t="str">
            <v>11/07/2019 15:51</v>
          </cell>
          <cell r="N923" t="str">
            <v>Si</v>
          </cell>
          <cell r="O923" t="str">
            <v>No</v>
          </cell>
          <cell r="P923">
            <v>0</v>
          </cell>
          <cell r="Q923" t="str">
            <v>X</v>
          </cell>
          <cell r="R923" t="str">
            <v>31/07/2019</v>
          </cell>
          <cell r="S923" t="str">
            <v>30/07/2019</v>
          </cell>
          <cell r="T923" t="str">
            <v>00959</v>
          </cell>
          <cell r="U923" t="str">
            <v>MCD-LED17116-IT</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29.emf"/><Relationship Id="rId2" Type="http://schemas.openxmlformats.org/officeDocument/2006/relationships/hyperlink" Target="https://www.meanwell.com/webapp/product/search.aspx?prod=HDR-60" TargetMode="External"/><Relationship Id="rId1" Type="http://schemas.openxmlformats.org/officeDocument/2006/relationships/hyperlink" Target="http://www.compass-distribution.it/" TargetMode="External"/><Relationship Id="rId6" Type="http://schemas.openxmlformats.org/officeDocument/2006/relationships/oleObject" Target="../embeddings/oleObject24.bin"/><Relationship Id="rId5" Type="http://schemas.openxmlformats.org/officeDocument/2006/relationships/vmlDrawing" Target="../drawings/vmlDrawing24.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www.compass-distribution.i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Normal="100" workbookViewId="0">
      <selection activeCell="I7" sqref="I7:J8"/>
    </sheetView>
  </sheetViews>
  <sheetFormatPr defaultColWidth="0" defaultRowHeight="13.2" zeroHeight="1"/>
  <cols>
    <col min="1" max="1" width="5.5546875" style="239" customWidth="1"/>
    <col min="2" max="2" width="11.44140625" style="239" customWidth="1"/>
    <col min="3" max="3" width="12.44140625" style="239" customWidth="1"/>
    <col min="4" max="4" width="13.44140625" style="239" customWidth="1"/>
    <col min="5" max="6" width="2.44140625" style="239" customWidth="1"/>
    <col min="7" max="7" width="16.6640625" style="708" customWidth="1"/>
    <col min="8" max="9" width="16.6640625" style="239" customWidth="1"/>
    <col min="10" max="10" width="9" style="239" customWidth="1"/>
    <col min="11" max="11" width="4.5546875" style="239" customWidth="1"/>
    <col min="12" max="12" width="9.5546875" style="239" customWidth="1"/>
    <col min="13" max="13" width="14.33203125" style="708" customWidth="1"/>
    <col min="14" max="14" width="6.21875" style="239" customWidth="1"/>
    <col min="15" max="17" width="9.44140625" style="239" customWidth="1"/>
    <col min="18" max="18" width="3.44140625" style="239" customWidth="1"/>
    <col min="19" max="19" width="14.5546875" style="244" customWidth="1"/>
    <col min="20" max="20" width="18" style="245" customWidth="1"/>
    <col min="21" max="21" width="9.6640625" style="245" customWidth="1"/>
    <col min="22" max="22" width="14.5546875" style="245" customWidth="1"/>
    <col min="23" max="24" width="0" style="245" hidden="1" customWidth="1"/>
    <col min="25" max="16384" width="9.44140625" style="239" hidden="1"/>
  </cols>
  <sheetData>
    <row r="1" spans="1:24" ht="18.75" customHeight="1">
      <c r="A1" s="235"/>
      <c r="B1" s="236"/>
      <c r="C1" s="236"/>
      <c r="D1" s="236"/>
      <c r="E1" s="236"/>
      <c r="F1" s="236"/>
      <c r="G1" s="1394" t="s">
        <v>17593</v>
      </c>
      <c r="H1" s="1395"/>
      <c r="I1" s="1395"/>
      <c r="J1" s="1395"/>
      <c r="K1" s="1395"/>
      <c r="L1" s="1395"/>
      <c r="M1" s="1395"/>
      <c r="N1" s="1395"/>
      <c r="O1" s="236"/>
      <c r="P1" s="237"/>
      <c r="Q1" s="238" t="s">
        <v>190</v>
      </c>
      <c r="S1" s="719"/>
      <c r="T1" s="239"/>
      <c r="U1" s="239"/>
      <c r="V1" s="239"/>
      <c r="W1" s="239"/>
      <c r="X1" s="239"/>
    </row>
    <row r="2" spans="1:24" ht="9.75" customHeight="1">
      <c r="A2" s="240"/>
      <c r="B2" s="241"/>
      <c r="C2" s="241"/>
      <c r="D2" s="241"/>
      <c r="E2" s="241"/>
      <c r="F2" s="241"/>
      <c r="G2" s="1396"/>
      <c r="H2" s="1396"/>
      <c r="I2" s="1396"/>
      <c r="J2" s="1396"/>
      <c r="K2" s="1396"/>
      <c r="L2" s="1396"/>
      <c r="M2" s="1396"/>
      <c r="N2" s="1396"/>
      <c r="O2" s="241"/>
      <c r="P2" s="242"/>
      <c r="Q2" s="243"/>
      <c r="V2" s="239"/>
      <c r="W2" s="239"/>
      <c r="X2" s="239"/>
    </row>
    <row r="3" spans="1:24" ht="9.6" customHeight="1">
      <c r="A3" s="240"/>
      <c r="B3" s="241"/>
      <c r="C3" s="241"/>
      <c r="D3" s="241"/>
      <c r="E3" s="241"/>
      <c r="F3" s="241"/>
      <c r="G3" s="1396"/>
      <c r="H3" s="1396"/>
      <c r="I3" s="1396"/>
      <c r="J3" s="1396"/>
      <c r="K3" s="1396"/>
      <c r="L3" s="1396"/>
      <c r="M3" s="1396"/>
      <c r="N3" s="1396"/>
      <c r="O3" s="241"/>
      <c r="P3" s="241"/>
      <c r="Q3" s="243"/>
      <c r="V3" s="239"/>
      <c r="W3" s="239"/>
      <c r="X3" s="239"/>
    </row>
    <row r="4" spans="1:24" ht="9.75" customHeight="1">
      <c r="A4" s="240"/>
      <c r="B4" s="241"/>
      <c r="C4" s="241"/>
      <c r="D4" s="241"/>
      <c r="E4" s="241"/>
      <c r="F4" s="241"/>
      <c r="G4" s="1396"/>
      <c r="H4" s="1396"/>
      <c r="I4" s="1396"/>
      <c r="J4" s="1396"/>
      <c r="K4" s="1396"/>
      <c r="L4" s="1396"/>
      <c r="M4" s="1396"/>
      <c r="N4" s="1396"/>
      <c r="O4" s="241"/>
      <c r="P4" s="241"/>
      <c r="Q4" s="243"/>
      <c r="V4" s="239"/>
      <c r="W4" s="239"/>
      <c r="X4" s="239"/>
    </row>
    <row r="5" spans="1:24" ht="27.6" customHeight="1" thickBot="1">
      <c r="A5" s="240"/>
      <c r="B5" s="246"/>
      <c r="C5" s="247"/>
      <c r="D5" s="247"/>
      <c r="E5" s="248"/>
      <c r="F5" s="247"/>
      <c r="G5" s="698"/>
      <c r="H5" s="249"/>
      <c r="I5" s="249"/>
      <c r="J5" s="250"/>
      <c r="K5" s="1397" t="s">
        <v>11815</v>
      </c>
      <c r="L5" s="1398"/>
      <c r="M5" s="1398"/>
      <c r="N5" s="242"/>
      <c r="O5" s="241"/>
      <c r="P5" s="241"/>
      <c r="Q5" s="243"/>
      <c r="V5" s="239"/>
      <c r="W5" s="239"/>
      <c r="X5" s="239"/>
    </row>
    <row r="6" spans="1:24" ht="12.75" customHeight="1">
      <c r="A6" s="240"/>
      <c r="B6" s="251"/>
      <c r="C6" s="251"/>
      <c r="D6" s="251"/>
      <c r="E6" s="251"/>
      <c r="F6" s="251"/>
      <c r="G6" s="699"/>
      <c r="H6" s="251"/>
      <c r="I6" s="251"/>
      <c r="J6" s="252"/>
      <c r="K6" s="251"/>
      <c r="L6" s="252"/>
      <c r="M6" s="709"/>
      <c r="N6" s="242"/>
      <c r="O6" s="241"/>
      <c r="P6" s="241"/>
      <c r="Q6" s="243"/>
      <c r="S6" s="1402" t="s">
        <v>273</v>
      </c>
      <c r="T6" s="1402"/>
      <c r="U6" s="1402"/>
      <c r="V6" s="239"/>
      <c r="W6" s="239"/>
      <c r="X6" s="239"/>
    </row>
    <row r="7" spans="1:24" ht="12.75" customHeight="1">
      <c r="A7" s="240"/>
      <c r="B7" s="1401" t="s">
        <v>13430</v>
      </c>
      <c r="C7" s="1401"/>
      <c r="D7" s="1399"/>
      <c r="E7" s="1399"/>
      <c r="F7" s="1399"/>
      <c r="G7" s="1399"/>
      <c r="H7" s="253"/>
      <c r="I7" s="1401" t="s">
        <v>1790</v>
      </c>
      <c r="J7" s="1401"/>
      <c r="K7" s="262"/>
      <c r="L7" s="263"/>
      <c r="M7" s="703"/>
      <c r="N7" s="242"/>
      <c r="O7" s="241"/>
      <c r="P7" s="241"/>
      <c r="Q7" s="243"/>
      <c r="S7" s="1402"/>
      <c r="T7" s="1402"/>
      <c r="U7" s="1402"/>
      <c r="V7" s="239"/>
      <c r="W7" s="239"/>
      <c r="X7" s="239"/>
    </row>
    <row r="8" spans="1:24" ht="12.75" customHeight="1">
      <c r="A8" s="240"/>
      <c r="B8" s="1389"/>
      <c r="C8" s="1389"/>
      <c r="D8" s="1400"/>
      <c r="E8" s="1400"/>
      <c r="F8" s="1400"/>
      <c r="G8" s="1400"/>
      <c r="H8" s="253"/>
      <c r="I8" s="1389"/>
      <c r="J8" s="1389"/>
      <c r="K8" s="266"/>
      <c r="L8" s="242"/>
      <c r="M8" s="710"/>
      <c r="N8" s="256"/>
      <c r="O8" s="241"/>
      <c r="P8" s="241"/>
      <c r="Q8" s="243"/>
      <c r="S8" s="1140"/>
      <c r="T8" s="258"/>
      <c r="U8" s="258"/>
      <c r="V8" s="239"/>
      <c r="W8" s="239"/>
      <c r="X8" s="239"/>
    </row>
    <row r="9" spans="1:24" ht="12.75" customHeight="1">
      <c r="A9" s="669"/>
      <c r="B9" s="1024" t="s">
        <v>277</v>
      </c>
      <c r="C9" s="1024" t="s">
        <v>498</v>
      </c>
      <c r="D9" s="696"/>
      <c r="E9" s="1042"/>
      <c r="F9" s="1042"/>
      <c r="G9" s="1044"/>
      <c r="H9" s="672"/>
      <c r="I9" s="1023" t="s">
        <v>456</v>
      </c>
      <c r="J9" s="1023" t="s">
        <v>1822</v>
      </c>
      <c r="K9" s="684"/>
      <c r="L9" s="684"/>
      <c r="M9" s="705"/>
      <c r="N9" s="256"/>
      <c r="O9" s="241"/>
      <c r="P9" s="241"/>
      <c r="Q9" s="243"/>
      <c r="S9" s="1140" t="s">
        <v>3281</v>
      </c>
      <c r="T9" s="258"/>
      <c r="U9" s="663">
        <v>0</v>
      </c>
      <c r="V9" s="239"/>
      <c r="W9" s="239"/>
      <c r="X9" s="239"/>
    </row>
    <row r="10" spans="1:24" ht="12.75" customHeight="1">
      <c r="A10" s="669"/>
      <c r="B10" s="1024" t="s">
        <v>576</v>
      </c>
      <c r="C10" s="1024" t="s">
        <v>500</v>
      </c>
      <c r="D10" s="696"/>
      <c r="E10" s="696"/>
      <c r="F10" s="696"/>
      <c r="G10" s="1044"/>
      <c r="H10" s="685"/>
      <c r="I10" s="686"/>
      <c r="J10" s="1023" t="s">
        <v>1821</v>
      </c>
      <c r="K10" s="687"/>
      <c r="L10" s="688"/>
      <c r="M10" s="700"/>
      <c r="N10" s="259"/>
      <c r="O10" s="241"/>
      <c r="P10" s="241"/>
      <c r="Q10" s="243"/>
      <c r="S10" s="1141"/>
      <c r="T10" s="264"/>
      <c r="U10" s="664"/>
      <c r="V10" s="239"/>
      <c r="W10" s="239"/>
      <c r="X10" s="239"/>
    </row>
    <row r="11" spans="1:24" ht="12.75" customHeight="1">
      <c r="A11" s="669"/>
      <c r="B11" s="1024" t="s">
        <v>1130</v>
      </c>
      <c r="C11" s="1024" t="s">
        <v>500</v>
      </c>
      <c r="D11" s="696"/>
      <c r="E11" s="696"/>
      <c r="F11" s="696"/>
      <c r="G11" s="1044"/>
      <c r="H11" s="265"/>
      <c r="I11" s="488"/>
      <c r="J11" s="488"/>
      <c r="K11" s="266"/>
      <c r="L11" s="242"/>
      <c r="M11" s="710"/>
      <c r="N11" s="267"/>
      <c r="O11" s="241"/>
      <c r="P11" s="241"/>
      <c r="Q11" s="243"/>
      <c r="S11" s="1140" t="s">
        <v>358</v>
      </c>
      <c r="T11" s="258"/>
      <c r="U11" s="663">
        <v>0</v>
      </c>
      <c r="V11" s="239"/>
      <c r="W11" s="239"/>
      <c r="X11" s="239"/>
    </row>
    <row r="12" spans="1:24" ht="12.75" customHeight="1">
      <c r="A12" s="669"/>
      <c r="B12" s="1024" t="s">
        <v>497</v>
      </c>
      <c r="C12" s="1024" t="s">
        <v>499</v>
      </c>
      <c r="D12" s="696"/>
      <c r="E12" s="696"/>
      <c r="F12" s="696"/>
      <c r="G12" s="1044"/>
      <c r="H12" s="265"/>
      <c r="I12" s="1388" t="s">
        <v>6219</v>
      </c>
      <c r="J12" s="1388"/>
      <c r="K12" s="262"/>
      <c r="L12" s="263"/>
      <c r="M12" s="703"/>
      <c r="N12" s="267"/>
      <c r="O12" s="241"/>
      <c r="P12" s="241"/>
      <c r="Q12" s="243"/>
      <c r="S12" s="1140"/>
      <c r="T12" s="258"/>
      <c r="U12" s="665"/>
      <c r="V12" s="239"/>
      <c r="W12" s="239"/>
      <c r="X12" s="239"/>
    </row>
    <row r="13" spans="1:24" ht="12.75" customHeight="1">
      <c r="A13" s="669"/>
      <c r="B13" s="1024" t="s">
        <v>1131</v>
      </c>
      <c r="C13" s="1024" t="s">
        <v>572</v>
      </c>
      <c r="D13" s="696"/>
      <c r="E13" s="696"/>
      <c r="F13" s="696"/>
      <c r="G13" s="1044"/>
      <c r="H13" s="241"/>
      <c r="I13" s="1389"/>
      <c r="J13" s="1389"/>
      <c r="K13" s="260"/>
      <c r="L13" s="254"/>
      <c r="M13" s="704"/>
      <c r="N13" s="267"/>
      <c r="O13" s="241"/>
      <c r="P13" s="241"/>
      <c r="Q13" s="243"/>
      <c r="S13" s="1140" t="s">
        <v>468</v>
      </c>
      <c r="T13" s="258"/>
      <c r="U13" s="663">
        <v>0</v>
      </c>
      <c r="V13" s="239"/>
      <c r="W13" s="239"/>
      <c r="X13" s="239"/>
    </row>
    <row r="14" spans="1:24" ht="12.75" customHeight="1">
      <c r="A14" s="669"/>
      <c r="B14" s="696"/>
      <c r="C14" s="1024" t="s">
        <v>1132</v>
      </c>
      <c r="D14" s="696"/>
      <c r="E14" s="696"/>
      <c r="F14" s="696"/>
      <c r="G14" s="1044"/>
      <c r="H14" s="241"/>
      <c r="I14" s="672"/>
      <c r="J14" s="1023" t="s">
        <v>6227</v>
      </c>
      <c r="K14" s="687"/>
      <c r="L14" s="672"/>
      <c r="M14" s="700"/>
      <c r="N14" s="267"/>
      <c r="O14" s="241"/>
      <c r="P14" s="241"/>
      <c r="Q14" s="243"/>
      <c r="S14" s="1140"/>
      <c r="T14" s="258"/>
      <c r="U14" s="665"/>
      <c r="V14" s="239"/>
      <c r="W14" s="239"/>
      <c r="X14" s="239"/>
    </row>
    <row r="15" spans="1:24" ht="12.75" customHeight="1">
      <c r="A15" s="240"/>
      <c r="B15" s="1403" t="s">
        <v>3435</v>
      </c>
      <c r="C15" s="1403"/>
      <c r="D15" s="1403"/>
      <c r="E15" s="262"/>
      <c r="F15" s="262"/>
      <c r="G15" s="701"/>
      <c r="H15" s="241"/>
      <c r="I15" s="489"/>
      <c r="J15" s="489"/>
      <c r="K15" s="489"/>
      <c r="L15" s="489"/>
      <c r="M15" s="710"/>
      <c r="N15" s="267"/>
      <c r="O15" s="241"/>
      <c r="P15" s="241"/>
      <c r="Q15" s="243"/>
      <c r="S15" s="1140" t="s">
        <v>601</v>
      </c>
      <c r="T15" s="258"/>
      <c r="U15" s="663">
        <v>0</v>
      </c>
      <c r="V15" s="239"/>
      <c r="W15" s="268"/>
      <c r="X15" s="239"/>
    </row>
    <row r="16" spans="1:24" ht="12.75" customHeight="1">
      <c r="A16" s="240"/>
      <c r="B16" s="1391"/>
      <c r="C16" s="1391"/>
      <c r="D16" s="1391"/>
      <c r="E16" s="253"/>
      <c r="F16" s="253"/>
      <c r="G16" s="716"/>
      <c r="H16" s="241"/>
      <c r="I16" s="1388" t="s">
        <v>4181</v>
      </c>
      <c r="J16" s="1388"/>
      <c r="K16" s="282"/>
      <c r="L16" s="262"/>
      <c r="M16" s="706"/>
      <c r="N16" s="267"/>
      <c r="O16" s="241"/>
      <c r="P16" s="241"/>
      <c r="Q16" s="243"/>
      <c r="S16" s="1140"/>
      <c r="T16" s="258"/>
      <c r="U16" s="665"/>
      <c r="V16" s="239"/>
      <c r="W16" s="239"/>
      <c r="X16" s="239"/>
    </row>
    <row r="17" spans="1:24" ht="12.75" customHeight="1">
      <c r="A17" s="673"/>
      <c r="B17" s="1024" t="s">
        <v>277</v>
      </c>
      <c r="C17" s="1024" t="s">
        <v>3421</v>
      </c>
      <c r="D17" s="696"/>
      <c r="E17" s="1025"/>
      <c r="F17" s="1025"/>
      <c r="G17" s="1026"/>
      <c r="H17" s="1027"/>
      <c r="I17" s="1389"/>
      <c r="J17" s="1389"/>
      <c r="K17" s="254"/>
      <c r="L17" s="255"/>
      <c r="M17" s="702"/>
      <c r="N17" s="267"/>
      <c r="O17" s="241"/>
      <c r="P17" s="241"/>
      <c r="Q17" s="243"/>
      <c r="S17" s="1140" t="s">
        <v>2876</v>
      </c>
      <c r="T17" s="258"/>
      <c r="U17" s="663">
        <v>0</v>
      </c>
      <c r="V17" s="239"/>
      <c r="W17" s="239"/>
      <c r="X17" s="239"/>
    </row>
    <row r="18" spans="1:24" ht="12.75" customHeight="1">
      <c r="A18" s="673"/>
      <c r="B18" s="1024" t="s">
        <v>603</v>
      </c>
      <c r="C18" s="1024" t="s">
        <v>3425</v>
      </c>
      <c r="D18" s="696"/>
      <c r="E18" s="696"/>
      <c r="F18" s="696"/>
      <c r="G18" s="1026"/>
      <c r="H18" s="667"/>
      <c r="I18" s="1024" t="s">
        <v>15</v>
      </c>
      <c r="J18" s="1024" t="s">
        <v>1552</v>
      </c>
      <c r="K18" s="696"/>
      <c r="L18" s="696"/>
      <c r="M18" s="1044"/>
      <c r="N18" s="267"/>
      <c r="O18" s="241"/>
      <c r="P18" s="241"/>
      <c r="Q18" s="243"/>
      <c r="S18" s="1140"/>
      <c r="T18" s="258"/>
      <c r="U18" s="665"/>
      <c r="V18" s="239"/>
      <c r="W18" s="239"/>
      <c r="X18" s="239"/>
    </row>
    <row r="19" spans="1:24" ht="12.75" customHeight="1">
      <c r="A19" s="673"/>
      <c r="B19" s="1024" t="s">
        <v>355</v>
      </c>
      <c r="C19" s="1024" t="s">
        <v>3425</v>
      </c>
      <c r="D19" s="696"/>
      <c r="E19" s="696"/>
      <c r="F19" s="696"/>
      <c r="G19" s="1026"/>
      <c r="H19" s="667"/>
      <c r="I19" s="1024" t="s">
        <v>269</v>
      </c>
      <c r="J19" s="1024" t="s">
        <v>4178</v>
      </c>
      <c r="K19" s="1037"/>
      <c r="L19" s="1037"/>
      <c r="M19" s="1044"/>
      <c r="N19" s="253"/>
      <c r="O19" s="241"/>
      <c r="P19" s="241"/>
      <c r="Q19" s="243"/>
      <c r="S19" s="1140" t="s">
        <v>604</v>
      </c>
      <c r="T19" s="258"/>
      <c r="U19" s="663">
        <v>0</v>
      </c>
      <c r="V19" s="239"/>
      <c r="W19" s="239"/>
      <c r="X19" s="239"/>
    </row>
    <row r="20" spans="1:24" ht="12.75" customHeight="1">
      <c r="A20" s="673"/>
      <c r="B20" s="1024" t="s">
        <v>597</v>
      </c>
      <c r="C20" s="1024" t="s">
        <v>501</v>
      </c>
      <c r="D20" s="696"/>
      <c r="E20" s="696"/>
      <c r="F20" s="696"/>
      <c r="G20" s="1026"/>
      <c r="H20" s="1028"/>
      <c r="I20" s="1045"/>
      <c r="J20" s="1024" t="s">
        <v>4179</v>
      </c>
      <c r="K20" s="1051"/>
      <c r="L20" s="1051"/>
      <c r="M20" s="1044"/>
      <c r="N20" s="253"/>
      <c r="O20" s="241"/>
      <c r="P20" s="241"/>
      <c r="Q20" s="243"/>
      <c r="S20" s="1140"/>
      <c r="T20" s="258"/>
      <c r="U20" s="663"/>
      <c r="V20" s="239"/>
      <c r="W20" s="239"/>
      <c r="X20" s="239"/>
    </row>
    <row r="21" spans="1:24" ht="12.75" customHeight="1">
      <c r="A21" s="673"/>
      <c r="B21" s="1024" t="s">
        <v>572</v>
      </c>
      <c r="C21" s="1024" t="s">
        <v>573</v>
      </c>
      <c r="D21" s="696"/>
      <c r="E21" s="696"/>
      <c r="F21" s="696"/>
      <c r="G21" s="1026"/>
      <c r="H21" s="1028"/>
      <c r="I21" s="1045"/>
      <c r="J21" s="1024" t="s">
        <v>4180</v>
      </c>
      <c r="K21" s="1051"/>
      <c r="L21" s="1051"/>
      <c r="M21" s="1044"/>
      <c r="N21" s="259"/>
      <c r="O21" s="241"/>
      <c r="P21" s="241"/>
      <c r="Q21" s="243"/>
      <c r="S21" s="1140" t="s">
        <v>1369</v>
      </c>
      <c r="T21" s="258"/>
      <c r="U21" s="663">
        <v>0</v>
      </c>
      <c r="V21" s="239"/>
      <c r="W21" s="239"/>
      <c r="X21" s="239"/>
    </row>
    <row r="22" spans="1:24" ht="12.75" customHeight="1">
      <c r="A22" s="676"/>
      <c r="B22" s="1029"/>
      <c r="C22" s="1024" t="s">
        <v>574</v>
      </c>
      <c r="D22" s="696"/>
      <c r="E22" s="696"/>
      <c r="F22" s="696"/>
      <c r="G22" s="1026"/>
      <c r="H22" s="1030"/>
      <c r="I22" s="1052"/>
      <c r="J22" s="1053"/>
      <c r="K22" s="1054"/>
      <c r="L22" s="1054"/>
      <c r="M22" s="1026"/>
      <c r="N22" s="259"/>
      <c r="O22" s="241"/>
      <c r="P22" s="241"/>
      <c r="Q22" s="243"/>
      <c r="S22" s="1140"/>
      <c r="T22" s="258"/>
      <c r="U22" s="665"/>
      <c r="V22" s="239"/>
      <c r="W22" s="239"/>
      <c r="X22" s="239"/>
    </row>
    <row r="23" spans="1:24" ht="12.75" customHeight="1">
      <c r="A23" s="673"/>
      <c r="B23" s="1024" t="s">
        <v>688</v>
      </c>
      <c r="C23" s="1024" t="s">
        <v>372</v>
      </c>
      <c r="D23" s="696"/>
      <c r="E23" s="696"/>
      <c r="F23" s="696"/>
      <c r="G23" s="1026"/>
      <c r="H23" s="1031"/>
      <c r="I23" s="1404" t="s">
        <v>11874</v>
      </c>
      <c r="J23" s="1404"/>
      <c r="K23" s="262"/>
      <c r="L23" s="262"/>
      <c r="M23" s="701"/>
      <c r="N23" s="259"/>
      <c r="O23" s="241"/>
      <c r="P23" s="241"/>
      <c r="Q23" s="243"/>
      <c r="S23" s="1142" t="s">
        <v>605</v>
      </c>
      <c r="T23" s="258"/>
      <c r="U23" s="663">
        <v>0</v>
      </c>
      <c r="V23" s="239"/>
      <c r="W23" s="239"/>
      <c r="X23" s="239"/>
    </row>
    <row r="24" spans="1:24" ht="12.75" customHeight="1">
      <c r="A24" s="673"/>
      <c r="B24" s="696"/>
      <c r="C24" s="1024" t="s">
        <v>3426</v>
      </c>
      <c r="D24" s="696"/>
      <c r="E24" s="696"/>
      <c r="F24" s="696"/>
      <c r="G24" s="1026"/>
      <c r="H24" s="494"/>
      <c r="I24" s="1405"/>
      <c r="J24" s="1405"/>
      <c r="K24" s="255"/>
      <c r="L24" s="270"/>
      <c r="M24" s="712"/>
      <c r="N24" s="253"/>
      <c r="O24" s="241"/>
      <c r="P24" s="241"/>
      <c r="Q24" s="243"/>
      <c r="S24" s="1140"/>
      <c r="T24" s="258"/>
      <c r="U24" s="663"/>
      <c r="V24" s="239"/>
      <c r="W24" s="239"/>
      <c r="X24" s="239"/>
    </row>
    <row r="25" spans="1:24" ht="12.75" customHeight="1">
      <c r="A25" s="673"/>
      <c r="B25" s="1024" t="s">
        <v>668</v>
      </c>
      <c r="C25" s="1024" t="s">
        <v>384</v>
      </c>
      <c r="D25" s="696"/>
      <c r="E25" s="696"/>
      <c r="F25" s="696"/>
      <c r="G25" s="1026"/>
      <c r="H25" s="667"/>
      <c r="I25" s="1024" t="s">
        <v>452</v>
      </c>
      <c r="J25" s="1024" t="s">
        <v>414</v>
      </c>
      <c r="K25" s="1042"/>
      <c r="L25" s="1043"/>
      <c r="M25" s="1044"/>
      <c r="N25" s="253"/>
      <c r="O25" s="241"/>
      <c r="P25" s="241"/>
      <c r="Q25" s="243"/>
      <c r="S25" s="1140" t="s">
        <v>17592</v>
      </c>
      <c r="T25" s="258"/>
      <c r="U25" s="663">
        <v>0</v>
      </c>
      <c r="V25" s="239"/>
      <c r="W25" s="239"/>
      <c r="X25" s="239"/>
    </row>
    <row r="26" spans="1:24" ht="12.75" customHeight="1">
      <c r="A26" s="673"/>
      <c r="B26" s="1024" t="s">
        <v>466</v>
      </c>
      <c r="C26" s="1024" t="s">
        <v>278</v>
      </c>
      <c r="D26" s="696"/>
      <c r="E26" s="696"/>
      <c r="F26" s="696"/>
      <c r="G26" s="1026"/>
      <c r="H26" s="667"/>
      <c r="I26" s="696"/>
      <c r="J26" s="1024" t="s">
        <v>548</v>
      </c>
      <c r="K26" s="696"/>
      <c r="L26" s="696"/>
      <c r="M26" s="1044"/>
      <c r="N26" s="259"/>
      <c r="O26" s="241"/>
      <c r="P26" s="241"/>
      <c r="Q26" s="243"/>
      <c r="S26" s="1140"/>
      <c r="T26" s="257"/>
      <c r="U26" s="666"/>
      <c r="V26" s="239"/>
    </row>
    <row r="27" spans="1:24" ht="12.75" customHeight="1">
      <c r="A27" s="673"/>
      <c r="B27" s="1024" t="s">
        <v>469</v>
      </c>
      <c r="C27" s="1024" t="s">
        <v>321</v>
      </c>
      <c r="D27" s="696"/>
      <c r="E27" s="696"/>
      <c r="F27" s="696"/>
      <c r="G27" s="1026"/>
      <c r="H27" s="667"/>
      <c r="I27" s="1032"/>
      <c r="J27" s="1024" t="s">
        <v>543</v>
      </c>
      <c r="K27" s="696"/>
      <c r="L27" s="696"/>
      <c r="M27" s="1044"/>
      <c r="N27" s="259"/>
      <c r="O27" s="241"/>
      <c r="P27" s="241"/>
      <c r="Q27" s="243"/>
      <c r="S27" s="1140" t="s">
        <v>1791</v>
      </c>
      <c r="T27" s="269"/>
      <c r="U27" s="663">
        <v>0</v>
      </c>
      <c r="V27" s="239"/>
    </row>
    <row r="28" spans="1:24" ht="12.75" customHeight="1">
      <c r="A28" s="673"/>
      <c r="B28" s="1024" t="s">
        <v>373</v>
      </c>
      <c r="C28" s="1024" t="s">
        <v>385</v>
      </c>
      <c r="D28" s="696"/>
      <c r="E28" s="696"/>
      <c r="F28" s="696"/>
      <c r="G28" s="1026"/>
      <c r="H28" s="667"/>
      <c r="I28" s="696"/>
      <c r="J28" s="1024" t="s">
        <v>337</v>
      </c>
      <c r="K28" s="696"/>
      <c r="L28" s="696"/>
      <c r="M28" s="1044"/>
      <c r="N28" s="259"/>
      <c r="O28" s="241"/>
      <c r="P28" s="241"/>
      <c r="Q28" s="243"/>
      <c r="S28" s="1143"/>
      <c r="T28" s="269"/>
      <c r="U28" s="667"/>
      <c r="V28" s="239"/>
    </row>
    <row r="29" spans="1:24" ht="12.75" customHeight="1">
      <c r="A29" s="673"/>
      <c r="B29" s="1024" t="s">
        <v>470</v>
      </c>
      <c r="C29" s="1024" t="s">
        <v>613</v>
      </c>
      <c r="D29" s="696"/>
      <c r="E29" s="696"/>
      <c r="F29" s="696"/>
      <c r="G29" s="1026"/>
      <c r="H29" s="696"/>
      <c r="I29" s="696"/>
      <c r="J29" s="1024" t="s">
        <v>151</v>
      </c>
      <c r="K29" s="696"/>
      <c r="L29" s="1045"/>
      <c r="M29" s="1044"/>
      <c r="N29" s="259"/>
      <c r="O29" s="241"/>
      <c r="P29" s="241"/>
      <c r="Q29" s="243"/>
      <c r="S29" s="1142" t="s">
        <v>2642</v>
      </c>
      <c r="T29" s="258"/>
      <c r="U29" s="663">
        <v>0</v>
      </c>
      <c r="V29" s="239"/>
    </row>
    <row r="30" spans="1:24" ht="12.75" customHeight="1">
      <c r="A30" s="673"/>
      <c r="B30" s="1024" t="s">
        <v>15</v>
      </c>
      <c r="C30" s="1024" t="s">
        <v>614</v>
      </c>
      <c r="D30" s="696"/>
      <c r="E30" s="696"/>
      <c r="F30" s="696"/>
      <c r="G30" s="1026"/>
      <c r="H30" s="696"/>
      <c r="I30" s="1024" t="s">
        <v>453</v>
      </c>
      <c r="J30" s="1024" t="s">
        <v>430</v>
      </c>
      <c r="K30" s="1037"/>
      <c r="L30" s="696"/>
      <c r="M30" s="1044"/>
      <c r="N30" s="259"/>
      <c r="O30" s="241"/>
      <c r="P30" s="241"/>
      <c r="Q30" s="243"/>
      <c r="S30" s="1142"/>
      <c r="T30" s="258"/>
      <c r="U30" s="663"/>
      <c r="V30" s="239"/>
    </row>
    <row r="31" spans="1:24" ht="12.75" customHeight="1">
      <c r="A31" s="673"/>
      <c r="B31" s="1024" t="s">
        <v>577</v>
      </c>
      <c r="C31" s="1024" t="s">
        <v>386</v>
      </c>
      <c r="D31" s="696"/>
      <c r="E31" s="696"/>
      <c r="F31" s="696"/>
      <c r="G31" s="1026"/>
      <c r="H31" s="667"/>
      <c r="I31" s="1032"/>
      <c r="J31" s="1024" t="s">
        <v>431</v>
      </c>
      <c r="K31" s="1046"/>
      <c r="L31" s="696"/>
      <c r="M31" s="1044"/>
      <c r="N31" s="259"/>
      <c r="O31" s="241"/>
      <c r="P31" s="241"/>
      <c r="Q31" s="243"/>
      <c r="S31" s="1142" t="s">
        <v>10517</v>
      </c>
      <c r="T31" s="258"/>
      <c r="U31" s="663">
        <v>0</v>
      </c>
      <c r="V31" s="239"/>
    </row>
    <row r="32" spans="1:24" ht="12.75" customHeight="1">
      <c r="A32" s="673"/>
      <c r="B32" s="1024" t="s">
        <v>3241</v>
      </c>
      <c r="C32" s="1024" t="s">
        <v>3423</v>
      </c>
      <c r="D32" s="696"/>
      <c r="E32" s="696"/>
      <c r="F32" s="696"/>
      <c r="G32" s="1026"/>
      <c r="H32" s="667"/>
      <c r="I32" s="1032"/>
      <c r="J32" s="1024" t="s">
        <v>528</v>
      </c>
      <c r="K32" s="1047"/>
      <c r="L32" s="696"/>
      <c r="M32" s="1044"/>
      <c r="N32" s="259"/>
      <c r="O32" s="241"/>
      <c r="P32" s="241"/>
      <c r="Q32" s="243"/>
      <c r="S32" s="1142"/>
      <c r="T32" s="258"/>
      <c r="U32" s="663"/>
      <c r="V32" s="239"/>
    </row>
    <row r="33" spans="1:24" ht="12.75" customHeight="1">
      <c r="A33" s="673"/>
      <c r="B33" s="1024" t="s">
        <v>3242</v>
      </c>
      <c r="C33" s="1024" t="s">
        <v>3422</v>
      </c>
      <c r="D33" s="1025"/>
      <c r="E33" s="1025"/>
      <c r="F33" s="1025"/>
      <c r="G33" s="1026"/>
      <c r="H33" s="696"/>
      <c r="I33" s="1032"/>
      <c r="J33" s="1024" t="s">
        <v>1914</v>
      </c>
      <c r="K33" s="1047"/>
      <c r="L33" s="696"/>
      <c r="M33" s="1044"/>
      <c r="N33" s="259"/>
      <c r="O33" s="241"/>
      <c r="P33" s="241"/>
      <c r="Q33" s="243"/>
      <c r="S33" s="1142" t="s">
        <v>3348</v>
      </c>
      <c r="T33" s="271"/>
      <c r="U33" s="663">
        <v>0</v>
      </c>
      <c r="V33" s="239"/>
    </row>
    <row r="34" spans="1:24" ht="12.75" customHeight="1">
      <c r="A34" s="673"/>
      <c r="B34" s="1024" t="s">
        <v>3243</v>
      </c>
      <c r="C34" s="1024" t="s">
        <v>3422</v>
      </c>
      <c r="D34" s="1025"/>
      <c r="E34" s="1025"/>
      <c r="F34" s="1025"/>
      <c r="G34" s="1026"/>
      <c r="H34" s="696"/>
      <c r="I34" s="1024" t="s">
        <v>277</v>
      </c>
      <c r="J34" s="1024" t="s">
        <v>2594</v>
      </c>
      <c r="K34" s="1047"/>
      <c r="L34" s="696"/>
      <c r="M34" s="1044"/>
      <c r="N34" s="272"/>
      <c r="O34" s="241"/>
      <c r="P34" s="241"/>
      <c r="Q34" s="243"/>
      <c r="S34" s="1142"/>
      <c r="T34" s="271"/>
      <c r="U34" s="668"/>
      <c r="V34" s="239"/>
    </row>
    <row r="35" spans="1:24" ht="12.75" customHeight="1">
      <c r="A35" s="673"/>
      <c r="B35" s="1024" t="s">
        <v>3244</v>
      </c>
      <c r="C35" s="1024" t="s">
        <v>3424</v>
      </c>
      <c r="D35" s="696"/>
      <c r="E35" s="696"/>
      <c r="F35" s="696"/>
      <c r="G35" s="1026"/>
      <c r="H35" s="696"/>
      <c r="I35" s="1024" t="s">
        <v>292</v>
      </c>
      <c r="J35" s="1024" t="s">
        <v>632</v>
      </c>
      <c r="K35" s="1047"/>
      <c r="L35" s="696"/>
      <c r="M35" s="1044"/>
      <c r="N35" s="272"/>
      <c r="O35" s="241"/>
      <c r="P35" s="241"/>
      <c r="Q35" s="243"/>
      <c r="S35" s="1142" t="s">
        <v>3785</v>
      </c>
      <c r="T35" s="271"/>
      <c r="U35" s="663">
        <v>0</v>
      </c>
      <c r="V35" s="239"/>
      <c r="W35" s="239"/>
      <c r="X35" s="239"/>
    </row>
    <row r="36" spans="1:24" ht="12.75" customHeight="1">
      <c r="A36" s="240"/>
      <c r="B36" s="1390" t="s">
        <v>11873</v>
      </c>
      <c r="C36" s="1391"/>
      <c r="D36" s="1391"/>
      <c r="E36" s="253"/>
      <c r="F36" s="253"/>
      <c r="G36" s="716"/>
      <c r="H36" s="671"/>
      <c r="I36" s="1024" t="s">
        <v>15</v>
      </c>
      <c r="J36" s="1024" t="s">
        <v>2874</v>
      </c>
      <c r="K36" s="1048"/>
      <c r="L36" s="696"/>
      <c r="M36" s="1044"/>
      <c r="N36" s="259"/>
      <c r="O36" s="241"/>
      <c r="P36" s="241"/>
      <c r="Q36" s="243"/>
      <c r="S36" s="1143"/>
      <c r="T36" s="269"/>
      <c r="U36" s="667"/>
      <c r="V36" s="239"/>
      <c r="W36" s="239"/>
      <c r="X36" s="239"/>
    </row>
    <row r="37" spans="1:24" ht="12.75" customHeight="1">
      <c r="A37" s="240"/>
      <c r="B37" s="1392"/>
      <c r="C37" s="1393"/>
      <c r="D37" s="1393"/>
      <c r="E37" s="255"/>
      <c r="F37" s="255"/>
      <c r="G37" s="702"/>
      <c r="H37" s="671"/>
      <c r="I37" s="1049"/>
      <c r="J37" s="1032" t="s">
        <v>2875</v>
      </c>
      <c r="K37" s="1045"/>
      <c r="L37" s="1028"/>
      <c r="M37" s="1044"/>
      <c r="N37" s="259"/>
      <c r="O37" s="241"/>
      <c r="P37" s="241"/>
      <c r="Q37" s="243"/>
      <c r="S37" s="1140" t="s">
        <v>11872</v>
      </c>
      <c r="T37" s="258"/>
      <c r="U37" s="663">
        <v>0</v>
      </c>
    </row>
    <row r="38" spans="1:24" ht="12.75" customHeight="1">
      <c r="A38" s="677"/>
      <c r="B38" s="1024" t="s">
        <v>277</v>
      </c>
      <c r="C38" s="1024" t="s">
        <v>664</v>
      </c>
      <c r="D38" s="696"/>
      <c r="E38" s="672"/>
      <c r="F38" s="672"/>
      <c r="G38" s="700"/>
      <c r="H38" s="665"/>
      <c r="I38" s="1049"/>
      <c r="J38" s="1032" t="s">
        <v>6218</v>
      </c>
      <c r="K38" s="1050"/>
      <c r="L38" s="1028"/>
      <c r="M38" s="1044"/>
      <c r="N38" s="259"/>
      <c r="O38" s="241"/>
      <c r="P38" s="241"/>
      <c r="Q38" s="243"/>
      <c r="S38" s="1140"/>
      <c r="T38" s="258"/>
      <c r="U38" s="663"/>
    </row>
    <row r="39" spans="1:24" ht="12.75" customHeight="1">
      <c r="A39" s="677"/>
      <c r="B39" s="1024" t="s">
        <v>3427</v>
      </c>
      <c r="C39" s="1024" t="s">
        <v>3433</v>
      </c>
      <c r="D39" s="1032"/>
      <c r="E39" s="670"/>
      <c r="F39" s="670"/>
      <c r="G39" s="700"/>
      <c r="H39" s="241"/>
      <c r="I39" s="1388" t="s">
        <v>393</v>
      </c>
      <c r="J39" s="1388"/>
      <c r="K39" s="262"/>
      <c r="L39" s="262"/>
      <c r="M39" s="701"/>
      <c r="N39" s="259"/>
      <c r="O39" s="241"/>
      <c r="P39" s="241"/>
      <c r="Q39" s="243"/>
      <c r="S39" s="1140"/>
      <c r="T39" s="258"/>
      <c r="U39" s="663"/>
    </row>
    <row r="40" spans="1:24" ht="12.75" customHeight="1">
      <c r="A40" s="677"/>
      <c r="B40" s="1032"/>
      <c r="C40" s="1024" t="s">
        <v>3430</v>
      </c>
      <c r="D40" s="1032"/>
      <c r="E40" s="670"/>
      <c r="F40" s="670"/>
      <c r="G40" s="700"/>
      <c r="H40" s="241"/>
      <c r="I40" s="1389"/>
      <c r="J40" s="1389"/>
      <c r="K40" s="260"/>
      <c r="L40" s="255"/>
      <c r="M40" s="702"/>
      <c r="N40" s="259"/>
      <c r="O40" s="241"/>
      <c r="P40" s="241"/>
      <c r="Q40" s="243"/>
      <c r="S40" s="1140"/>
      <c r="T40" s="258"/>
      <c r="U40" s="663"/>
    </row>
    <row r="41" spans="1:24" ht="12.75" customHeight="1">
      <c r="A41" s="677"/>
      <c r="B41" s="1024" t="s">
        <v>3428</v>
      </c>
      <c r="C41" s="1024" t="s">
        <v>3433</v>
      </c>
      <c r="D41" s="1032"/>
      <c r="E41" s="670"/>
      <c r="F41" s="670"/>
      <c r="G41" s="700"/>
      <c r="H41" s="665"/>
      <c r="I41" s="1023" t="s">
        <v>457</v>
      </c>
      <c r="J41" s="691"/>
      <c r="K41" s="682"/>
      <c r="L41" s="682"/>
      <c r="M41" s="705"/>
      <c r="N41" s="259"/>
      <c r="O41" s="241"/>
      <c r="P41" s="241"/>
      <c r="Q41" s="243"/>
      <c r="S41" s="1140"/>
      <c r="T41" s="258"/>
      <c r="U41" s="663"/>
    </row>
    <row r="42" spans="1:24" ht="12.75" customHeight="1">
      <c r="A42" s="673"/>
      <c r="B42" s="1032"/>
      <c r="C42" s="1024" t="s">
        <v>3430</v>
      </c>
      <c r="D42" s="696"/>
      <c r="E42" s="671"/>
      <c r="F42" s="671"/>
      <c r="G42" s="700"/>
      <c r="H42" s="241"/>
      <c r="I42" s="1388" t="s">
        <v>2640</v>
      </c>
      <c r="J42" s="1388"/>
      <c r="K42" s="274"/>
      <c r="L42" s="262"/>
      <c r="M42" s="701"/>
      <c r="N42" s="259"/>
      <c r="O42" s="241"/>
      <c r="P42" s="241"/>
      <c r="Q42" s="243"/>
      <c r="S42" s="1140"/>
      <c r="T42" s="258"/>
      <c r="U42" s="663"/>
    </row>
    <row r="43" spans="1:24" ht="12.75" customHeight="1">
      <c r="A43" s="673"/>
      <c r="B43" s="1024" t="s">
        <v>576</v>
      </c>
      <c r="C43" s="1024" t="s">
        <v>3433</v>
      </c>
      <c r="D43" s="1032"/>
      <c r="E43" s="670"/>
      <c r="F43" s="670"/>
      <c r="G43" s="700"/>
      <c r="H43" s="241"/>
      <c r="I43" s="1389"/>
      <c r="J43" s="1389"/>
      <c r="K43" s="260"/>
      <c r="L43" s="255"/>
      <c r="M43" s="702"/>
      <c r="N43" s="259"/>
      <c r="O43" s="241"/>
      <c r="P43" s="241"/>
      <c r="Q43" s="243"/>
      <c r="S43" s="1142"/>
      <c r="T43" s="271"/>
      <c r="U43" s="668"/>
    </row>
    <row r="44" spans="1:24" ht="12.75" customHeight="1">
      <c r="A44" s="673"/>
      <c r="B44" s="1032"/>
      <c r="C44" s="1024" t="s">
        <v>3430</v>
      </c>
      <c r="D44" s="1032"/>
      <c r="E44" s="670"/>
      <c r="F44" s="670"/>
      <c r="G44" s="700"/>
      <c r="H44" s="665"/>
      <c r="I44" s="1023" t="s">
        <v>2641</v>
      </c>
      <c r="J44" s="691"/>
      <c r="K44" s="682"/>
      <c r="L44" s="682"/>
      <c r="M44" s="705"/>
      <c r="N44" s="259"/>
      <c r="O44" s="241"/>
      <c r="P44" s="241"/>
      <c r="Q44" s="243"/>
      <c r="S44" s="1142" t="s">
        <v>6228</v>
      </c>
      <c r="T44" s="271"/>
      <c r="U44" s="663">
        <v>0</v>
      </c>
    </row>
    <row r="45" spans="1:24" ht="12.75" customHeight="1">
      <c r="A45" s="673"/>
      <c r="B45" s="1024" t="s">
        <v>3434</v>
      </c>
      <c r="C45" s="1024" t="s">
        <v>3366</v>
      </c>
      <c r="D45" s="1032"/>
      <c r="E45" s="670"/>
      <c r="F45" s="670"/>
      <c r="G45" s="700"/>
      <c r="H45" s="241"/>
      <c r="I45" s="1388" t="s">
        <v>653</v>
      </c>
      <c r="J45" s="1388"/>
      <c r="K45" s="262"/>
      <c r="L45" s="262"/>
      <c r="M45" s="705"/>
      <c r="N45" s="253"/>
      <c r="O45" s="241"/>
      <c r="P45" s="241"/>
      <c r="Q45" s="243"/>
      <c r="S45" s="1142"/>
      <c r="T45" s="271"/>
      <c r="U45" s="663"/>
    </row>
    <row r="46" spans="1:24" ht="12.75" customHeight="1">
      <c r="A46" s="673"/>
      <c r="B46" s="1024" t="s">
        <v>3429</v>
      </c>
      <c r="C46" s="1024" t="s">
        <v>572</v>
      </c>
      <c r="D46" s="1032"/>
      <c r="E46" s="670"/>
      <c r="F46" s="670"/>
      <c r="G46" s="700"/>
      <c r="H46" s="241"/>
      <c r="I46" s="1389"/>
      <c r="J46" s="1389"/>
      <c r="K46" s="260"/>
      <c r="L46" s="255"/>
      <c r="M46" s="702"/>
      <c r="N46" s="259"/>
      <c r="O46" s="241"/>
      <c r="P46" s="241"/>
      <c r="Q46" s="243"/>
      <c r="S46" s="1142" t="s">
        <v>7980</v>
      </c>
      <c r="T46" s="271"/>
      <c r="U46" s="663">
        <v>0</v>
      </c>
    </row>
    <row r="47" spans="1:24" ht="12.75" customHeight="1">
      <c r="A47" s="673"/>
      <c r="B47" s="1032"/>
      <c r="C47" s="1024" t="s">
        <v>3432</v>
      </c>
      <c r="D47" s="1032"/>
      <c r="E47" s="670"/>
      <c r="F47" s="670"/>
      <c r="G47" s="700"/>
      <c r="H47" s="665"/>
      <c r="I47" s="1024" t="s">
        <v>269</v>
      </c>
      <c r="J47" s="1024" t="s">
        <v>1105</v>
      </c>
      <c r="K47" s="696"/>
      <c r="L47" s="696"/>
      <c r="M47" s="700"/>
      <c r="N47" s="259"/>
      <c r="O47" s="241"/>
      <c r="P47" s="241"/>
      <c r="Q47" s="243"/>
      <c r="S47" s="1144"/>
      <c r="T47" s="1057"/>
      <c r="U47" s="494"/>
      <c r="V47" s="239"/>
      <c r="W47" s="239"/>
      <c r="X47" s="239"/>
    </row>
    <row r="48" spans="1:24" ht="12.75" customHeight="1">
      <c r="A48" s="673"/>
      <c r="B48" s="1032"/>
      <c r="C48" s="1024" t="s">
        <v>3431</v>
      </c>
      <c r="D48" s="696"/>
      <c r="E48" s="671"/>
      <c r="F48" s="671"/>
      <c r="G48" s="700"/>
      <c r="H48" s="665"/>
      <c r="I48" s="1049"/>
      <c r="J48" s="1024" t="s">
        <v>1107</v>
      </c>
      <c r="K48" s="696"/>
      <c r="L48" s="1050"/>
      <c r="M48" s="700"/>
      <c r="N48" s="259"/>
      <c r="O48" s="241"/>
      <c r="P48" s="241"/>
      <c r="Q48" s="243"/>
      <c r="S48" s="1142" t="s">
        <v>13429</v>
      </c>
      <c r="T48" s="767"/>
      <c r="U48" s="663">
        <v>0</v>
      </c>
      <c r="V48" s="239"/>
      <c r="W48" s="239"/>
      <c r="X48" s="239"/>
    </row>
    <row r="49" spans="1:24" ht="12.75" customHeight="1">
      <c r="A49" s="673"/>
      <c r="B49" s="1024" t="s">
        <v>3413</v>
      </c>
      <c r="C49" s="1032"/>
      <c r="D49" s="1033"/>
      <c r="E49" s="678"/>
      <c r="F49" s="678"/>
      <c r="G49" s="700"/>
      <c r="H49" s="665"/>
      <c r="I49" s="1049"/>
      <c r="J49" s="1024" t="s">
        <v>1378</v>
      </c>
      <c r="K49" s="696"/>
      <c r="L49" s="1050"/>
      <c r="M49" s="700"/>
      <c r="N49" s="259"/>
      <c r="O49" s="241"/>
      <c r="P49" s="241"/>
      <c r="Q49" s="243"/>
      <c r="S49" s="1143"/>
      <c r="T49" s="767"/>
      <c r="U49" s="663"/>
      <c r="V49" s="239"/>
      <c r="W49" s="239"/>
      <c r="X49" s="239"/>
    </row>
    <row r="50" spans="1:24" ht="12.75" customHeight="1">
      <c r="A50" s="240"/>
      <c r="B50" s="1388" t="s">
        <v>1368</v>
      </c>
      <c r="C50" s="1388"/>
      <c r="D50" s="262"/>
      <c r="E50" s="262"/>
      <c r="F50" s="262"/>
      <c r="G50" s="701"/>
      <c r="H50" s="665"/>
      <c r="I50" s="1032"/>
      <c r="J50" s="1024" t="s">
        <v>1379</v>
      </c>
      <c r="K50" s="696"/>
      <c r="L50" s="696"/>
      <c r="M50" s="700"/>
      <c r="N50" s="259"/>
      <c r="O50" s="241"/>
      <c r="P50" s="241"/>
      <c r="Q50" s="243"/>
      <c r="S50" s="1143" t="s">
        <v>17258</v>
      </c>
      <c r="T50" s="767"/>
      <c r="U50" s="663">
        <v>0</v>
      </c>
    </row>
    <row r="51" spans="1:24" ht="12.75" customHeight="1">
      <c r="A51" s="240"/>
      <c r="B51" s="1389"/>
      <c r="C51" s="1389"/>
      <c r="D51" s="255"/>
      <c r="E51" s="255"/>
      <c r="F51" s="255"/>
      <c r="G51" s="702"/>
      <c r="H51" s="665"/>
      <c r="I51" s="1032"/>
      <c r="J51" s="1024" t="s">
        <v>1106</v>
      </c>
      <c r="K51" s="1042"/>
      <c r="L51" s="696"/>
      <c r="M51" s="700"/>
      <c r="N51" s="253"/>
      <c r="O51" s="241"/>
      <c r="P51" s="241"/>
      <c r="Q51" s="243"/>
    </row>
    <row r="52" spans="1:24" ht="12.75" customHeight="1" thickBot="1">
      <c r="A52" s="673"/>
      <c r="B52" s="1023" t="s">
        <v>1370</v>
      </c>
      <c r="C52" s="494"/>
      <c r="D52" s="1023" t="s">
        <v>1372</v>
      </c>
      <c r="E52" s="672"/>
      <c r="F52" s="671"/>
      <c r="G52" s="700"/>
      <c r="H52" s="241"/>
      <c r="I52" s="1388" t="s">
        <v>492</v>
      </c>
      <c r="J52" s="1388"/>
      <c r="K52" s="262"/>
      <c r="L52" s="263"/>
      <c r="M52" s="703"/>
      <c r="N52" s="259"/>
      <c r="O52" s="241"/>
      <c r="P52" s="241"/>
      <c r="Q52" s="243"/>
    </row>
    <row r="53" spans="1:24" ht="12.75" customHeight="1" thickTop="1" thickBot="1">
      <c r="A53" s="673"/>
      <c r="B53" s="696"/>
      <c r="C53" s="494"/>
      <c r="D53" s="1023" t="s">
        <v>1373</v>
      </c>
      <c r="E53" s="672"/>
      <c r="F53" s="679"/>
      <c r="G53" s="700"/>
      <c r="H53" s="275"/>
      <c r="I53" s="1389"/>
      <c r="J53" s="1389"/>
      <c r="K53" s="260"/>
      <c r="L53" s="254"/>
      <c r="M53" s="704"/>
      <c r="N53" s="253"/>
      <c r="O53" s="241"/>
      <c r="P53" s="241"/>
      <c r="Q53" s="243"/>
    </row>
    <row r="54" spans="1:24" ht="12.75" customHeight="1" thickTop="1" thickBot="1">
      <c r="A54" s="673"/>
      <c r="B54" s="696"/>
      <c r="C54" s="494"/>
      <c r="D54" s="1023" t="s">
        <v>497</v>
      </c>
      <c r="E54" s="672"/>
      <c r="F54" s="679"/>
      <c r="G54" s="700"/>
      <c r="H54" s="692"/>
      <c r="I54" s="1024" t="s">
        <v>272</v>
      </c>
      <c r="J54" s="1024" t="s">
        <v>898</v>
      </c>
      <c r="K54" s="672"/>
      <c r="L54" s="671"/>
      <c r="M54" s="700"/>
      <c r="N54" s="253"/>
      <c r="O54" s="241"/>
      <c r="P54" s="241"/>
      <c r="Q54" s="243"/>
    </row>
    <row r="55" spans="1:24" ht="12.75" customHeight="1" thickTop="1" thickBot="1">
      <c r="A55" s="673"/>
      <c r="B55" s="1023" t="s">
        <v>1371</v>
      </c>
      <c r="C55" s="494"/>
      <c r="D55" s="1023" t="s">
        <v>1374</v>
      </c>
      <c r="E55" s="672"/>
      <c r="F55" s="679"/>
      <c r="G55" s="700"/>
      <c r="H55" s="665"/>
      <c r="I55" s="696"/>
      <c r="J55" s="1024" t="s">
        <v>412</v>
      </c>
      <c r="K55" s="672"/>
      <c r="L55" s="693"/>
      <c r="M55" s="700"/>
      <c r="N55" s="259"/>
      <c r="O55" s="241"/>
      <c r="P55" s="241"/>
      <c r="Q55" s="243"/>
    </row>
    <row r="56" spans="1:24" ht="12.75" customHeight="1" thickTop="1" thickBot="1">
      <c r="A56" s="673"/>
      <c r="B56" s="1034"/>
      <c r="C56" s="494"/>
      <c r="D56" s="1023" t="s">
        <v>1585</v>
      </c>
      <c r="E56" s="672"/>
      <c r="F56" s="679"/>
      <c r="G56" s="700"/>
      <c r="H56" s="665"/>
      <c r="I56" s="1050"/>
      <c r="J56" s="1024" t="s">
        <v>284</v>
      </c>
      <c r="K56" s="694"/>
      <c r="L56" s="694"/>
      <c r="M56" s="713"/>
      <c r="N56" s="253"/>
      <c r="O56" s="241"/>
      <c r="P56" s="241"/>
      <c r="Q56" s="243"/>
    </row>
    <row r="57" spans="1:24" ht="12.75" customHeight="1" thickTop="1">
      <c r="A57" s="673"/>
      <c r="B57" s="1035"/>
      <c r="C57" s="494"/>
      <c r="D57" s="1023" t="s">
        <v>1375</v>
      </c>
      <c r="E57" s="672"/>
      <c r="F57" s="675"/>
      <c r="G57" s="700"/>
      <c r="H57" s="241"/>
      <c r="I57" s="1388" t="s">
        <v>7979</v>
      </c>
      <c r="J57" s="1388"/>
      <c r="K57" s="262"/>
      <c r="L57" s="263"/>
      <c r="M57" s="703"/>
      <c r="N57" s="259"/>
      <c r="O57" s="241"/>
      <c r="P57" s="241"/>
      <c r="Q57" s="243"/>
      <c r="S57" s="662" t="s">
        <v>1764</v>
      </c>
      <c r="T57" s="727"/>
      <c r="U57" s="265"/>
    </row>
    <row r="58" spans="1:24" ht="12.75" customHeight="1">
      <c r="A58" s="673"/>
      <c r="B58" s="1023" t="s">
        <v>15</v>
      </c>
      <c r="C58" s="494"/>
      <c r="D58" s="1023" t="s">
        <v>1376</v>
      </c>
      <c r="E58" s="672"/>
      <c r="F58" s="681"/>
      <c r="G58" s="700"/>
      <c r="H58" s="275"/>
      <c r="I58" s="1389"/>
      <c r="J58" s="1389"/>
      <c r="K58" s="260"/>
      <c r="L58" s="254"/>
      <c r="M58" s="704"/>
      <c r="N58" s="259"/>
      <c r="O58" s="241"/>
      <c r="P58" s="241"/>
      <c r="Q58" s="243"/>
      <c r="S58" s="728" t="s">
        <v>17</v>
      </c>
      <c r="T58" s="278"/>
      <c r="U58" s="278"/>
    </row>
    <row r="59" spans="1:24" ht="12.75" customHeight="1">
      <c r="A59" s="240"/>
      <c r="B59" s="1388" t="s">
        <v>2658</v>
      </c>
      <c r="C59" s="1388"/>
      <c r="D59" s="263"/>
      <c r="E59" s="262"/>
      <c r="F59" s="263"/>
      <c r="G59" s="703"/>
      <c r="H59" s="692"/>
      <c r="I59" s="848"/>
      <c r="J59" s="1023" t="s">
        <v>1370</v>
      </c>
      <c r="K59" s="672"/>
      <c r="L59" s="671"/>
      <c r="M59" s="700"/>
      <c r="N59" s="259"/>
      <c r="O59" s="241"/>
      <c r="P59" s="241"/>
      <c r="Q59" s="243"/>
      <c r="S59" s="728" t="s">
        <v>602</v>
      </c>
      <c r="T59" s="278"/>
      <c r="U59" s="278"/>
    </row>
    <row r="60" spans="1:24" ht="12.75" customHeight="1">
      <c r="A60" s="240"/>
      <c r="B60" s="1389"/>
      <c r="C60" s="1389"/>
      <c r="D60" s="254"/>
      <c r="E60" s="255"/>
      <c r="F60" s="254"/>
      <c r="G60" s="704"/>
      <c r="H60" s="665"/>
      <c r="I60" s="671"/>
      <c r="J60" s="1023" t="s">
        <v>1371</v>
      </c>
      <c r="K60" s="672"/>
      <c r="L60" s="693"/>
      <c r="M60" s="700"/>
      <c r="N60" s="259"/>
      <c r="O60" s="276"/>
      <c r="P60" s="241"/>
      <c r="Q60" s="243"/>
      <c r="S60" s="728" t="s">
        <v>11861</v>
      </c>
      <c r="T60" s="278"/>
      <c r="U60" s="278"/>
    </row>
    <row r="61" spans="1:24" ht="12.75" customHeight="1">
      <c r="A61" s="673"/>
      <c r="B61" s="1024" t="s">
        <v>2842</v>
      </c>
      <c r="C61" s="1024" t="s">
        <v>2842</v>
      </c>
      <c r="D61" s="1038"/>
      <c r="E61" s="682"/>
      <c r="F61" s="682"/>
      <c r="G61" s="705"/>
      <c r="H61" s="665"/>
      <c r="I61" s="1055"/>
      <c r="J61" s="680" t="s">
        <v>15</v>
      </c>
      <c r="K61" s="671"/>
      <c r="L61" s="671"/>
      <c r="M61" s="700"/>
      <c r="N61" s="261"/>
      <c r="O61" s="276"/>
      <c r="P61" s="241"/>
      <c r="Q61" s="243"/>
      <c r="S61" s="728" t="s">
        <v>242</v>
      </c>
      <c r="T61" s="278"/>
      <c r="U61" s="278"/>
    </row>
    <row r="62" spans="1:24" ht="12.75" customHeight="1">
      <c r="A62" s="673"/>
      <c r="B62" s="1024" t="s">
        <v>2843</v>
      </c>
      <c r="C62" s="1024" t="s">
        <v>2844</v>
      </c>
      <c r="D62" s="1039"/>
      <c r="E62" s="672"/>
      <c r="F62" s="672"/>
      <c r="G62" s="700"/>
      <c r="H62" s="241"/>
      <c r="I62" s="494"/>
      <c r="J62" s="1090"/>
      <c r="K62" s="262"/>
      <c r="L62" s="263"/>
      <c r="M62" s="703"/>
      <c r="N62" s="261"/>
      <c r="O62" s="276"/>
      <c r="P62" s="241"/>
      <c r="Q62" s="243"/>
      <c r="S62" s="728" t="s">
        <v>18</v>
      </c>
      <c r="T62" s="278"/>
      <c r="U62" s="278"/>
    </row>
    <row r="63" spans="1:24" ht="12.75" customHeight="1">
      <c r="A63" s="673"/>
      <c r="B63" s="1035"/>
      <c r="C63" s="1024" t="s">
        <v>2795</v>
      </c>
      <c r="D63" s="1040"/>
      <c r="E63" s="672"/>
      <c r="F63" s="672"/>
      <c r="G63" s="700"/>
      <c r="H63" s="241"/>
      <c r="I63" s="1090" t="s">
        <v>13428</v>
      </c>
      <c r="J63" s="1090"/>
      <c r="K63" s="260"/>
      <c r="L63" s="254"/>
      <c r="M63" s="704"/>
      <c r="N63" s="261"/>
      <c r="O63" s="276"/>
      <c r="P63" s="241"/>
      <c r="Q63" s="243"/>
      <c r="S63" s="728" t="s">
        <v>19</v>
      </c>
      <c r="T63" s="278"/>
      <c r="U63" s="278"/>
    </row>
    <row r="64" spans="1:24" ht="12.75" customHeight="1">
      <c r="A64" s="240"/>
      <c r="B64" s="1388" t="s">
        <v>663</v>
      </c>
      <c r="C64" s="1388"/>
      <c r="D64" s="263"/>
      <c r="E64" s="262"/>
      <c r="F64" s="262"/>
      <c r="G64" s="701"/>
      <c r="H64" s="241"/>
      <c r="I64" s="1056"/>
      <c r="J64" s="1024" t="s">
        <v>1370</v>
      </c>
      <c r="K64" s="1042"/>
      <c r="L64" s="672"/>
      <c r="M64" s="700"/>
      <c r="N64" s="261"/>
      <c r="O64" s="276"/>
      <c r="P64" s="241"/>
      <c r="Q64" s="243"/>
      <c r="S64" s="728" t="s">
        <v>484</v>
      </c>
      <c r="T64" s="278"/>
      <c r="U64" s="278"/>
    </row>
    <row r="65" spans="1:24" ht="12.75" customHeight="1">
      <c r="A65" s="240"/>
      <c r="B65" s="1389"/>
      <c r="C65" s="1389"/>
      <c r="D65" s="254"/>
      <c r="E65" s="255"/>
      <c r="F65" s="255"/>
      <c r="G65" s="702"/>
      <c r="H65" s="241"/>
      <c r="I65" s="1056"/>
      <c r="J65" s="1024" t="s">
        <v>1371</v>
      </c>
      <c r="K65" s="696"/>
      <c r="L65" s="671"/>
      <c r="M65" s="700"/>
      <c r="N65" s="261"/>
      <c r="O65" s="276"/>
      <c r="P65" s="241"/>
      <c r="Q65" s="243"/>
      <c r="S65" s="728" t="s">
        <v>243</v>
      </c>
      <c r="T65" s="278"/>
      <c r="U65" s="278"/>
    </row>
    <row r="66" spans="1:24" ht="12.75" customHeight="1">
      <c r="A66" s="673"/>
      <c r="B66" s="1024" t="s">
        <v>395</v>
      </c>
      <c r="C66" s="1024" t="s">
        <v>396</v>
      </c>
      <c r="D66" s="696"/>
      <c r="E66" s="696"/>
      <c r="F66" s="671"/>
      <c r="G66" s="700"/>
      <c r="H66" s="241"/>
      <c r="I66" s="491"/>
      <c r="J66" s="487"/>
      <c r="K66" s="262"/>
      <c r="L66" s="263"/>
      <c r="M66" s="703"/>
      <c r="N66" s="261"/>
      <c r="O66" s="276"/>
      <c r="P66" s="241"/>
      <c r="Q66" s="243"/>
      <c r="S66" s="666"/>
      <c r="T66" s="277"/>
      <c r="U66" s="277"/>
      <c r="V66" s="239"/>
      <c r="W66" s="239"/>
      <c r="X66" s="239"/>
    </row>
    <row r="67" spans="1:24" ht="12.75" customHeight="1">
      <c r="A67" s="673"/>
      <c r="B67" s="1032"/>
      <c r="C67" s="1024" t="s">
        <v>397</v>
      </c>
      <c r="D67" s="696"/>
      <c r="E67" s="696"/>
      <c r="F67" s="671"/>
      <c r="G67" s="700"/>
      <c r="H67" s="241"/>
      <c r="I67" s="273"/>
      <c r="J67" s="273"/>
      <c r="K67" s="266"/>
      <c r="L67" s="242"/>
      <c r="M67" s="710"/>
      <c r="N67" s="259"/>
      <c r="O67" s="1406" t="s">
        <v>33</v>
      </c>
      <c r="P67" s="1406"/>
      <c r="Q67" s="1407"/>
      <c r="S67" s="239"/>
      <c r="T67" s="239"/>
      <c r="U67" s="239"/>
      <c r="V67" s="239"/>
      <c r="W67" s="239"/>
      <c r="X67" s="239"/>
    </row>
    <row r="68" spans="1:24" ht="12.75" customHeight="1">
      <c r="A68" s="673"/>
      <c r="B68" s="1032"/>
      <c r="C68" s="1024" t="s">
        <v>398</v>
      </c>
      <c r="D68" s="696"/>
      <c r="E68" s="696"/>
      <c r="F68" s="665"/>
      <c r="G68" s="700"/>
      <c r="H68" s="241"/>
      <c r="I68" s="494"/>
      <c r="J68" s="494"/>
      <c r="K68" s="1090"/>
      <c r="L68" s="1090"/>
      <c r="M68" s="711"/>
      <c r="N68" s="279"/>
      <c r="O68" s="1406"/>
      <c r="P68" s="1406"/>
      <c r="Q68" s="1407"/>
      <c r="S68" s="239"/>
      <c r="T68" s="239"/>
      <c r="U68" s="239"/>
      <c r="V68" s="239"/>
      <c r="W68" s="239"/>
      <c r="X68" s="239"/>
    </row>
    <row r="69" spans="1:24" ht="12.75" customHeight="1">
      <c r="A69" s="673"/>
      <c r="B69" s="1032"/>
      <c r="C69" s="1024" t="s">
        <v>2845</v>
      </c>
      <c r="D69" s="696"/>
      <c r="E69" s="696"/>
      <c r="F69" s="665"/>
      <c r="G69" s="700"/>
      <c r="H69" s="253"/>
      <c r="I69" s="494"/>
      <c r="J69" s="494"/>
      <c r="K69" s="1090"/>
      <c r="L69" s="1090"/>
      <c r="M69" s="710"/>
      <c r="N69" s="259"/>
      <c r="O69" s="280"/>
      <c r="P69" s="280"/>
      <c r="Q69" s="281"/>
      <c r="S69" s="239"/>
      <c r="T69" s="239"/>
      <c r="U69" s="239"/>
      <c r="V69" s="239"/>
      <c r="W69" s="239"/>
      <c r="X69" s="239"/>
    </row>
    <row r="70" spans="1:24" ht="12.75" customHeight="1">
      <c r="A70" s="673"/>
      <c r="B70" s="1024" t="s">
        <v>394</v>
      </c>
      <c r="C70" s="1024" t="s">
        <v>3784</v>
      </c>
      <c r="D70" s="696"/>
      <c r="E70" s="696"/>
      <c r="F70" s="665"/>
      <c r="G70" s="700"/>
      <c r="H70" s="253"/>
      <c r="I70" s="494"/>
      <c r="J70" s="494"/>
      <c r="K70" s="1036"/>
      <c r="L70" s="1058"/>
      <c r="M70" s="695"/>
      <c r="N70" s="672"/>
      <c r="O70" s="690"/>
      <c r="P70" s="280"/>
      <c r="Q70" s="281"/>
      <c r="S70" s="239"/>
      <c r="T70" s="239"/>
      <c r="U70" s="239"/>
      <c r="V70" s="239"/>
      <c r="W70" s="239"/>
      <c r="X70" s="239"/>
    </row>
    <row r="71" spans="1:24" ht="12.75" customHeight="1">
      <c r="A71" s="673"/>
      <c r="B71" s="1024" t="s">
        <v>277</v>
      </c>
      <c r="C71" s="1024" t="s">
        <v>1140</v>
      </c>
      <c r="D71" s="696"/>
      <c r="E71" s="696"/>
      <c r="F71" s="665"/>
      <c r="G71" s="700"/>
      <c r="H71" s="253"/>
      <c r="I71" s="494"/>
      <c r="J71" s="494"/>
      <c r="K71" s="1036"/>
      <c r="L71" s="1059"/>
      <c r="M71" s="710"/>
      <c r="N71" s="671"/>
      <c r="O71" s="696"/>
      <c r="P71" s="261"/>
      <c r="Q71" s="284"/>
      <c r="S71" s="239"/>
      <c r="T71" s="239"/>
      <c r="U71" s="239"/>
      <c r="V71" s="239"/>
      <c r="W71" s="239"/>
      <c r="X71" s="239"/>
    </row>
    <row r="72" spans="1:24" ht="12.75" customHeight="1">
      <c r="A72" s="673"/>
      <c r="B72" s="696"/>
      <c r="C72" s="1024" t="s">
        <v>1139</v>
      </c>
      <c r="D72" s="696"/>
      <c r="E72" s="696"/>
      <c r="F72" s="665"/>
      <c r="G72" s="700"/>
      <c r="H72" s="253"/>
      <c r="I72" s="273"/>
      <c r="J72" s="273"/>
      <c r="K72" s="253"/>
      <c r="L72" s="242"/>
      <c r="M72" s="710"/>
      <c r="N72" s="690"/>
      <c r="O72" s="667"/>
      <c r="P72" s="280"/>
      <c r="Q72" s="281"/>
      <c r="S72" s="239"/>
      <c r="T72" s="239"/>
      <c r="U72" s="239"/>
      <c r="V72" s="239"/>
      <c r="W72" s="239"/>
      <c r="X72" s="239"/>
    </row>
    <row r="73" spans="1:24" ht="12.75" customHeight="1">
      <c r="A73" s="676"/>
      <c r="B73" s="696"/>
      <c r="C73" s="1024" t="s">
        <v>3783</v>
      </c>
      <c r="D73" s="696"/>
      <c r="E73" s="696"/>
      <c r="F73" s="665"/>
      <c r="G73" s="700"/>
      <c r="H73" s="667"/>
      <c r="I73" s="667"/>
      <c r="J73" s="667"/>
      <c r="K73" s="667"/>
      <c r="L73" s="667"/>
      <c r="M73" s="714"/>
      <c r="N73" s="697"/>
      <c r="O73" s="667"/>
      <c r="P73" s="496"/>
      <c r="Q73" s="284"/>
      <c r="S73" s="239"/>
      <c r="T73" s="239"/>
      <c r="U73" s="239"/>
      <c r="V73" s="239"/>
      <c r="W73" s="239"/>
      <c r="X73" s="239"/>
    </row>
    <row r="74" spans="1:24" ht="12.75" customHeight="1">
      <c r="A74" s="676"/>
      <c r="B74" s="1024" t="s">
        <v>399</v>
      </c>
      <c r="C74" s="1024" t="s">
        <v>3782</v>
      </c>
      <c r="D74" s="1041"/>
      <c r="E74" s="1032"/>
      <c r="F74" s="670"/>
      <c r="G74" s="700"/>
      <c r="H74" s="667"/>
      <c r="I74" s="667"/>
      <c r="J74" s="667"/>
      <c r="K74" s="667"/>
      <c r="L74" s="667"/>
      <c r="M74" s="715"/>
      <c r="N74" s="696"/>
      <c r="O74" s="667"/>
      <c r="P74" s="495"/>
      <c r="Q74" s="284"/>
      <c r="S74" s="239"/>
      <c r="T74" s="239"/>
      <c r="U74" s="239"/>
      <c r="V74" s="239"/>
      <c r="W74" s="239"/>
      <c r="X74" s="239"/>
    </row>
    <row r="75" spans="1:24" ht="12.75" customHeight="1">
      <c r="A75" s="240"/>
      <c r="B75" s="1388" t="s">
        <v>3785</v>
      </c>
      <c r="C75" s="1388"/>
      <c r="D75" s="282"/>
      <c r="E75" s="262"/>
      <c r="F75" s="283"/>
      <c r="G75" s="706"/>
      <c r="H75" s="667"/>
      <c r="I75" s="667"/>
      <c r="J75" s="667"/>
      <c r="K75" s="667"/>
      <c r="L75" s="667"/>
      <c r="M75" s="715"/>
      <c r="N75" s="696"/>
      <c r="O75" s="667"/>
      <c r="P75" s="495"/>
      <c r="Q75" s="284"/>
      <c r="S75" s="239"/>
      <c r="T75" s="239"/>
      <c r="U75" s="239"/>
      <c r="V75" s="239"/>
      <c r="W75" s="239"/>
      <c r="X75" s="239"/>
    </row>
    <row r="76" spans="1:24" ht="12.75" customHeight="1">
      <c r="A76" s="240"/>
      <c r="B76" s="1389"/>
      <c r="C76" s="1389"/>
      <c r="D76" s="254"/>
      <c r="E76" s="255"/>
      <c r="F76" s="255"/>
      <c r="G76" s="702"/>
      <c r="H76" s="667"/>
      <c r="I76" s="667"/>
      <c r="J76" s="667"/>
      <c r="K76" s="667"/>
      <c r="L76" s="667"/>
      <c r="M76" s="715"/>
      <c r="N76" s="696"/>
      <c r="O76" s="667"/>
      <c r="P76" s="497"/>
      <c r="Q76" s="284"/>
      <c r="S76" s="720"/>
      <c r="T76" s="239"/>
      <c r="U76" s="239"/>
      <c r="V76" s="239"/>
      <c r="W76" s="239"/>
      <c r="X76" s="239"/>
    </row>
    <row r="77" spans="1:24" ht="12.75" customHeight="1">
      <c r="A77" s="673"/>
      <c r="B77" s="683" t="s">
        <v>395</v>
      </c>
      <c r="C77" s="674" t="s">
        <v>396</v>
      </c>
      <c r="D77" s="671"/>
      <c r="E77" s="671"/>
      <c r="F77" s="671"/>
      <c r="G77" s="700"/>
      <c r="H77" s="1387" t="s">
        <v>3797</v>
      </c>
      <c r="I77" s="1387"/>
      <c r="J77" s="1387"/>
      <c r="K77" s="1387"/>
      <c r="L77" s="1387"/>
      <c r="M77" s="1387"/>
      <c r="N77" s="696"/>
      <c r="O77" s="667"/>
      <c r="P77" s="497"/>
      <c r="Q77" s="284"/>
      <c r="S77" s="720"/>
      <c r="T77" s="239"/>
      <c r="U77" s="239"/>
      <c r="V77" s="239"/>
      <c r="W77" s="239"/>
      <c r="X77" s="239"/>
    </row>
    <row r="78" spans="1:24" ht="12.75" customHeight="1">
      <c r="A78" s="673"/>
      <c r="B78" s="670"/>
      <c r="C78" s="674" t="s">
        <v>397</v>
      </c>
      <c r="D78" s="671"/>
      <c r="E78" s="671"/>
      <c r="F78" s="671"/>
      <c r="G78" s="700"/>
      <c r="H78" s="689"/>
      <c r="I78" s="696"/>
      <c r="J78" s="696"/>
      <c r="K78" s="696"/>
      <c r="L78" s="696"/>
      <c r="M78" s="716"/>
      <c r="N78" s="690"/>
      <c r="O78" s="667"/>
      <c r="P78" s="280"/>
      <c r="Q78" s="284"/>
      <c r="S78" s="720"/>
      <c r="T78" s="239"/>
      <c r="U78" s="239"/>
      <c r="V78" s="239"/>
      <c r="W78" s="239"/>
      <c r="X78" s="239"/>
    </row>
    <row r="79" spans="1:24" ht="12.75" customHeight="1" thickBot="1">
      <c r="A79" s="669"/>
      <c r="B79" s="671"/>
      <c r="C79" s="670"/>
      <c r="D79" s="671"/>
      <c r="E79" s="671"/>
      <c r="F79" s="665"/>
      <c r="G79" s="700"/>
      <c r="H79" s="259"/>
      <c r="I79" s="494"/>
      <c r="J79" s="494"/>
      <c r="K79" s="494"/>
      <c r="L79" s="494"/>
      <c r="M79" s="717"/>
      <c r="N79" s="490"/>
      <c r="O79" s="280"/>
      <c r="P79" s="280"/>
      <c r="Q79" s="281"/>
      <c r="S79" s="720"/>
      <c r="T79" s="239"/>
      <c r="U79" s="239"/>
      <c r="V79" s="239"/>
      <c r="W79" s="239"/>
      <c r="X79" s="239"/>
    </row>
    <row r="80" spans="1:24" ht="12.75" customHeight="1" thickBot="1">
      <c r="A80" s="285"/>
      <c r="B80" s="286"/>
      <c r="C80" s="286"/>
      <c r="D80" s="286"/>
      <c r="E80" s="286"/>
      <c r="F80" s="286"/>
      <c r="G80" s="707"/>
      <c r="H80" s="286"/>
      <c r="I80" s="287"/>
      <c r="J80" s="287"/>
      <c r="K80" s="287"/>
      <c r="L80" s="287"/>
      <c r="M80" s="718"/>
      <c r="N80" s="288"/>
      <c r="O80" s="492"/>
      <c r="P80" s="492"/>
      <c r="Q80" s="493"/>
      <c r="S80" s="720"/>
      <c r="T80" s="239"/>
      <c r="U80" s="239"/>
      <c r="V80" s="239"/>
      <c r="W80" s="239"/>
      <c r="X80" s="239"/>
    </row>
    <row r="81" spans="19:24" ht="12.75" customHeight="1">
      <c r="S81" s="720"/>
      <c r="T81" s="239"/>
      <c r="U81" s="239"/>
      <c r="V81" s="239"/>
      <c r="W81" s="239"/>
      <c r="X81" s="239"/>
    </row>
    <row r="82" spans="19:24" ht="12.75" customHeight="1">
      <c r="S82" s="720"/>
      <c r="T82" s="239"/>
      <c r="U82" s="239"/>
      <c r="V82" s="239"/>
      <c r="W82" s="239"/>
      <c r="X82" s="239"/>
    </row>
    <row r="83" spans="19:24" ht="12.75" hidden="1" customHeight="1">
      <c r="V83" s="239"/>
      <c r="W83" s="239"/>
      <c r="X83" s="239"/>
    </row>
    <row r="84" spans="19:24" ht="12.75" hidden="1" customHeight="1">
      <c r="V84" s="239"/>
      <c r="W84" s="239"/>
      <c r="X84" s="239"/>
    </row>
    <row r="85" spans="19:24" ht="12.75" hidden="1" customHeight="1">
      <c r="V85" s="239"/>
      <c r="W85" s="239"/>
      <c r="X85" s="239"/>
    </row>
    <row r="86" spans="19:24" ht="12.75" hidden="1" customHeight="1">
      <c r="V86" s="239"/>
      <c r="W86" s="239"/>
      <c r="X86" s="239"/>
    </row>
    <row r="87" spans="19:24" ht="12.75" hidden="1" customHeight="1">
      <c r="V87" s="239"/>
      <c r="W87" s="239"/>
      <c r="X87" s="239"/>
    </row>
    <row r="88" spans="19:24" ht="12.75" hidden="1" customHeight="1">
      <c r="V88" s="239"/>
      <c r="W88" s="239"/>
      <c r="X88" s="239"/>
    </row>
    <row r="89" spans="19:24" ht="12.75" hidden="1" customHeight="1">
      <c r="V89" s="239"/>
      <c r="W89" s="239"/>
      <c r="X89" s="239"/>
    </row>
    <row r="90" spans="19:24" ht="12.75" hidden="1" customHeight="1">
      <c r="V90" s="239"/>
      <c r="W90" s="239"/>
      <c r="X90" s="239"/>
    </row>
    <row r="91" spans="19:24" ht="12.75" hidden="1" customHeight="1">
      <c r="V91" s="239"/>
      <c r="W91" s="239"/>
      <c r="X91" s="239"/>
    </row>
    <row r="92" spans="19:24" ht="12.75" hidden="1" customHeight="1">
      <c r="V92" s="239"/>
      <c r="W92" s="239"/>
      <c r="X92" s="239"/>
    </row>
    <row r="93" spans="19:24" ht="12.75" hidden="1" customHeight="1">
      <c r="V93" s="239"/>
      <c r="W93" s="239"/>
      <c r="X93" s="239"/>
    </row>
    <row r="94" spans="19:24" hidden="1">
      <c r="V94" s="239"/>
      <c r="W94" s="239"/>
      <c r="X94" s="239"/>
    </row>
    <row r="95" spans="19:24" hidden="1">
      <c r="V95" s="239"/>
      <c r="W95" s="239"/>
      <c r="X95" s="239"/>
    </row>
    <row r="96" spans="19:24" hidden="1">
      <c r="V96" s="239"/>
      <c r="W96" s="239"/>
      <c r="X96" s="239"/>
    </row>
    <row r="97" spans="22:24" hidden="1">
      <c r="V97" s="239"/>
      <c r="W97" s="239"/>
      <c r="X97" s="239"/>
    </row>
    <row r="98" spans="22:24" hidden="1">
      <c r="V98" s="239"/>
      <c r="W98" s="239"/>
      <c r="X98" s="239"/>
    </row>
    <row r="99" spans="22:24" hidden="1">
      <c r="V99" s="239"/>
      <c r="W99" s="239"/>
      <c r="X99" s="239"/>
    </row>
    <row r="100" spans="22:24" hidden="1">
      <c r="V100" s="239"/>
      <c r="W100" s="239"/>
      <c r="X100" s="239"/>
    </row>
    <row r="101" spans="22:24" hidden="1">
      <c r="V101" s="239"/>
      <c r="W101" s="239"/>
      <c r="X101" s="239"/>
    </row>
    <row r="102" spans="22:24" hidden="1">
      <c r="V102" s="239"/>
      <c r="W102" s="239"/>
      <c r="X102" s="239"/>
    </row>
    <row r="103" spans="22:24" hidden="1">
      <c r="V103" s="239"/>
      <c r="W103" s="239"/>
      <c r="X103" s="239"/>
    </row>
    <row r="104" spans="22:24" hidden="1">
      <c r="V104" s="239"/>
      <c r="W104" s="239"/>
      <c r="X104" s="239"/>
    </row>
    <row r="105" spans="22:24" hidden="1">
      <c r="V105" s="239"/>
      <c r="W105" s="239"/>
      <c r="X105" s="239"/>
    </row>
    <row r="106" spans="22:24" hidden="1">
      <c r="V106" s="239"/>
      <c r="W106" s="239"/>
      <c r="X106" s="239"/>
    </row>
    <row r="107" spans="22:24" hidden="1">
      <c r="V107" s="239"/>
      <c r="W107" s="239"/>
      <c r="X107" s="239"/>
    </row>
    <row r="108" spans="22:24" hidden="1">
      <c r="V108" s="239"/>
      <c r="W108" s="239"/>
      <c r="X108" s="239"/>
    </row>
    <row r="109" spans="22:24" hidden="1">
      <c r="V109" s="239"/>
      <c r="W109" s="239"/>
      <c r="X109" s="239"/>
    </row>
    <row r="110" spans="22:24" hidden="1">
      <c r="V110" s="239"/>
      <c r="W110" s="239"/>
      <c r="X110" s="239"/>
    </row>
    <row r="111" spans="22:24" hidden="1">
      <c r="V111" s="239"/>
      <c r="W111" s="239"/>
      <c r="X111" s="239"/>
    </row>
    <row r="112" spans="22:24" hidden="1">
      <c r="V112" s="239"/>
      <c r="W112" s="239"/>
      <c r="X112" s="239"/>
    </row>
    <row r="113" spans="22:24" hidden="1">
      <c r="V113" s="239"/>
      <c r="W113" s="239"/>
      <c r="X113" s="239"/>
    </row>
    <row r="114" spans="22:24" hidden="1">
      <c r="V114" s="239"/>
      <c r="W114" s="239"/>
      <c r="X114" s="239"/>
    </row>
    <row r="115" spans="22:24" hidden="1">
      <c r="V115" s="239"/>
      <c r="W115" s="239"/>
      <c r="X115" s="239"/>
    </row>
    <row r="116" spans="22:24" hidden="1">
      <c r="V116" s="239"/>
      <c r="W116" s="239"/>
      <c r="X116" s="239"/>
    </row>
  </sheetData>
  <sheetProtection algorithmName="SHA-512" hashValue="LXhyggC8eWF/Y/jb19uh2FSD6nDK7X5GSaIiNnSTUNQTbEXWwAWi200HpEaX0vv+EsxyQRIt5SgkrnSPmfJfMw==" saltValue="pJZLjKsUlacO5+CIR3vYhA=="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I719"/>
  <sheetViews>
    <sheetView zoomScaleNormal="100" workbookViewId="0">
      <pane ySplit="4" topLeftCell="A5" activePane="bottomLeft" state="frozen"/>
      <selection pane="bottomLeft" activeCell="A5" sqref="A5:F719"/>
    </sheetView>
  </sheetViews>
  <sheetFormatPr defaultColWidth="9.44140625" defaultRowHeight="13.2"/>
  <cols>
    <col min="1" max="1" width="17.44140625" style="141" customWidth="1"/>
    <col min="2" max="2" width="4.44140625" style="289" customWidth="1"/>
    <col min="3" max="3" width="51.44140625" style="190" customWidth="1"/>
    <col min="4" max="4" width="5.5546875" style="289" customWidth="1"/>
    <col min="5" max="5" width="4.5546875" style="526" customWidth="1"/>
    <col min="6" max="6" width="9.44140625" style="289" bestFit="1" customWidth="1"/>
    <col min="7" max="7" width="9.44140625" style="481"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Maggio26</v>
      </c>
      <c r="B1" s="373"/>
      <c r="C1" s="1413" t="s">
        <v>11815</v>
      </c>
      <c r="D1" s="1414"/>
      <c r="E1" s="1414"/>
      <c r="F1" s="1414"/>
      <c r="G1" s="175"/>
    </row>
    <row r="2" spans="1:9">
      <c r="A2" s="306"/>
      <c r="B2" s="373"/>
      <c r="C2" s="307"/>
      <c r="D2" s="633"/>
      <c r="E2" s="523"/>
      <c r="F2" s="464"/>
      <c r="G2" s="176" t="s">
        <v>190</v>
      </c>
    </row>
    <row r="3" spans="1:9" ht="25.2">
      <c r="A3" s="308" t="s">
        <v>519</v>
      </c>
      <c r="B3" s="374"/>
      <c r="C3" s="309"/>
      <c r="D3" s="634"/>
      <c r="E3" s="524"/>
      <c r="F3" s="465"/>
      <c r="G3" s="177"/>
    </row>
    <row r="4" spans="1:9">
      <c r="A4" s="1124" t="s">
        <v>14668</v>
      </c>
      <c r="B4" s="1125" t="s">
        <v>14669</v>
      </c>
      <c r="C4" s="1124" t="s">
        <v>219</v>
      </c>
      <c r="D4" s="1124" t="s">
        <v>14670</v>
      </c>
      <c r="E4" s="1126" t="s">
        <v>14671</v>
      </c>
      <c r="F4" s="1126" t="s">
        <v>14672</v>
      </c>
      <c r="G4" s="165" t="s">
        <v>491</v>
      </c>
    </row>
    <row r="5" spans="1:9" ht="24.6" customHeight="1">
      <c r="A5" s="896" t="s">
        <v>12033</v>
      </c>
      <c r="B5" s="897"/>
      <c r="C5" s="898"/>
      <c r="D5" s="899"/>
      <c r="E5" s="900"/>
      <c r="F5" s="901"/>
      <c r="G5" s="480"/>
    </row>
    <row r="6" spans="1:9" ht="14.1" customHeight="1">
      <c r="A6" s="890" t="s">
        <v>859</v>
      </c>
      <c r="B6" s="891" t="s">
        <v>4437</v>
      </c>
      <c r="C6" s="892" t="s">
        <v>17213</v>
      </c>
      <c r="D6" s="895">
        <v>1</v>
      </c>
      <c r="E6" s="888"/>
      <c r="F6" s="889">
        <v>1.62</v>
      </c>
      <c r="G6" s="179">
        <f>IF(F6="","",F6-F6*COMPASS!$U$11)</f>
        <v>1.62</v>
      </c>
      <c r="I6" s="150"/>
    </row>
    <row r="7" spans="1:9" ht="14.1" customHeight="1">
      <c r="A7" s="890" t="s">
        <v>860</v>
      </c>
      <c r="B7" s="891" t="s">
        <v>4437</v>
      </c>
      <c r="C7" s="892" t="s">
        <v>17214</v>
      </c>
      <c r="D7" s="895">
        <v>1</v>
      </c>
      <c r="E7" s="888"/>
      <c r="F7" s="889">
        <v>1.62</v>
      </c>
      <c r="G7" s="179">
        <f>IF(F7="","",F7-F7*COMPASS!$U$11)</f>
        <v>1.62</v>
      </c>
      <c r="I7" s="150"/>
    </row>
    <row r="8" spans="1:9" ht="14.1" customHeight="1">
      <c r="A8" s="890" t="s">
        <v>1756</v>
      </c>
      <c r="B8" s="891" t="s">
        <v>467</v>
      </c>
      <c r="C8" s="892" t="s">
        <v>17215</v>
      </c>
      <c r="D8" s="895">
        <v>1</v>
      </c>
      <c r="E8" s="888"/>
      <c r="F8" s="889">
        <v>1.2</v>
      </c>
      <c r="G8" s="179">
        <f>IF(F8="","",F8-F8*COMPASS!$U$11)</f>
        <v>1.2</v>
      </c>
      <c r="I8" s="150"/>
    </row>
    <row r="9" spans="1:9" ht="14.1" customHeight="1">
      <c r="A9" s="890" t="s">
        <v>861</v>
      </c>
      <c r="B9" s="891" t="s">
        <v>467</v>
      </c>
      <c r="C9" s="892" t="s">
        <v>214</v>
      </c>
      <c r="D9" s="895">
        <v>1</v>
      </c>
      <c r="E9" s="888"/>
      <c r="F9" s="889">
        <v>35.090000000000003</v>
      </c>
      <c r="G9" s="179">
        <f>IF(F9="","",F9-F9*COMPASS!$U$11)</f>
        <v>35.090000000000003</v>
      </c>
      <c r="I9" s="150"/>
    </row>
    <row r="10" spans="1:9" ht="14.1" customHeight="1">
      <c r="A10" s="890" t="s">
        <v>862</v>
      </c>
      <c r="B10" s="891" t="s">
        <v>467</v>
      </c>
      <c r="C10" s="892" t="s">
        <v>2643</v>
      </c>
      <c r="D10" s="895">
        <v>1</v>
      </c>
      <c r="E10" s="888"/>
      <c r="F10" s="889">
        <v>67.739999999999995</v>
      </c>
      <c r="G10" s="179">
        <f>IF(F10="","",F10-F10*COMPASS!$U$11)</f>
        <v>67.739999999999995</v>
      </c>
      <c r="I10" s="150"/>
    </row>
    <row r="11" spans="1:9" ht="14.1" customHeight="1">
      <c r="A11" s="890" t="s">
        <v>1715</v>
      </c>
      <c r="B11" s="891" t="s">
        <v>571</v>
      </c>
      <c r="C11" s="892" t="s">
        <v>1713</v>
      </c>
      <c r="D11" s="895">
        <v>1</v>
      </c>
      <c r="E11" s="888"/>
      <c r="F11" s="889">
        <v>36.770000000000003</v>
      </c>
      <c r="G11" s="179">
        <f>IF(F11="","",F11-F11*COMPASS!$U$11)</f>
        <v>36.770000000000003</v>
      </c>
      <c r="I11" s="150"/>
    </row>
    <row r="12" spans="1:9" ht="14.1" customHeight="1">
      <c r="A12" s="890" t="s">
        <v>7589</v>
      </c>
      <c r="B12" s="891" t="s">
        <v>467</v>
      </c>
      <c r="C12" s="892" t="s">
        <v>8784</v>
      </c>
      <c r="D12" s="895">
        <v>305</v>
      </c>
      <c r="E12" s="810"/>
      <c r="F12" s="889">
        <v>0.5</v>
      </c>
      <c r="G12" s="179">
        <f>IF(F12="","",F12-F12*COMPASS!$U$11)</f>
        <v>0.5</v>
      </c>
      <c r="I12" s="150"/>
    </row>
    <row r="13" spans="1:9" ht="14.1" customHeight="1">
      <c r="A13" s="890" t="s">
        <v>1757</v>
      </c>
      <c r="B13" s="891" t="s">
        <v>571</v>
      </c>
      <c r="C13" s="892" t="s">
        <v>17216</v>
      </c>
      <c r="D13" s="895">
        <v>1</v>
      </c>
      <c r="E13" s="888"/>
      <c r="F13" s="889">
        <v>2.25</v>
      </c>
      <c r="G13" s="179">
        <f>IF(F13="","",F13-F13*COMPASS!$U$11)</f>
        <v>2.25</v>
      </c>
      <c r="I13" s="150"/>
    </row>
    <row r="14" spans="1:9" ht="14.1" customHeight="1">
      <c r="A14" s="890" t="s">
        <v>863</v>
      </c>
      <c r="B14" s="891" t="s">
        <v>467</v>
      </c>
      <c r="C14" s="892" t="s">
        <v>17217</v>
      </c>
      <c r="D14" s="895">
        <v>1</v>
      </c>
      <c r="E14" s="888"/>
      <c r="F14" s="889">
        <v>2.67</v>
      </c>
      <c r="G14" s="179">
        <f>IF(F14="","",F14-F14*COMPASS!$U$11)</f>
        <v>2.67</v>
      </c>
      <c r="I14" s="150"/>
    </row>
    <row r="15" spans="1:9" ht="14.1" customHeight="1">
      <c r="A15" s="890" t="s">
        <v>864</v>
      </c>
      <c r="B15" s="891" t="s">
        <v>467</v>
      </c>
      <c r="C15" s="892" t="s">
        <v>865</v>
      </c>
      <c r="D15" s="895">
        <v>1</v>
      </c>
      <c r="E15" s="888"/>
      <c r="F15" s="889">
        <v>59.12</v>
      </c>
      <c r="G15" s="179">
        <f>IF(F15="","",F15-F15*COMPASS!$U$11)</f>
        <v>59.12</v>
      </c>
      <c r="I15" s="150"/>
    </row>
    <row r="16" spans="1:9" ht="14.1" customHeight="1">
      <c r="A16" s="890" t="s">
        <v>7868</v>
      </c>
      <c r="B16" s="891" t="s">
        <v>467</v>
      </c>
      <c r="C16" s="892" t="s">
        <v>8785</v>
      </c>
      <c r="D16" s="895">
        <v>305</v>
      </c>
      <c r="E16" s="810"/>
      <c r="F16" s="924">
        <v>0.65</v>
      </c>
      <c r="G16" s="179">
        <f>IF(F16="","",F16-F16*COMPASS!$U$11)</f>
        <v>0.65</v>
      </c>
      <c r="I16" s="150"/>
    </row>
    <row r="17" spans="1:9" ht="14.1" customHeight="1">
      <c r="A17" s="896" t="s">
        <v>126</v>
      </c>
      <c r="B17" s="897"/>
      <c r="C17" s="898"/>
      <c r="D17" s="899"/>
      <c r="E17" s="900"/>
      <c r="F17" s="901"/>
      <c r="G17" s="179" t="str">
        <f>IF(F17="","",F17-F17*COMPASS!$U$11)</f>
        <v/>
      </c>
      <c r="I17" s="150"/>
    </row>
    <row r="18" spans="1:9" ht="14.1" customHeight="1">
      <c r="A18" s="890" t="s">
        <v>866</v>
      </c>
      <c r="B18" s="891" t="s">
        <v>4437</v>
      </c>
      <c r="C18" s="892" t="s">
        <v>17218</v>
      </c>
      <c r="D18" s="895">
        <v>1</v>
      </c>
      <c r="E18" s="888"/>
      <c r="F18" s="889">
        <v>2.36</v>
      </c>
      <c r="G18" s="179">
        <f>IF(F18="","",F18-F18*COMPASS!$U$11)</f>
        <v>2.36</v>
      </c>
      <c r="I18" s="150"/>
    </row>
    <row r="19" spans="1:9" ht="14.1" customHeight="1">
      <c r="A19" s="890" t="s">
        <v>867</v>
      </c>
      <c r="B19" s="891" t="s">
        <v>4437</v>
      </c>
      <c r="C19" s="892" t="s">
        <v>17219</v>
      </c>
      <c r="D19" s="895">
        <v>1</v>
      </c>
      <c r="E19" s="888"/>
      <c r="F19" s="889">
        <v>2.36</v>
      </c>
      <c r="G19" s="179">
        <f>IF(F19="","",F19-F19*COMPASS!$U$11)</f>
        <v>2.36</v>
      </c>
      <c r="I19" s="150"/>
    </row>
    <row r="20" spans="1:9" ht="14.1" customHeight="1">
      <c r="A20" s="890" t="s">
        <v>14824</v>
      </c>
      <c r="B20" s="891" t="s">
        <v>467</v>
      </c>
      <c r="C20" s="892" t="s">
        <v>17759</v>
      </c>
      <c r="D20" s="894">
        <v>1</v>
      </c>
      <c r="E20" s="902"/>
      <c r="F20" s="966">
        <v>29.42</v>
      </c>
      <c r="G20" s="179">
        <f>IF(F20="","",F20-F20*COMPASS!$U$11)</f>
        <v>29.42</v>
      </c>
      <c r="I20" s="150"/>
    </row>
    <row r="21" spans="1:9" ht="14.1" customHeight="1">
      <c r="A21" s="890" t="s">
        <v>14825</v>
      </c>
      <c r="B21" s="891" t="s">
        <v>467</v>
      </c>
      <c r="C21" s="892" t="s">
        <v>17760</v>
      </c>
      <c r="D21" s="894">
        <v>1</v>
      </c>
      <c r="E21" s="902"/>
      <c r="F21" s="966">
        <v>29.42</v>
      </c>
      <c r="G21" s="179">
        <f>IF(F21="","",F21-F21*COMPASS!$U$11)</f>
        <v>29.42</v>
      </c>
      <c r="I21" s="150"/>
    </row>
    <row r="22" spans="1:9" ht="14.1" customHeight="1">
      <c r="A22" s="890" t="s">
        <v>1758</v>
      </c>
      <c r="B22" s="891" t="s">
        <v>467</v>
      </c>
      <c r="C22" s="892" t="s">
        <v>13981</v>
      </c>
      <c r="D22" s="895">
        <v>12</v>
      </c>
      <c r="E22" s="1129"/>
      <c r="F22" s="889">
        <v>2.46</v>
      </c>
      <c r="G22" s="179">
        <f>IF(F22="","",F22-F22*COMPASS!$U$11)</f>
        <v>2.46</v>
      </c>
      <c r="I22" s="150"/>
    </row>
    <row r="23" spans="1:9" ht="14.1" customHeight="1">
      <c r="A23" s="890" t="s">
        <v>868</v>
      </c>
      <c r="B23" s="891" t="s">
        <v>571</v>
      </c>
      <c r="C23" s="892" t="s">
        <v>7588</v>
      </c>
      <c r="D23" s="895">
        <v>1</v>
      </c>
      <c r="E23" s="888"/>
      <c r="F23" s="889">
        <v>42.91</v>
      </c>
      <c r="G23" s="179">
        <f>IF(F23="","",F23-F23*COMPASS!$U$11)</f>
        <v>42.91</v>
      </c>
      <c r="I23" s="150"/>
    </row>
    <row r="24" spans="1:9" ht="14.1" customHeight="1">
      <c r="A24" s="890" t="s">
        <v>16548</v>
      </c>
      <c r="B24" s="891" t="s">
        <v>467</v>
      </c>
      <c r="C24" s="892" t="s">
        <v>16549</v>
      </c>
      <c r="D24" s="895">
        <v>1</v>
      </c>
      <c r="E24" s="888" t="s">
        <v>445</v>
      </c>
      <c r="F24" s="889">
        <v>44.42</v>
      </c>
      <c r="G24" s="179">
        <f>IF(F24="","",F24-F24*COMPASS!$U$11)</f>
        <v>44.42</v>
      </c>
      <c r="I24" s="150"/>
    </row>
    <row r="25" spans="1:9" ht="14.1" customHeight="1">
      <c r="A25" s="890" t="s">
        <v>7901</v>
      </c>
      <c r="B25" s="891" t="s">
        <v>467</v>
      </c>
      <c r="C25" s="892" t="s">
        <v>8786</v>
      </c>
      <c r="D25" s="895">
        <v>305</v>
      </c>
      <c r="E25" s="902"/>
      <c r="F25" s="889">
        <v>0.61</v>
      </c>
      <c r="G25" s="179">
        <f>IF(F25="","",F25-F25*COMPASS!$U$11)</f>
        <v>0.61</v>
      </c>
      <c r="I25" s="150"/>
    </row>
    <row r="26" spans="1:9" ht="14.1" customHeight="1">
      <c r="A26" s="890" t="s">
        <v>7902</v>
      </c>
      <c r="B26" s="891" t="s">
        <v>467</v>
      </c>
      <c r="C26" s="892" t="s">
        <v>8787</v>
      </c>
      <c r="D26" s="895">
        <v>305</v>
      </c>
      <c r="E26" s="902"/>
      <c r="F26" s="889">
        <v>0.7</v>
      </c>
      <c r="G26" s="179">
        <f>IF(F26="","",F26-F26*COMPASS!$U$11)</f>
        <v>0.7</v>
      </c>
      <c r="I26" s="150"/>
    </row>
    <row r="27" spans="1:9" ht="14.1" customHeight="1">
      <c r="A27" s="890" t="s">
        <v>7903</v>
      </c>
      <c r="B27" s="891" t="s">
        <v>571</v>
      </c>
      <c r="C27" s="892" t="s">
        <v>10426</v>
      </c>
      <c r="D27" s="895">
        <v>1</v>
      </c>
      <c r="E27" s="902"/>
      <c r="F27" s="889">
        <v>3.8</v>
      </c>
      <c r="G27" s="179">
        <f>IF(F27="","",F27-F27*COMPASS!$U$11)</f>
        <v>3.8</v>
      </c>
      <c r="I27" s="150"/>
    </row>
    <row r="28" spans="1:9" ht="14.1" customHeight="1">
      <c r="A28" s="890" t="s">
        <v>7904</v>
      </c>
      <c r="B28" s="891" t="s">
        <v>571</v>
      </c>
      <c r="C28" s="892" t="s">
        <v>10427</v>
      </c>
      <c r="D28" s="895">
        <v>1</v>
      </c>
      <c r="E28" s="902"/>
      <c r="F28" s="889">
        <v>2.59</v>
      </c>
      <c r="G28" s="179">
        <f>IF(F28="","",F28-F28*COMPASS!$U$11)</f>
        <v>2.59</v>
      </c>
      <c r="I28" s="150"/>
    </row>
    <row r="29" spans="1:9" ht="14.1" customHeight="1">
      <c r="A29" s="890" t="s">
        <v>10016</v>
      </c>
      <c r="B29" s="891" t="s">
        <v>571</v>
      </c>
      <c r="C29" s="917" t="s">
        <v>17220</v>
      </c>
      <c r="D29" s="894">
        <v>12</v>
      </c>
      <c r="E29" s="902"/>
      <c r="F29" s="966">
        <v>4.2300000000000004</v>
      </c>
      <c r="G29" s="179">
        <f>IF(F29="","",F29-F29*COMPASS!$U$11)</f>
        <v>4.2300000000000004</v>
      </c>
      <c r="I29" s="150"/>
    </row>
    <row r="30" spans="1:9" ht="14.1" customHeight="1">
      <c r="A30" s="890" t="s">
        <v>14826</v>
      </c>
      <c r="B30" s="891" t="s">
        <v>467</v>
      </c>
      <c r="C30" s="917" t="s">
        <v>17221</v>
      </c>
      <c r="D30" s="894">
        <v>1</v>
      </c>
      <c r="E30" s="902"/>
      <c r="F30" s="966">
        <v>44.15</v>
      </c>
      <c r="G30" s="179">
        <f>IF(F30="","",F30-F30*COMPASS!$U$11)</f>
        <v>44.15</v>
      </c>
      <c r="I30" s="150"/>
    </row>
    <row r="31" spans="1:9" ht="14.1" customHeight="1">
      <c r="A31" s="890" t="s">
        <v>8123</v>
      </c>
      <c r="B31" s="891" t="s">
        <v>467</v>
      </c>
      <c r="C31" s="892" t="s">
        <v>8124</v>
      </c>
      <c r="D31" s="895">
        <v>1</v>
      </c>
      <c r="E31" s="902"/>
      <c r="F31" s="889">
        <v>83.81</v>
      </c>
      <c r="G31" s="179">
        <f>IF(F31="","",F31-F31*COMPASS!$U$11)</f>
        <v>83.81</v>
      </c>
      <c r="I31" s="150"/>
    </row>
    <row r="32" spans="1:9" ht="14.1" customHeight="1">
      <c r="A32" s="890" t="s">
        <v>7869</v>
      </c>
      <c r="B32" s="891" t="s">
        <v>467</v>
      </c>
      <c r="C32" s="892" t="s">
        <v>9309</v>
      </c>
      <c r="D32" s="895">
        <v>305</v>
      </c>
      <c r="E32" s="902"/>
      <c r="F32" s="889">
        <v>0.83</v>
      </c>
      <c r="G32" s="179">
        <f>IF(F32="","",F32-F32*COMPASS!$U$11)</f>
        <v>0.83</v>
      </c>
      <c r="I32" s="150"/>
    </row>
    <row r="33" spans="1:9" ht="14.1" customHeight="1">
      <c r="A33" s="890" t="s">
        <v>8696</v>
      </c>
      <c r="B33" s="891" t="s">
        <v>467</v>
      </c>
      <c r="C33" s="892" t="s">
        <v>8788</v>
      </c>
      <c r="D33" s="895">
        <v>500</v>
      </c>
      <c r="E33" s="902"/>
      <c r="F33" s="889">
        <v>0.92</v>
      </c>
      <c r="G33" s="179">
        <f>IF(F33="","",F33-F33*COMPASS!$U$11)</f>
        <v>0.92</v>
      </c>
      <c r="I33" s="150"/>
    </row>
    <row r="34" spans="1:9" ht="14.1" customHeight="1">
      <c r="A34" s="896" t="s">
        <v>1714</v>
      </c>
      <c r="B34" s="897"/>
      <c r="C34" s="898"/>
      <c r="D34" s="899"/>
      <c r="E34" s="899"/>
      <c r="F34" s="901"/>
      <c r="G34" s="179" t="str">
        <f>IF(F34="","",F34-F34*COMPASS!$U$11)</f>
        <v/>
      </c>
      <c r="I34" s="150"/>
    </row>
    <row r="35" spans="1:9" ht="14.1" customHeight="1">
      <c r="A35" s="890" t="s">
        <v>14827</v>
      </c>
      <c r="B35" s="891" t="s">
        <v>467</v>
      </c>
      <c r="C35" s="892" t="s">
        <v>17222</v>
      </c>
      <c r="D35" s="895">
        <v>1</v>
      </c>
      <c r="E35" s="902"/>
      <c r="F35" s="889">
        <v>45.76</v>
      </c>
      <c r="G35" s="179">
        <f>IF(F35="","",F35-F35*COMPASS!$U$11)</f>
        <v>45.76</v>
      </c>
      <c r="I35" s="150"/>
    </row>
    <row r="36" spans="1:9" ht="14.1" customHeight="1">
      <c r="A36" s="890" t="s">
        <v>14828</v>
      </c>
      <c r="B36" s="891" t="s">
        <v>467</v>
      </c>
      <c r="C36" s="892" t="s">
        <v>17223</v>
      </c>
      <c r="D36" s="895">
        <v>1</v>
      </c>
      <c r="E36" s="902"/>
      <c r="F36" s="889">
        <v>45.76</v>
      </c>
      <c r="G36" s="179">
        <f>IF(F36="","",F36-F36*COMPASS!$U$11)</f>
        <v>45.76</v>
      </c>
      <c r="I36" s="150"/>
    </row>
    <row r="37" spans="1:9" ht="14.1" customHeight="1">
      <c r="A37" s="890" t="s">
        <v>15362</v>
      </c>
      <c r="B37" s="891" t="s">
        <v>467</v>
      </c>
      <c r="C37" s="892" t="s">
        <v>15363</v>
      </c>
      <c r="D37" s="894">
        <v>1</v>
      </c>
      <c r="E37" s="902"/>
      <c r="F37" s="966">
        <v>20.25</v>
      </c>
      <c r="G37" s="179">
        <f>IF(F37="","",F37-F37*COMPASS!$U$11)</f>
        <v>20.25</v>
      </c>
      <c r="I37" s="150"/>
    </row>
    <row r="38" spans="1:9" ht="14.1" customHeight="1">
      <c r="A38" s="890" t="s">
        <v>7590</v>
      </c>
      <c r="B38" s="891" t="s">
        <v>467</v>
      </c>
      <c r="C38" s="892" t="s">
        <v>9863</v>
      </c>
      <c r="D38" s="895">
        <v>500</v>
      </c>
      <c r="E38" s="902"/>
      <c r="F38" s="889">
        <v>0.91100000000000003</v>
      </c>
      <c r="G38" s="179">
        <f>IF(F38="","",F38-F38*COMPASS!$U$11)</f>
        <v>0.91100000000000003</v>
      </c>
      <c r="I38" s="150"/>
    </row>
    <row r="39" spans="1:9" ht="14.1" customHeight="1">
      <c r="A39" s="890" t="s">
        <v>13394</v>
      </c>
      <c r="B39" s="891" t="s">
        <v>467</v>
      </c>
      <c r="C39" s="892" t="s">
        <v>16550</v>
      </c>
      <c r="D39" s="895">
        <v>500</v>
      </c>
      <c r="E39" s="902"/>
      <c r="F39" s="889">
        <v>0.89</v>
      </c>
      <c r="G39" s="179">
        <f>IF(F39="","",F39-F39*COMPASS!$U$11)</f>
        <v>0.89</v>
      </c>
      <c r="I39" s="150"/>
    </row>
    <row r="40" spans="1:9" ht="14.1" customHeight="1">
      <c r="A40" s="890" t="s">
        <v>1716</v>
      </c>
      <c r="B40" s="891" t="s">
        <v>571</v>
      </c>
      <c r="C40" s="892" t="s">
        <v>17224</v>
      </c>
      <c r="D40" s="895">
        <v>1</v>
      </c>
      <c r="E40" s="902"/>
      <c r="F40" s="889">
        <v>5.3</v>
      </c>
      <c r="G40" s="179">
        <f>IF(F40="","",F40-F40*COMPASS!$U$11)</f>
        <v>5.3</v>
      </c>
      <c r="I40" s="150"/>
    </row>
    <row r="41" spans="1:9" ht="14.1" customHeight="1">
      <c r="A41" s="890" t="s">
        <v>14829</v>
      </c>
      <c r="B41" s="891" t="s">
        <v>467</v>
      </c>
      <c r="C41" s="892" t="s">
        <v>17225</v>
      </c>
      <c r="D41" s="895">
        <v>1</v>
      </c>
      <c r="E41" s="902"/>
      <c r="F41" s="889">
        <v>61.75</v>
      </c>
      <c r="G41" s="179">
        <f>IF(F41="","",F41-F41*COMPASS!$U$11)</f>
        <v>61.75</v>
      </c>
      <c r="I41" s="150"/>
    </row>
    <row r="42" spans="1:9" ht="14.1" customHeight="1">
      <c r="A42" s="890" t="s">
        <v>1717</v>
      </c>
      <c r="B42" s="891" t="s">
        <v>467</v>
      </c>
      <c r="C42" s="892" t="s">
        <v>8697</v>
      </c>
      <c r="D42" s="895">
        <v>1</v>
      </c>
      <c r="E42" s="902"/>
      <c r="F42" s="889">
        <v>136.38</v>
      </c>
      <c r="G42" s="179">
        <f>IF(F42="","",F42-F42*COMPASS!$U$11)</f>
        <v>136.38</v>
      </c>
      <c r="I42" s="150"/>
    </row>
    <row r="43" spans="1:9" ht="14.1" customHeight="1">
      <c r="A43" s="890" t="s">
        <v>7070</v>
      </c>
      <c r="B43" s="891" t="s">
        <v>467</v>
      </c>
      <c r="C43" s="892" t="s">
        <v>8789</v>
      </c>
      <c r="D43" s="895">
        <v>500</v>
      </c>
      <c r="E43" s="902"/>
      <c r="F43" s="889">
        <v>1.008</v>
      </c>
      <c r="G43" s="179">
        <f>IF(F43="","",F43-F43*COMPASS!$U$11)</f>
        <v>1.008</v>
      </c>
      <c r="I43" s="150"/>
    </row>
    <row r="44" spans="1:9" ht="14.1" customHeight="1">
      <c r="A44" s="896" t="s">
        <v>9096</v>
      </c>
      <c r="B44" s="897"/>
      <c r="C44" s="898"/>
      <c r="D44" s="899"/>
      <c r="E44" s="900"/>
      <c r="F44" s="901"/>
      <c r="G44" s="179" t="str">
        <f>IF(F44="","",F44-F44*COMPASS!$U$11)</f>
        <v/>
      </c>
      <c r="I44" s="150"/>
    </row>
    <row r="45" spans="1:9" ht="14.1" customHeight="1">
      <c r="A45" s="890" t="s">
        <v>9106</v>
      </c>
      <c r="B45" s="891" t="s">
        <v>216</v>
      </c>
      <c r="C45" s="892" t="s">
        <v>9097</v>
      </c>
      <c r="D45" s="895">
        <v>500</v>
      </c>
      <c r="E45" s="888"/>
      <c r="F45" s="889">
        <v>1.42</v>
      </c>
      <c r="G45" s="179">
        <f>IF(F45="","",F45-F45*COMPASS!$U$11)</f>
        <v>1.42</v>
      </c>
      <c r="I45" s="150"/>
    </row>
    <row r="46" spans="1:9" ht="14.1" customHeight="1">
      <c r="A46" s="896" t="s">
        <v>9864</v>
      </c>
      <c r="B46" s="897"/>
      <c r="C46" s="898"/>
      <c r="D46" s="899"/>
      <c r="E46" s="900"/>
      <c r="F46" s="901"/>
      <c r="G46" s="179" t="str">
        <f>IF(F46="","",F46-F46*COMPASS!$U$11)</f>
        <v/>
      </c>
      <c r="I46" s="150"/>
    </row>
    <row r="47" spans="1:9" ht="14.1" customHeight="1">
      <c r="A47" s="890" t="s">
        <v>7865</v>
      </c>
      <c r="B47" s="891" t="s">
        <v>467</v>
      </c>
      <c r="C47" s="892" t="s">
        <v>8791</v>
      </c>
      <c r="D47" s="895">
        <v>500</v>
      </c>
      <c r="E47" s="902"/>
      <c r="F47" s="889">
        <v>0.59</v>
      </c>
      <c r="G47" s="179">
        <f>IF(F47="","",F47-F47*COMPASS!$U$11)</f>
        <v>0.59</v>
      </c>
      <c r="I47" s="150"/>
    </row>
    <row r="48" spans="1:9" ht="14.1" customHeight="1">
      <c r="A48" s="890" t="s">
        <v>7866</v>
      </c>
      <c r="B48" s="891" t="s">
        <v>467</v>
      </c>
      <c r="C48" s="892" t="s">
        <v>8792</v>
      </c>
      <c r="D48" s="895">
        <v>500</v>
      </c>
      <c r="E48" s="902"/>
      <c r="F48" s="889">
        <v>0.81</v>
      </c>
      <c r="G48" s="179">
        <f>IF(F48="","",F48-F48*COMPASS!$U$11)</f>
        <v>0.81</v>
      </c>
      <c r="I48" s="150"/>
    </row>
    <row r="49" spans="1:9" ht="14.1" customHeight="1">
      <c r="A49" s="890" t="s">
        <v>7899</v>
      </c>
      <c r="B49" s="891" t="s">
        <v>467</v>
      </c>
      <c r="C49" s="892" t="s">
        <v>8790</v>
      </c>
      <c r="D49" s="895">
        <v>500</v>
      </c>
      <c r="E49" s="902"/>
      <c r="F49" s="889">
        <v>0.75</v>
      </c>
      <c r="G49" s="179">
        <f>IF(F49="","",F49-F49*COMPASS!$U$11)</f>
        <v>0.75</v>
      </c>
      <c r="I49" s="150"/>
    </row>
    <row r="50" spans="1:9" ht="14.1" customHeight="1">
      <c r="A50" s="890" t="s">
        <v>7867</v>
      </c>
      <c r="B50" s="891" t="s">
        <v>467</v>
      </c>
      <c r="C50" s="892" t="s">
        <v>8793</v>
      </c>
      <c r="D50" s="895">
        <v>500</v>
      </c>
      <c r="E50" s="902"/>
      <c r="F50" s="889">
        <v>0.95</v>
      </c>
      <c r="G50" s="179">
        <f>IF(F50="","",F50-F50*COMPASS!$U$11)</f>
        <v>0.95</v>
      </c>
      <c r="I50" s="150"/>
    </row>
    <row r="51" spans="1:9" ht="14.1" customHeight="1">
      <c r="A51" s="896" t="s">
        <v>17586</v>
      </c>
      <c r="B51" s="897"/>
      <c r="C51" s="898"/>
      <c r="D51" s="899"/>
      <c r="E51" s="900"/>
      <c r="F51" s="901"/>
      <c r="G51" s="179" t="str">
        <f>IF(F51="","",F51-F51*COMPASS!$U$11)</f>
        <v/>
      </c>
      <c r="I51" s="150"/>
    </row>
    <row r="52" spans="1:9" ht="14.1" customHeight="1">
      <c r="A52" s="890" t="s">
        <v>17587</v>
      </c>
      <c r="B52" s="891" t="s">
        <v>467</v>
      </c>
      <c r="C52" s="892" t="s">
        <v>17588</v>
      </c>
      <c r="D52" s="895">
        <v>500</v>
      </c>
      <c r="E52" s="902"/>
      <c r="F52" s="889">
        <v>0.87</v>
      </c>
      <c r="G52" s="179">
        <f>IF(F52="","",F52-F52*COMPASS!$U$11)</f>
        <v>0.87</v>
      </c>
      <c r="I52" s="150"/>
    </row>
    <row r="53" spans="1:9" ht="14.1" customHeight="1">
      <c r="A53" s="896" t="s">
        <v>10424</v>
      </c>
      <c r="B53" s="897"/>
      <c r="C53" s="898"/>
      <c r="D53" s="899"/>
      <c r="E53" s="900"/>
      <c r="F53" s="901"/>
      <c r="G53" s="179" t="str">
        <f>IF(F53="","",F53-F53*COMPASS!$U$11)</f>
        <v/>
      </c>
      <c r="I53" s="150"/>
    </row>
    <row r="54" spans="1:9" ht="14.1" customHeight="1">
      <c r="A54" s="890" t="s">
        <v>10013</v>
      </c>
      <c r="B54" s="891" t="s">
        <v>467</v>
      </c>
      <c r="C54" s="917" t="s">
        <v>10425</v>
      </c>
      <c r="D54" s="894">
        <v>1</v>
      </c>
      <c r="E54" s="902"/>
      <c r="F54" s="966">
        <v>20.74</v>
      </c>
      <c r="G54" s="179">
        <f>IF(F54="","",F54-F54*COMPASS!$U$11)</f>
        <v>20.74</v>
      </c>
      <c r="I54" s="150"/>
    </row>
    <row r="55" spans="1:9" ht="14.1" customHeight="1">
      <c r="A55" s="890" t="s">
        <v>10014</v>
      </c>
      <c r="B55" s="891" t="s">
        <v>571</v>
      </c>
      <c r="C55" s="917" t="s">
        <v>17226</v>
      </c>
      <c r="D55" s="894">
        <v>12</v>
      </c>
      <c r="E55" s="902"/>
      <c r="F55" s="966">
        <v>2.4300000000000002</v>
      </c>
      <c r="G55" s="179">
        <f>IF(F55="","",F55-F55*COMPASS!$U$11)</f>
        <v>2.4300000000000002</v>
      </c>
      <c r="I55" s="150"/>
    </row>
    <row r="56" spans="1:9" ht="14.1" customHeight="1">
      <c r="A56" s="890" t="s">
        <v>10015</v>
      </c>
      <c r="B56" s="891" t="s">
        <v>571</v>
      </c>
      <c r="C56" s="917" t="s">
        <v>17227</v>
      </c>
      <c r="D56" s="894">
        <v>12</v>
      </c>
      <c r="E56" s="902"/>
      <c r="F56" s="966">
        <v>2.4300000000000002</v>
      </c>
      <c r="G56" s="179">
        <f>IF(F56="","",F56-F56*COMPASS!$U$11)</f>
        <v>2.4300000000000002</v>
      </c>
      <c r="I56" s="150"/>
    </row>
    <row r="57" spans="1:9" ht="14.1" customHeight="1">
      <c r="A57" s="890" t="s">
        <v>15364</v>
      </c>
      <c r="B57" s="891" t="s">
        <v>467</v>
      </c>
      <c r="C57" s="917" t="s">
        <v>17228</v>
      </c>
      <c r="D57" s="894">
        <v>1</v>
      </c>
      <c r="E57" s="902"/>
      <c r="F57" s="966">
        <v>26.95</v>
      </c>
      <c r="G57" s="179">
        <f>IF(F57="","",F57-F57*COMPASS!$U$11)</f>
        <v>26.95</v>
      </c>
      <c r="I57" s="150"/>
    </row>
    <row r="58" spans="1:9" ht="14.1" customHeight="1">
      <c r="A58" s="890" t="s">
        <v>15365</v>
      </c>
      <c r="B58" s="891" t="s">
        <v>467</v>
      </c>
      <c r="C58" s="917" t="s">
        <v>17229</v>
      </c>
      <c r="D58" s="894">
        <v>1</v>
      </c>
      <c r="E58" s="902"/>
      <c r="F58" s="966">
        <v>26.95</v>
      </c>
      <c r="G58" s="179">
        <f>IF(F58="","",F58-F58*COMPASS!$U$11)</f>
        <v>26.95</v>
      </c>
      <c r="I58" s="150"/>
    </row>
    <row r="59" spans="1:9" ht="14.1" customHeight="1">
      <c r="A59" s="890" t="s">
        <v>10017</v>
      </c>
      <c r="B59" s="891" t="s">
        <v>571</v>
      </c>
      <c r="C59" s="917" t="s">
        <v>17230</v>
      </c>
      <c r="D59" s="894">
        <v>12</v>
      </c>
      <c r="E59" s="902"/>
      <c r="F59" s="966">
        <v>2.52</v>
      </c>
      <c r="G59" s="179">
        <f>IF(F59="","",F59-F59*COMPASS!$U$11)</f>
        <v>2.52</v>
      </c>
      <c r="I59" s="150"/>
    </row>
    <row r="60" spans="1:9" ht="14.1" customHeight="1">
      <c r="A60" s="890" t="s">
        <v>10018</v>
      </c>
      <c r="B60" s="891" t="s">
        <v>571</v>
      </c>
      <c r="C60" s="917" t="s">
        <v>17231</v>
      </c>
      <c r="D60" s="894">
        <v>12</v>
      </c>
      <c r="E60" s="902"/>
      <c r="F60" s="966">
        <v>2.52</v>
      </c>
      <c r="G60" s="179">
        <f>IF(F60="","",F60-F60*COMPASS!$U$11)</f>
        <v>2.52</v>
      </c>
      <c r="I60" s="150"/>
    </row>
    <row r="61" spans="1:9" ht="14.1" customHeight="1">
      <c r="A61" s="890" t="s">
        <v>15366</v>
      </c>
      <c r="B61" s="891" t="s">
        <v>467</v>
      </c>
      <c r="C61" s="917" t="s">
        <v>17232</v>
      </c>
      <c r="D61" s="894">
        <v>1</v>
      </c>
      <c r="E61" s="902"/>
      <c r="F61" s="966">
        <v>28.07</v>
      </c>
      <c r="G61" s="179">
        <f>IF(F61="","",F61-F61*COMPASS!$U$11)</f>
        <v>28.07</v>
      </c>
      <c r="I61" s="150"/>
    </row>
    <row r="62" spans="1:9" ht="14.1" customHeight="1">
      <c r="A62" s="890" t="s">
        <v>15367</v>
      </c>
      <c r="B62" s="891" t="s">
        <v>467</v>
      </c>
      <c r="C62" s="917" t="s">
        <v>17233</v>
      </c>
      <c r="D62" s="894">
        <v>1</v>
      </c>
      <c r="E62" s="902"/>
      <c r="F62" s="966">
        <v>28.07</v>
      </c>
      <c r="G62" s="179">
        <f>IF(F62="","",F62-F62*COMPASS!$U$11)</f>
        <v>28.07</v>
      </c>
      <c r="I62" s="150"/>
    </row>
    <row r="63" spans="1:9" ht="14.1" customHeight="1">
      <c r="A63" s="890" t="s">
        <v>10019</v>
      </c>
      <c r="B63" s="891" t="s">
        <v>467</v>
      </c>
      <c r="C63" s="917" t="s">
        <v>10128</v>
      </c>
      <c r="D63" s="894">
        <v>1</v>
      </c>
      <c r="E63" s="902"/>
      <c r="F63" s="966">
        <v>66.430000000000007</v>
      </c>
      <c r="G63" s="179">
        <f>IF(F63="","",F63-F63*COMPASS!$U$11)</f>
        <v>66.430000000000007</v>
      </c>
      <c r="I63" s="150"/>
    </row>
    <row r="64" spans="1:9" ht="14.1" customHeight="1">
      <c r="A64" s="890" t="s">
        <v>11805</v>
      </c>
      <c r="B64" s="891" t="s">
        <v>467</v>
      </c>
      <c r="C64" s="917" t="s">
        <v>11817</v>
      </c>
      <c r="D64" s="894">
        <v>3</v>
      </c>
      <c r="E64" s="902"/>
      <c r="F64" s="966">
        <v>1.95</v>
      </c>
      <c r="G64" s="179">
        <f>IF(F64="","",F64-F64*COMPASS!$U$11)</f>
        <v>1.95</v>
      </c>
      <c r="I64" s="150"/>
    </row>
    <row r="65" spans="1:9" ht="14.1" customHeight="1">
      <c r="A65" s="896" t="s">
        <v>14673</v>
      </c>
      <c r="B65" s="897"/>
      <c r="C65" s="898"/>
      <c r="D65" s="899"/>
      <c r="E65" s="900"/>
      <c r="F65" s="901"/>
      <c r="G65" s="179" t="str">
        <f>IF(F65="","",F65-F65*COMPASS!$U$11)</f>
        <v/>
      </c>
      <c r="I65" s="150"/>
    </row>
    <row r="66" spans="1:9" ht="14.1" customHeight="1">
      <c r="A66" s="1087" t="s">
        <v>704</v>
      </c>
      <c r="B66" s="891" t="s">
        <v>467</v>
      </c>
      <c r="C66" s="892" t="s">
        <v>14674</v>
      </c>
      <c r="D66" s="893">
        <v>1</v>
      </c>
      <c r="E66" s="894"/>
      <c r="F66" s="903">
        <v>14.7</v>
      </c>
      <c r="G66" s="179">
        <f>IF(F66="","",F66-F66*COMPASS!$U$11)</f>
        <v>14.7</v>
      </c>
      <c r="I66" s="150"/>
    </row>
    <row r="67" spans="1:9" ht="14.1" customHeight="1">
      <c r="A67" s="1087" t="s">
        <v>705</v>
      </c>
      <c r="B67" s="891" t="s">
        <v>467</v>
      </c>
      <c r="C67" s="892" t="s">
        <v>14675</v>
      </c>
      <c r="D67" s="893">
        <v>1</v>
      </c>
      <c r="E67" s="894"/>
      <c r="F67" s="903">
        <v>12.87</v>
      </c>
      <c r="G67" s="179">
        <f>IF(F67="","",F67-F67*COMPASS!$U$11)</f>
        <v>12.87</v>
      </c>
      <c r="I67" s="150"/>
    </row>
    <row r="68" spans="1:9" ht="14.1" customHeight="1">
      <c r="A68" s="890" t="s">
        <v>141</v>
      </c>
      <c r="B68" s="891" t="s">
        <v>571</v>
      </c>
      <c r="C68" s="892" t="s">
        <v>14676</v>
      </c>
      <c r="D68" s="893">
        <v>1</v>
      </c>
      <c r="E68" s="894"/>
      <c r="F68" s="903">
        <v>16.170000000000002</v>
      </c>
      <c r="G68" s="179">
        <f>IF(F68="","",F68-F68*COMPASS!$U$11)</f>
        <v>16.170000000000002</v>
      </c>
      <c r="I68" s="150"/>
    </row>
    <row r="69" spans="1:9" ht="14.1" customHeight="1">
      <c r="A69" s="1087" t="s">
        <v>703</v>
      </c>
      <c r="B69" s="891" t="s">
        <v>467</v>
      </c>
      <c r="C69" s="892" t="s">
        <v>9887</v>
      </c>
      <c r="D69" s="893">
        <v>1</v>
      </c>
      <c r="E69" s="894"/>
      <c r="F69" s="903">
        <v>26.51</v>
      </c>
      <c r="G69" s="179">
        <f>IF(F69="","",F69-F69*COMPASS!$U$11)</f>
        <v>26.51</v>
      </c>
      <c r="I69" s="150"/>
    </row>
    <row r="70" spans="1:9" ht="14.1" customHeight="1">
      <c r="A70" s="890" t="s">
        <v>869</v>
      </c>
      <c r="B70" s="891" t="s">
        <v>467</v>
      </c>
      <c r="C70" s="892" t="s">
        <v>232</v>
      </c>
      <c r="D70" s="893">
        <v>1</v>
      </c>
      <c r="E70" s="894"/>
      <c r="F70" s="903">
        <v>5.26</v>
      </c>
      <c r="G70" s="179">
        <f>IF(F70="","",F70-F70*COMPASS!$U$11)</f>
        <v>5.26</v>
      </c>
      <c r="I70" s="150"/>
    </row>
    <row r="71" spans="1:9" ht="14.1" customHeight="1">
      <c r="A71" s="896" t="s">
        <v>12</v>
      </c>
      <c r="B71" s="897"/>
      <c r="C71" s="898"/>
      <c r="D71" s="899"/>
      <c r="E71" s="900"/>
      <c r="F71" s="901"/>
      <c r="G71" s="179" t="str">
        <f>IF(F71="","",F71-F71*COMPASS!$U$11)</f>
        <v/>
      </c>
      <c r="I71" s="150"/>
    </row>
    <row r="72" spans="1:9" ht="14.1" customHeight="1">
      <c r="A72" s="890" t="s">
        <v>782</v>
      </c>
      <c r="B72" s="891" t="s">
        <v>467</v>
      </c>
      <c r="C72" s="892" t="s">
        <v>49</v>
      </c>
      <c r="D72" s="893">
        <v>1</v>
      </c>
      <c r="E72" s="894"/>
      <c r="F72" s="903">
        <v>1.0900000000000001</v>
      </c>
      <c r="G72" s="179">
        <f>IF(F72="","",F72-F72*COMPASS!$U$11)</f>
        <v>1.0900000000000001</v>
      </c>
      <c r="I72" s="150"/>
    </row>
    <row r="73" spans="1:9" ht="14.1" customHeight="1">
      <c r="A73" s="890" t="s">
        <v>841</v>
      </c>
      <c r="B73" s="891" t="s">
        <v>467</v>
      </c>
      <c r="C73" s="892" t="s">
        <v>50</v>
      </c>
      <c r="D73" s="893">
        <v>1</v>
      </c>
      <c r="E73" s="894"/>
      <c r="F73" s="903">
        <v>1.17</v>
      </c>
      <c r="G73" s="179">
        <f>IF(F73="","",F73-F73*COMPASS!$U$11)</f>
        <v>1.17</v>
      </c>
      <c r="I73" s="150"/>
    </row>
    <row r="74" spans="1:9" ht="14.1" customHeight="1">
      <c r="A74" s="890" t="s">
        <v>842</v>
      </c>
      <c r="B74" s="891" t="s">
        <v>467</v>
      </c>
      <c r="C74" s="892" t="s">
        <v>2644</v>
      </c>
      <c r="D74" s="893">
        <v>1</v>
      </c>
      <c r="E74" s="894"/>
      <c r="F74" s="903">
        <v>1.57</v>
      </c>
      <c r="G74" s="179">
        <f>IF(F74="","",F74-F74*COMPASS!$U$11)</f>
        <v>1.57</v>
      </c>
      <c r="I74" s="150"/>
    </row>
    <row r="75" spans="1:9" ht="14.1" customHeight="1">
      <c r="A75" s="890" t="s">
        <v>843</v>
      </c>
      <c r="B75" s="891" t="s">
        <v>467</v>
      </c>
      <c r="C75" s="892" t="s">
        <v>418</v>
      </c>
      <c r="D75" s="893">
        <v>1</v>
      </c>
      <c r="E75" s="894"/>
      <c r="F75" s="903">
        <v>1.75</v>
      </c>
      <c r="G75" s="179">
        <f>IF(F75="","",F75-F75*COMPASS!$U$11)</f>
        <v>1.75</v>
      </c>
      <c r="I75" s="150"/>
    </row>
    <row r="76" spans="1:9" ht="14.1" customHeight="1">
      <c r="A76" s="890" t="s">
        <v>844</v>
      </c>
      <c r="B76" s="891" t="s">
        <v>467</v>
      </c>
      <c r="C76" s="892" t="s">
        <v>674</v>
      </c>
      <c r="D76" s="893">
        <v>1</v>
      </c>
      <c r="E76" s="894"/>
      <c r="F76" s="903">
        <v>2.36</v>
      </c>
      <c r="G76" s="179">
        <f>IF(F76="","",F76-F76*COMPASS!$U$11)</f>
        <v>2.36</v>
      </c>
      <c r="I76" s="150"/>
    </row>
    <row r="77" spans="1:9" ht="14.1" customHeight="1">
      <c r="A77" s="890" t="s">
        <v>845</v>
      </c>
      <c r="B77" s="891" t="s">
        <v>467</v>
      </c>
      <c r="C77" s="892" t="s">
        <v>544</v>
      </c>
      <c r="D77" s="893">
        <v>1</v>
      </c>
      <c r="E77" s="894"/>
      <c r="F77" s="903">
        <v>3.47</v>
      </c>
      <c r="G77" s="179">
        <f>IF(F77="","",F77-F77*COMPASS!$U$11)</f>
        <v>3.47</v>
      </c>
      <c r="I77" s="150"/>
    </row>
    <row r="78" spans="1:9" ht="14.1" customHeight="1">
      <c r="A78" s="890" t="s">
        <v>846</v>
      </c>
      <c r="B78" s="891" t="s">
        <v>467</v>
      </c>
      <c r="C78" s="892" t="s">
        <v>545</v>
      </c>
      <c r="D78" s="893">
        <v>1</v>
      </c>
      <c r="E78" s="894"/>
      <c r="F78" s="903">
        <v>6.01</v>
      </c>
      <c r="G78" s="179">
        <f>IF(F78="","",F78-F78*COMPASS!$U$11)</f>
        <v>6.01</v>
      </c>
      <c r="I78" s="150"/>
    </row>
    <row r="79" spans="1:9" ht="14.1" customHeight="1">
      <c r="A79" s="890" t="s">
        <v>847</v>
      </c>
      <c r="B79" s="891" t="s">
        <v>467</v>
      </c>
      <c r="C79" s="892" t="s">
        <v>546</v>
      </c>
      <c r="D79" s="893">
        <v>1</v>
      </c>
      <c r="E79" s="894"/>
      <c r="F79" s="903">
        <v>8.3699999999999992</v>
      </c>
      <c r="G79" s="179">
        <f>IF(F79="","",F79-F79*COMPASS!$U$11)</f>
        <v>8.3699999999999992</v>
      </c>
      <c r="I79" s="150"/>
    </row>
    <row r="80" spans="1:9" ht="14.1" customHeight="1">
      <c r="A80" s="890" t="s">
        <v>848</v>
      </c>
      <c r="B80" s="891" t="s">
        <v>467</v>
      </c>
      <c r="C80" s="892" t="s">
        <v>264</v>
      </c>
      <c r="D80" s="893">
        <v>1</v>
      </c>
      <c r="E80" s="894"/>
      <c r="F80" s="903">
        <v>1.72</v>
      </c>
      <c r="G80" s="179">
        <f>IF(F80="","",F80-F80*COMPASS!$U$11)</f>
        <v>1.72</v>
      </c>
      <c r="I80" s="150"/>
    </row>
    <row r="81" spans="1:9" ht="14.1" customHeight="1">
      <c r="A81" s="890" t="s">
        <v>849</v>
      </c>
      <c r="B81" s="891" t="s">
        <v>467</v>
      </c>
      <c r="C81" s="892" t="s">
        <v>220</v>
      </c>
      <c r="D81" s="893">
        <v>1</v>
      </c>
      <c r="E81" s="894"/>
      <c r="F81" s="903">
        <v>2.5099999999999998</v>
      </c>
      <c r="G81" s="179">
        <f>IF(F81="","",F81-F81*COMPASS!$U$11)</f>
        <v>2.5099999999999998</v>
      </c>
      <c r="I81" s="150"/>
    </row>
    <row r="82" spans="1:9" ht="14.1" customHeight="1">
      <c r="A82" s="890" t="s">
        <v>850</v>
      </c>
      <c r="B82" s="891" t="s">
        <v>467</v>
      </c>
      <c r="C82" s="892" t="s">
        <v>218</v>
      </c>
      <c r="D82" s="893">
        <v>1</v>
      </c>
      <c r="E82" s="894"/>
      <c r="F82" s="903">
        <v>3.62</v>
      </c>
      <c r="G82" s="179">
        <f>IF(F82="","",F82-F82*COMPASS!$U$11)</f>
        <v>3.62</v>
      </c>
      <c r="I82" s="150"/>
    </row>
    <row r="83" spans="1:9" ht="14.1" customHeight="1">
      <c r="A83" s="890" t="s">
        <v>851</v>
      </c>
      <c r="B83" s="891" t="s">
        <v>467</v>
      </c>
      <c r="C83" s="892" t="s">
        <v>423</v>
      </c>
      <c r="D83" s="893">
        <v>1</v>
      </c>
      <c r="E83" s="894"/>
      <c r="F83" s="903">
        <v>5.8</v>
      </c>
      <c r="G83" s="179">
        <f>IF(F83="","",F83-F83*COMPASS!$U$11)</f>
        <v>5.8</v>
      </c>
      <c r="I83" s="150"/>
    </row>
    <row r="84" spans="1:9" ht="14.1" customHeight="1">
      <c r="A84" s="890" t="s">
        <v>852</v>
      </c>
      <c r="B84" s="891" t="s">
        <v>467</v>
      </c>
      <c r="C84" s="892" t="s">
        <v>424</v>
      </c>
      <c r="D84" s="893">
        <v>1</v>
      </c>
      <c r="E84" s="894"/>
      <c r="F84" s="903">
        <v>9.48</v>
      </c>
      <c r="G84" s="179">
        <f>IF(F84="","",F84-F84*COMPASS!$U$11)</f>
        <v>9.48</v>
      </c>
      <c r="I84" s="150"/>
    </row>
    <row r="85" spans="1:9" ht="14.1" customHeight="1">
      <c r="A85" s="890" t="s">
        <v>853</v>
      </c>
      <c r="B85" s="891" t="s">
        <v>467</v>
      </c>
      <c r="C85" s="892" t="s">
        <v>493</v>
      </c>
      <c r="D85" s="893">
        <v>1</v>
      </c>
      <c r="E85" s="894"/>
      <c r="F85" s="903">
        <v>13.39</v>
      </c>
      <c r="G85" s="179">
        <f>IF(F85="","",F85-F85*COMPASS!$U$11)</f>
        <v>13.39</v>
      </c>
      <c r="I85" s="150"/>
    </row>
    <row r="86" spans="1:9" ht="14.1" customHeight="1">
      <c r="A86" s="896" t="s">
        <v>681</v>
      </c>
      <c r="B86" s="897"/>
      <c r="C86" s="898"/>
      <c r="D86" s="899"/>
      <c r="E86" s="900"/>
      <c r="F86" s="901"/>
      <c r="G86" s="179" t="str">
        <f>IF(F86="","",F86-F86*COMPASS!$U$11)</f>
        <v/>
      </c>
      <c r="I86" s="150"/>
    </row>
    <row r="87" spans="1:9" ht="14.1" customHeight="1">
      <c r="A87" s="890" t="s">
        <v>854</v>
      </c>
      <c r="B87" s="891" t="s">
        <v>467</v>
      </c>
      <c r="C87" s="892" t="s">
        <v>680</v>
      </c>
      <c r="D87" s="893">
        <v>1</v>
      </c>
      <c r="E87" s="894"/>
      <c r="F87" s="903">
        <v>1.0900000000000001</v>
      </c>
      <c r="G87" s="179">
        <f>IF(F87="","",F87-F87*COMPASS!$U$11)</f>
        <v>1.0900000000000001</v>
      </c>
      <c r="I87" s="150"/>
    </row>
    <row r="88" spans="1:9" ht="14.1" customHeight="1">
      <c r="A88" s="890" t="s">
        <v>855</v>
      </c>
      <c r="B88" s="891" t="s">
        <v>467</v>
      </c>
      <c r="C88" s="892" t="s">
        <v>570</v>
      </c>
      <c r="D88" s="893">
        <v>1</v>
      </c>
      <c r="E88" s="894"/>
      <c r="F88" s="903">
        <v>1.17</v>
      </c>
      <c r="G88" s="179">
        <f>IF(F88="","",F88-F88*COMPASS!$U$11)</f>
        <v>1.17</v>
      </c>
      <c r="I88" s="150"/>
    </row>
    <row r="89" spans="1:9" ht="14.1" customHeight="1">
      <c r="A89" s="890" t="s">
        <v>14677</v>
      </c>
      <c r="B89" s="891" t="s">
        <v>467</v>
      </c>
      <c r="C89" s="892" t="s">
        <v>14678</v>
      </c>
      <c r="D89" s="893">
        <v>1</v>
      </c>
      <c r="E89" s="894"/>
      <c r="F89" s="903">
        <v>1.57</v>
      </c>
      <c r="G89" s="179">
        <f>IF(F89="","",F89-F89*COMPASS!$U$11)</f>
        <v>1.57</v>
      </c>
      <c r="I89" s="150"/>
    </row>
    <row r="90" spans="1:9" ht="14.1" customHeight="1">
      <c r="A90" s="890" t="s">
        <v>911</v>
      </c>
      <c r="B90" s="891" t="s">
        <v>467</v>
      </c>
      <c r="C90" s="892" t="s">
        <v>175</v>
      </c>
      <c r="D90" s="893">
        <v>1</v>
      </c>
      <c r="E90" s="894"/>
      <c r="F90" s="903">
        <v>1.75</v>
      </c>
      <c r="G90" s="179">
        <f>IF(F90="","",F90-F90*COMPASS!$U$11)</f>
        <v>1.75</v>
      </c>
      <c r="I90" s="150"/>
    </row>
    <row r="91" spans="1:9" ht="14.1" customHeight="1">
      <c r="A91" s="890" t="s">
        <v>912</v>
      </c>
      <c r="B91" s="891" t="s">
        <v>467</v>
      </c>
      <c r="C91" s="892" t="s">
        <v>167</v>
      </c>
      <c r="D91" s="893">
        <v>1</v>
      </c>
      <c r="E91" s="894"/>
      <c r="F91" s="903">
        <v>2.36</v>
      </c>
      <c r="G91" s="179">
        <f>IF(F91="","",F91-F91*COMPASS!$U$11)</f>
        <v>2.36</v>
      </c>
      <c r="I91" s="150"/>
    </row>
    <row r="92" spans="1:9" ht="14.1" customHeight="1">
      <c r="A92" s="890" t="s">
        <v>913</v>
      </c>
      <c r="B92" s="891" t="s">
        <v>467</v>
      </c>
      <c r="C92" s="892" t="s">
        <v>324</v>
      </c>
      <c r="D92" s="893">
        <v>1</v>
      </c>
      <c r="E92" s="894"/>
      <c r="F92" s="903">
        <v>3.47</v>
      </c>
      <c r="G92" s="179">
        <f>IF(F92="","",F92-F92*COMPASS!$U$11)</f>
        <v>3.47</v>
      </c>
      <c r="I92" s="150"/>
    </row>
    <row r="93" spans="1:9" ht="14.1" customHeight="1">
      <c r="A93" s="890" t="s">
        <v>914</v>
      </c>
      <c r="B93" s="891" t="s">
        <v>467</v>
      </c>
      <c r="C93" s="892" t="s">
        <v>656</v>
      </c>
      <c r="D93" s="893">
        <v>1</v>
      </c>
      <c r="E93" s="894"/>
      <c r="F93" s="903">
        <v>6.01</v>
      </c>
      <c r="G93" s="179">
        <f>IF(F93="","",F93-F93*COMPASS!$U$11)</f>
        <v>6.01</v>
      </c>
      <c r="I93" s="150"/>
    </row>
    <row r="94" spans="1:9" ht="14.1" customHeight="1">
      <c r="A94" s="890" t="s">
        <v>915</v>
      </c>
      <c r="B94" s="891" t="s">
        <v>216</v>
      </c>
      <c r="C94" s="892" t="s">
        <v>313</v>
      </c>
      <c r="D94" s="893">
        <v>1</v>
      </c>
      <c r="E94" s="894"/>
      <c r="F94" s="903">
        <v>8.3699999999999992</v>
      </c>
      <c r="G94" s="179">
        <f>IF(F94="","",F94-F94*COMPASS!$U$11)</f>
        <v>8.3699999999999992</v>
      </c>
      <c r="I94" s="150"/>
    </row>
    <row r="95" spans="1:9" ht="14.1" customHeight="1">
      <c r="A95" s="890" t="s">
        <v>916</v>
      </c>
      <c r="B95" s="891" t="s">
        <v>467</v>
      </c>
      <c r="C95" s="892" t="s">
        <v>529</v>
      </c>
      <c r="D95" s="893">
        <v>1</v>
      </c>
      <c r="E95" s="894"/>
      <c r="F95" s="903">
        <v>1.0900000000000001</v>
      </c>
      <c r="G95" s="179">
        <f>IF(F95="","",F95-F95*COMPASS!$U$11)</f>
        <v>1.0900000000000001</v>
      </c>
      <c r="I95" s="150"/>
    </row>
    <row r="96" spans="1:9" ht="14.1" customHeight="1">
      <c r="A96" s="890" t="s">
        <v>917</v>
      </c>
      <c r="B96" s="891" t="s">
        <v>467</v>
      </c>
      <c r="C96" s="892" t="s">
        <v>600</v>
      </c>
      <c r="D96" s="893">
        <v>1</v>
      </c>
      <c r="E96" s="894"/>
      <c r="F96" s="903">
        <v>1.17</v>
      </c>
      <c r="G96" s="179">
        <f>IF(F96="","",F96-F96*COMPASS!$U$11)</f>
        <v>1.17</v>
      </c>
      <c r="I96" s="150"/>
    </row>
    <row r="97" spans="1:9" ht="14.1" customHeight="1">
      <c r="A97" s="890" t="s">
        <v>14679</v>
      </c>
      <c r="B97" s="891" t="s">
        <v>467</v>
      </c>
      <c r="C97" s="892" t="s">
        <v>14680</v>
      </c>
      <c r="D97" s="893">
        <v>1</v>
      </c>
      <c r="E97" s="894"/>
      <c r="F97" s="903">
        <v>1.57</v>
      </c>
      <c r="G97" s="179">
        <f>IF(F97="","",F97-F97*COMPASS!$U$11)</f>
        <v>1.57</v>
      </c>
      <c r="I97" s="150"/>
    </row>
    <row r="98" spans="1:9" ht="14.1" customHeight="1">
      <c r="A98" s="890" t="s">
        <v>918</v>
      </c>
      <c r="B98" s="891" t="s">
        <v>467</v>
      </c>
      <c r="C98" s="892" t="s">
        <v>686</v>
      </c>
      <c r="D98" s="893">
        <v>1</v>
      </c>
      <c r="E98" s="894"/>
      <c r="F98" s="903">
        <v>1.75</v>
      </c>
      <c r="G98" s="179">
        <f>IF(F98="","",F98-F98*COMPASS!$U$11)</f>
        <v>1.75</v>
      </c>
      <c r="I98" s="150"/>
    </row>
    <row r="99" spans="1:9" ht="14.1" customHeight="1">
      <c r="A99" s="890" t="s">
        <v>919</v>
      </c>
      <c r="B99" s="891" t="s">
        <v>467</v>
      </c>
      <c r="C99" s="892" t="s">
        <v>511</v>
      </c>
      <c r="D99" s="893">
        <v>1</v>
      </c>
      <c r="E99" s="894"/>
      <c r="F99" s="903">
        <v>2.36</v>
      </c>
      <c r="G99" s="179">
        <f>IF(F99="","",F99-F99*COMPASS!$U$11)</f>
        <v>2.36</v>
      </c>
      <c r="I99" s="150"/>
    </row>
    <row r="100" spans="1:9" ht="14.1" customHeight="1">
      <c r="A100" s="890" t="s">
        <v>920</v>
      </c>
      <c r="B100" s="891" t="s">
        <v>467</v>
      </c>
      <c r="C100" s="892" t="s">
        <v>331</v>
      </c>
      <c r="D100" s="893">
        <v>1</v>
      </c>
      <c r="E100" s="894"/>
      <c r="F100" s="903">
        <v>3.47</v>
      </c>
      <c r="G100" s="179">
        <f>IF(F100="","",F100-F100*COMPASS!$U$11)</f>
        <v>3.47</v>
      </c>
      <c r="I100" s="150"/>
    </row>
    <row r="101" spans="1:9" ht="14.1" customHeight="1">
      <c r="A101" s="890" t="s">
        <v>921</v>
      </c>
      <c r="B101" s="891" t="s">
        <v>467</v>
      </c>
      <c r="C101" s="892" t="s">
        <v>332</v>
      </c>
      <c r="D101" s="893">
        <v>1</v>
      </c>
      <c r="E101" s="894"/>
      <c r="F101" s="903">
        <v>6.01</v>
      </c>
      <c r="G101" s="179">
        <f>IF(F101="","",F101-F101*COMPASS!$U$11)</f>
        <v>6.01</v>
      </c>
      <c r="I101" s="150"/>
    </row>
    <row r="102" spans="1:9" ht="14.1" customHeight="1">
      <c r="A102" s="890" t="s">
        <v>922</v>
      </c>
      <c r="B102" s="891" t="s">
        <v>216</v>
      </c>
      <c r="C102" s="892" t="s">
        <v>592</v>
      </c>
      <c r="D102" s="893">
        <v>1</v>
      </c>
      <c r="E102" s="894"/>
      <c r="F102" s="903">
        <v>8.3699999999999992</v>
      </c>
      <c r="G102" s="179">
        <f>IF(F102="","",F102-F102*COMPASS!$U$11)</f>
        <v>8.3699999999999992</v>
      </c>
      <c r="I102" s="150"/>
    </row>
    <row r="103" spans="1:9" ht="14.1" customHeight="1">
      <c r="A103" s="890" t="s">
        <v>923</v>
      </c>
      <c r="B103" s="891" t="s">
        <v>467</v>
      </c>
      <c r="C103" s="892" t="s">
        <v>463</v>
      </c>
      <c r="D103" s="893">
        <v>1</v>
      </c>
      <c r="E103" s="894"/>
      <c r="F103" s="903">
        <v>1.0900000000000001</v>
      </c>
      <c r="G103" s="179">
        <f>IF(F103="","",F103-F103*COMPASS!$U$11)</f>
        <v>1.0900000000000001</v>
      </c>
      <c r="I103" s="150"/>
    </row>
    <row r="104" spans="1:9" ht="14.1" customHeight="1">
      <c r="A104" s="890" t="s">
        <v>924</v>
      </c>
      <c r="B104" s="891" t="s">
        <v>467</v>
      </c>
      <c r="C104" s="892" t="s">
        <v>464</v>
      </c>
      <c r="D104" s="893">
        <v>1</v>
      </c>
      <c r="E104" s="894"/>
      <c r="F104" s="903">
        <v>1.17</v>
      </c>
      <c r="G104" s="179">
        <f>IF(F104="","",F104-F104*COMPASS!$U$11)</f>
        <v>1.17</v>
      </c>
      <c r="I104" s="150"/>
    </row>
    <row r="105" spans="1:9" ht="14.1" customHeight="1">
      <c r="A105" s="890" t="s">
        <v>14681</v>
      </c>
      <c r="B105" s="891" t="s">
        <v>467</v>
      </c>
      <c r="C105" s="892" t="s">
        <v>14682</v>
      </c>
      <c r="D105" s="893">
        <v>1</v>
      </c>
      <c r="E105" s="894"/>
      <c r="F105" s="903">
        <v>1.57</v>
      </c>
      <c r="G105" s="179">
        <f>IF(F105="","",F105-F105*COMPASS!$U$11)</f>
        <v>1.57</v>
      </c>
      <c r="I105" s="150"/>
    </row>
    <row r="106" spans="1:9" ht="14.1" customHeight="1">
      <c r="A106" s="890" t="s">
        <v>925</v>
      </c>
      <c r="B106" s="891" t="s">
        <v>467</v>
      </c>
      <c r="C106" s="892" t="s">
        <v>283</v>
      </c>
      <c r="D106" s="893">
        <v>1</v>
      </c>
      <c r="E106" s="894"/>
      <c r="F106" s="903">
        <v>1.75</v>
      </c>
      <c r="G106" s="179">
        <f>IF(F106="","",F106-F106*COMPASS!$U$11)</f>
        <v>1.75</v>
      </c>
      <c r="I106" s="150"/>
    </row>
    <row r="107" spans="1:9" ht="14.1" customHeight="1">
      <c r="A107" s="890" t="s">
        <v>926</v>
      </c>
      <c r="B107" s="891" t="s">
        <v>467</v>
      </c>
      <c r="C107" s="892" t="s">
        <v>356</v>
      </c>
      <c r="D107" s="893">
        <v>1</v>
      </c>
      <c r="E107" s="894"/>
      <c r="F107" s="903">
        <v>2.36</v>
      </c>
      <c r="G107" s="179">
        <f>IF(F107="","",F107-F107*COMPASS!$U$11)</f>
        <v>2.36</v>
      </c>
      <c r="I107" s="150"/>
    </row>
    <row r="108" spans="1:9" ht="14.1" customHeight="1">
      <c r="A108" s="890" t="s">
        <v>927</v>
      </c>
      <c r="B108" s="891" t="s">
        <v>467</v>
      </c>
      <c r="C108" s="892" t="s">
        <v>357</v>
      </c>
      <c r="D108" s="893">
        <v>1</v>
      </c>
      <c r="E108" s="894"/>
      <c r="F108" s="903">
        <v>3.47</v>
      </c>
      <c r="G108" s="179">
        <f>IF(F108="","",F108-F108*COMPASS!$U$11)</f>
        <v>3.47</v>
      </c>
      <c r="I108" s="150"/>
    </row>
    <row r="109" spans="1:9" ht="14.1" customHeight="1">
      <c r="A109" s="890" t="s">
        <v>928</v>
      </c>
      <c r="B109" s="891" t="s">
        <v>216</v>
      </c>
      <c r="C109" s="892" t="s">
        <v>307</v>
      </c>
      <c r="D109" s="893">
        <v>1</v>
      </c>
      <c r="E109" s="894"/>
      <c r="F109" s="903">
        <v>6.01</v>
      </c>
      <c r="G109" s="179">
        <f>IF(F109="","",F109-F109*COMPASS!$U$11)</f>
        <v>6.01</v>
      </c>
      <c r="I109" s="150"/>
    </row>
    <row r="110" spans="1:9" ht="14.1" customHeight="1">
      <c r="A110" s="890" t="s">
        <v>929</v>
      </c>
      <c r="B110" s="891" t="s">
        <v>216</v>
      </c>
      <c r="C110" s="892" t="s">
        <v>308</v>
      </c>
      <c r="D110" s="893">
        <v>1</v>
      </c>
      <c r="E110" s="894"/>
      <c r="F110" s="903">
        <v>8.3699999999999992</v>
      </c>
      <c r="G110" s="179">
        <f>IF(F110="","",F110-F110*COMPASS!$U$11)</f>
        <v>8.3699999999999992</v>
      </c>
      <c r="I110" s="150"/>
    </row>
    <row r="111" spans="1:9" ht="14.1" customHeight="1">
      <c r="A111" s="890" t="s">
        <v>930</v>
      </c>
      <c r="B111" s="891" t="s">
        <v>467</v>
      </c>
      <c r="C111" s="892" t="s">
        <v>309</v>
      </c>
      <c r="D111" s="893">
        <v>1</v>
      </c>
      <c r="E111" s="894"/>
      <c r="F111" s="903">
        <v>1.0900000000000001</v>
      </c>
      <c r="G111" s="179">
        <f>IF(F111="","",F111-F111*COMPASS!$U$11)</f>
        <v>1.0900000000000001</v>
      </c>
      <c r="I111" s="150"/>
    </row>
    <row r="112" spans="1:9" ht="14.1" customHeight="1">
      <c r="A112" s="890" t="s">
        <v>931</v>
      </c>
      <c r="B112" s="891" t="s">
        <v>467</v>
      </c>
      <c r="C112" s="892" t="s">
        <v>239</v>
      </c>
      <c r="D112" s="893">
        <v>1</v>
      </c>
      <c r="E112" s="894"/>
      <c r="F112" s="903">
        <v>1.17</v>
      </c>
      <c r="G112" s="179">
        <f>IF(F112="","",F112-F112*COMPASS!$U$11)</f>
        <v>1.17</v>
      </c>
      <c r="I112" s="150"/>
    </row>
    <row r="113" spans="1:9" ht="14.1" customHeight="1">
      <c r="A113" s="890" t="s">
        <v>14683</v>
      </c>
      <c r="B113" s="891" t="s">
        <v>467</v>
      </c>
      <c r="C113" s="892" t="s">
        <v>14684</v>
      </c>
      <c r="D113" s="893">
        <v>1</v>
      </c>
      <c r="E113" s="894"/>
      <c r="F113" s="903">
        <v>1.57</v>
      </c>
      <c r="G113" s="179">
        <f>IF(F113="","",F113-F113*COMPASS!$U$11)</f>
        <v>1.57</v>
      </c>
      <c r="I113" s="150"/>
    </row>
    <row r="114" spans="1:9" ht="14.1" customHeight="1">
      <c r="A114" s="890" t="s">
        <v>932</v>
      </c>
      <c r="B114" s="891" t="s">
        <v>467</v>
      </c>
      <c r="C114" s="892" t="s">
        <v>575</v>
      </c>
      <c r="D114" s="893">
        <v>1</v>
      </c>
      <c r="E114" s="894"/>
      <c r="F114" s="903">
        <v>1.75</v>
      </c>
      <c r="G114" s="179">
        <f>IF(F114="","",F114-F114*COMPASS!$U$11)</f>
        <v>1.75</v>
      </c>
      <c r="I114" s="150"/>
    </row>
    <row r="115" spans="1:9" ht="14.1" customHeight="1">
      <c r="A115" s="890" t="s">
        <v>933</v>
      </c>
      <c r="B115" s="891" t="s">
        <v>467</v>
      </c>
      <c r="C115" s="892" t="s">
        <v>168</v>
      </c>
      <c r="D115" s="893">
        <v>1</v>
      </c>
      <c r="E115" s="894"/>
      <c r="F115" s="903">
        <v>2.36</v>
      </c>
      <c r="G115" s="179">
        <f>IF(F115="","",F115-F115*COMPASS!$U$11)</f>
        <v>2.36</v>
      </c>
      <c r="I115" s="150"/>
    </row>
    <row r="116" spans="1:9" ht="14.1" customHeight="1">
      <c r="A116" s="890" t="s">
        <v>934</v>
      </c>
      <c r="B116" s="891" t="s">
        <v>467</v>
      </c>
      <c r="C116" s="892" t="s">
        <v>170</v>
      </c>
      <c r="D116" s="893">
        <v>1</v>
      </c>
      <c r="E116" s="894"/>
      <c r="F116" s="903">
        <v>3.47</v>
      </c>
      <c r="G116" s="179">
        <f>IF(F116="","",F116-F116*COMPASS!$U$11)</f>
        <v>3.47</v>
      </c>
      <c r="I116" s="150"/>
    </row>
    <row r="117" spans="1:9" ht="14.1" customHeight="1">
      <c r="A117" s="890" t="s">
        <v>935</v>
      </c>
      <c r="B117" s="891" t="s">
        <v>216</v>
      </c>
      <c r="C117" s="892" t="s">
        <v>171</v>
      </c>
      <c r="D117" s="893">
        <v>1</v>
      </c>
      <c r="E117" s="894"/>
      <c r="F117" s="903">
        <v>6.01</v>
      </c>
      <c r="G117" s="179">
        <f>IF(F117="","",F117-F117*COMPASS!$U$11)</f>
        <v>6.01</v>
      </c>
      <c r="I117" s="150"/>
    </row>
    <row r="118" spans="1:9" ht="14.1" customHeight="1">
      <c r="A118" s="890" t="s">
        <v>936</v>
      </c>
      <c r="B118" s="891" t="s">
        <v>216</v>
      </c>
      <c r="C118" s="892" t="s">
        <v>172</v>
      </c>
      <c r="D118" s="893">
        <v>1</v>
      </c>
      <c r="E118" s="894"/>
      <c r="F118" s="903">
        <v>8.3699999999999992</v>
      </c>
      <c r="G118" s="179">
        <f>IF(F118="","",F118-F118*COMPASS!$U$11)</f>
        <v>8.3699999999999992</v>
      </c>
      <c r="I118" s="150"/>
    </row>
    <row r="119" spans="1:9" ht="14.1" customHeight="1">
      <c r="A119" s="890" t="s">
        <v>12166</v>
      </c>
      <c r="B119" s="891" t="s">
        <v>467</v>
      </c>
      <c r="C119" s="892" t="s">
        <v>13395</v>
      </c>
      <c r="D119" s="893">
        <v>1</v>
      </c>
      <c r="E119" s="894"/>
      <c r="F119" s="903">
        <v>1.1599999999999999</v>
      </c>
      <c r="G119" s="179">
        <f>IF(F119="","",F119-F119*COMPASS!$U$11)</f>
        <v>1.1599999999999999</v>
      </c>
      <c r="I119" s="150"/>
    </row>
    <row r="120" spans="1:9" ht="14.1" customHeight="1">
      <c r="A120" s="890" t="s">
        <v>9310</v>
      </c>
      <c r="B120" s="891" t="s">
        <v>467</v>
      </c>
      <c r="C120" s="892" t="s">
        <v>9311</v>
      </c>
      <c r="D120" s="893">
        <v>1</v>
      </c>
      <c r="E120" s="894"/>
      <c r="F120" s="903">
        <v>1.17</v>
      </c>
      <c r="G120" s="179">
        <f>IF(F120="","",F120-F120*COMPASS!$U$11)</f>
        <v>1.17</v>
      </c>
      <c r="I120" s="150"/>
    </row>
    <row r="121" spans="1:9" ht="14.1" customHeight="1">
      <c r="A121" s="890" t="s">
        <v>9312</v>
      </c>
      <c r="B121" s="891" t="s">
        <v>467</v>
      </c>
      <c r="C121" s="892" t="s">
        <v>10428</v>
      </c>
      <c r="D121" s="893">
        <v>1</v>
      </c>
      <c r="E121" s="894"/>
      <c r="F121" s="903">
        <v>1.57</v>
      </c>
      <c r="G121" s="179">
        <f>IF(F121="","",F121-F121*COMPASS!$U$11)</f>
        <v>1.57</v>
      </c>
      <c r="I121" s="150"/>
    </row>
    <row r="122" spans="1:9" ht="14.1" customHeight="1">
      <c r="A122" s="890" t="s">
        <v>9313</v>
      </c>
      <c r="B122" s="891" t="s">
        <v>467</v>
      </c>
      <c r="C122" s="892" t="s">
        <v>9314</v>
      </c>
      <c r="D122" s="893">
        <v>1</v>
      </c>
      <c r="E122" s="894"/>
      <c r="F122" s="903">
        <v>1.75</v>
      </c>
      <c r="G122" s="179">
        <f>IF(F122="","",F122-F122*COMPASS!$U$11)</f>
        <v>1.75</v>
      </c>
      <c r="I122" s="150"/>
    </row>
    <row r="123" spans="1:9" ht="14.1" customHeight="1">
      <c r="A123" s="890" t="s">
        <v>9315</v>
      </c>
      <c r="B123" s="891" t="s">
        <v>467</v>
      </c>
      <c r="C123" s="892" t="s">
        <v>9316</v>
      </c>
      <c r="D123" s="893">
        <v>1</v>
      </c>
      <c r="E123" s="894"/>
      <c r="F123" s="903">
        <v>2.36</v>
      </c>
      <c r="G123" s="179">
        <f>IF(F123="","",F123-F123*COMPASS!$U$11)</f>
        <v>2.36</v>
      </c>
      <c r="I123" s="150"/>
    </row>
    <row r="124" spans="1:9" ht="14.1" customHeight="1">
      <c r="A124" s="890" t="s">
        <v>9317</v>
      </c>
      <c r="B124" s="891" t="s">
        <v>467</v>
      </c>
      <c r="C124" s="892" t="s">
        <v>9318</v>
      </c>
      <c r="D124" s="893">
        <v>1</v>
      </c>
      <c r="E124" s="894"/>
      <c r="F124" s="903">
        <v>3.47</v>
      </c>
      <c r="G124" s="179">
        <f>IF(F124="","",F124-F124*COMPASS!$U$11)</f>
        <v>3.47</v>
      </c>
      <c r="I124" s="150"/>
    </row>
    <row r="125" spans="1:9" ht="14.1" customHeight="1">
      <c r="A125" s="890" t="s">
        <v>9319</v>
      </c>
      <c r="B125" s="891" t="s">
        <v>467</v>
      </c>
      <c r="C125" s="892" t="s">
        <v>9320</v>
      </c>
      <c r="D125" s="893">
        <v>1</v>
      </c>
      <c r="E125" s="894"/>
      <c r="F125" s="903">
        <v>6.01</v>
      </c>
      <c r="G125" s="179">
        <f>IF(F125="","",F125-F125*COMPASS!$U$11)</f>
        <v>6.01</v>
      </c>
      <c r="I125" s="150"/>
    </row>
    <row r="126" spans="1:9" ht="14.1" customHeight="1">
      <c r="A126" s="896" t="s">
        <v>173</v>
      </c>
      <c r="B126" s="897"/>
      <c r="C126" s="898"/>
      <c r="D126" s="899"/>
      <c r="E126" s="900"/>
      <c r="F126" s="901"/>
      <c r="G126" s="179" t="str">
        <f>IF(F126="","",F126-F126*COMPASS!$U$11)</f>
        <v/>
      </c>
      <c r="I126" s="150"/>
    </row>
    <row r="127" spans="1:9" ht="14.1" customHeight="1">
      <c r="A127" s="890" t="s">
        <v>937</v>
      </c>
      <c r="B127" s="891" t="s">
        <v>467</v>
      </c>
      <c r="C127" s="892" t="s">
        <v>289</v>
      </c>
      <c r="D127" s="893">
        <v>1</v>
      </c>
      <c r="E127" s="894"/>
      <c r="F127" s="903">
        <v>1.35</v>
      </c>
      <c r="G127" s="179">
        <f>IF(F127="","",F127-F127*COMPASS!$U$11)</f>
        <v>1.35</v>
      </c>
      <c r="I127" s="150"/>
    </row>
    <row r="128" spans="1:9" ht="14.1" customHeight="1">
      <c r="A128" s="890" t="s">
        <v>938</v>
      </c>
      <c r="B128" s="891" t="s">
        <v>467</v>
      </c>
      <c r="C128" s="892" t="s">
        <v>290</v>
      </c>
      <c r="D128" s="893">
        <v>1</v>
      </c>
      <c r="E128" s="894"/>
      <c r="F128" s="903">
        <v>1.68</v>
      </c>
      <c r="G128" s="179">
        <f>IF(F128="","",F128-F128*COMPASS!$U$11)</f>
        <v>1.68</v>
      </c>
      <c r="I128" s="150"/>
    </row>
    <row r="129" spans="1:9" ht="14.1" customHeight="1">
      <c r="A129" s="890" t="s">
        <v>939</v>
      </c>
      <c r="B129" s="891" t="s">
        <v>467</v>
      </c>
      <c r="C129" s="892" t="s">
        <v>661</v>
      </c>
      <c r="D129" s="893">
        <v>1</v>
      </c>
      <c r="E129" s="894"/>
      <c r="F129" s="903">
        <v>2.06</v>
      </c>
      <c r="G129" s="179">
        <f>IF(F129="","",F129-F129*COMPASS!$U$11)</f>
        <v>2.06</v>
      </c>
      <c r="I129" s="150"/>
    </row>
    <row r="130" spans="1:9" ht="14.1" customHeight="1">
      <c r="A130" s="890" t="s">
        <v>940</v>
      </c>
      <c r="B130" s="891" t="s">
        <v>467</v>
      </c>
      <c r="C130" s="892" t="s">
        <v>662</v>
      </c>
      <c r="D130" s="893">
        <v>1</v>
      </c>
      <c r="E130" s="894"/>
      <c r="F130" s="903">
        <v>2.4500000000000002</v>
      </c>
      <c r="G130" s="179">
        <f>IF(F130="","",F130-F130*COMPASS!$U$11)</f>
        <v>2.4500000000000002</v>
      </c>
      <c r="I130" s="150"/>
    </row>
    <row r="131" spans="1:9" ht="14.1" customHeight="1">
      <c r="A131" s="890" t="s">
        <v>941</v>
      </c>
      <c r="B131" s="891" t="s">
        <v>467</v>
      </c>
      <c r="C131" s="892" t="s">
        <v>310</v>
      </c>
      <c r="D131" s="893">
        <v>1</v>
      </c>
      <c r="E131" s="894"/>
      <c r="F131" s="903">
        <v>3.22</v>
      </c>
      <c r="G131" s="179">
        <f>IF(F131="","",F131-F131*COMPASS!$U$11)</f>
        <v>3.22</v>
      </c>
      <c r="I131" s="150"/>
    </row>
    <row r="132" spans="1:9" ht="14.1" customHeight="1">
      <c r="A132" s="890" t="s">
        <v>942</v>
      </c>
      <c r="B132" s="891" t="s">
        <v>467</v>
      </c>
      <c r="C132" s="892" t="s">
        <v>311</v>
      </c>
      <c r="D132" s="893">
        <v>1</v>
      </c>
      <c r="E132" s="894"/>
      <c r="F132" s="903">
        <v>4.8099999999999996</v>
      </c>
      <c r="G132" s="179">
        <f>IF(F132="","",F132-F132*COMPASS!$U$11)</f>
        <v>4.8099999999999996</v>
      </c>
      <c r="I132" s="150"/>
    </row>
    <row r="133" spans="1:9" ht="14.1" customHeight="1">
      <c r="A133" s="890" t="s">
        <v>943</v>
      </c>
      <c r="B133" s="891" t="s">
        <v>467</v>
      </c>
      <c r="C133" s="892" t="s">
        <v>312</v>
      </c>
      <c r="D133" s="893">
        <v>1</v>
      </c>
      <c r="E133" s="894"/>
      <c r="F133" s="903">
        <v>8.75</v>
      </c>
      <c r="G133" s="179">
        <f>IF(F133="","",F133-F133*COMPASS!$U$11)</f>
        <v>8.75</v>
      </c>
      <c r="I133" s="150"/>
    </row>
    <row r="134" spans="1:9" ht="14.1" customHeight="1">
      <c r="A134" s="890" t="s">
        <v>944</v>
      </c>
      <c r="B134" s="891" t="s">
        <v>467</v>
      </c>
      <c r="C134" s="892" t="s">
        <v>542</v>
      </c>
      <c r="D134" s="893">
        <v>1</v>
      </c>
      <c r="E134" s="894"/>
      <c r="F134" s="903">
        <v>13.42</v>
      </c>
      <c r="G134" s="179">
        <f>IF(F134="","",F134-F134*COMPASS!$U$11)</f>
        <v>13.42</v>
      </c>
      <c r="I134" s="150"/>
    </row>
    <row r="135" spans="1:9" ht="14.1" customHeight="1">
      <c r="A135" s="890" t="s">
        <v>8292</v>
      </c>
      <c r="B135" s="891" t="s">
        <v>467</v>
      </c>
      <c r="C135" s="892" t="s">
        <v>1649</v>
      </c>
      <c r="D135" s="893">
        <v>1</v>
      </c>
      <c r="E135" s="894"/>
      <c r="F135" s="903">
        <v>1.76</v>
      </c>
      <c r="G135" s="179">
        <f>IF(F135="","",F135-F135*COMPASS!$U$11)</f>
        <v>1.76</v>
      </c>
      <c r="I135" s="150"/>
    </row>
    <row r="136" spans="1:9" ht="14.1" customHeight="1">
      <c r="A136" s="890" t="s">
        <v>945</v>
      </c>
      <c r="B136" s="891" t="s">
        <v>467</v>
      </c>
      <c r="C136" s="892" t="s">
        <v>188</v>
      </c>
      <c r="D136" s="893">
        <v>1</v>
      </c>
      <c r="E136" s="894"/>
      <c r="F136" s="903">
        <v>2.27</v>
      </c>
      <c r="G136" s="179">
        <f>IF(F136="","",F136-F136*COMPASS!$U$11)</f>
        <v>2.27</v>
      </c>
      <c r="I136" s="150"/>
    </row>
    <row r="137" spans="1:9" ht="14.1" customHeight="1">
      <c r="A137" s="890" t="s">
        <v>946</v>
      </c>
      <c r="B137" s="891" t="s">
        <v>467</v>
      </c>
      <c r="C137" s="892" t="s">
        <v>135</v>
      </c>
      <c r="D137" s="893">
        <v>1</v>
      </c>
      <c r="E137" s="894"/>
      <c r="F137" s="903">
        <v>2.62</v>
      </c>
      <c r="G137" s="179">
        <f>IF(F137="","",F137-F137*COMPASS!$U$11)</f>
        <v>2.62</v>
      </c>
      <c r="I137" s="150"/>
    </row>
    <row r="138" spans="1:9" ht="14.1" customHeight="1">
      <c r="A138" s="890" t="s">
        <v>947</v>
      </c>
      <c r="B138" s="891" t="s">
        <v>467</v>
      </c>
      <c r="C138" s="892" t="s">
        <v>177</v>
      </c>
      <c r="D138" s="893">
        <v>1</v>
      </c>
      <c r="E138" s="894"/>
      <c r="F138" s="903">
        <v>3.27</v>
      </c>
      <c r="G138" s="179">
        <f>IF(F138="","",F138-F138*COMPASS!$U$11)</f>
        <v>3.27</v>
      </c>
      <c r="I138" s="150"/>
    </row>
    <row r="139" spans="1:9" ht="14.1" customHeight="1">
      <c r="A139" s="890" t="s">
        <v>948</v>
      </c>
      <c r="B139" s="891" t="s">
        <v>467</v>
      </c>
      <c r="C139" s="892" t="s">
        <v>178</v>
      </c>
      <c r="D139" s="893">
        <v>1</v>
      </c>
      <c r="E139" s="894"/>
      <c r="F139" s="903">
        <v>3.97</v>
      </c>
      <c r="G139" s="179">
        <f>IF(F139="","",F139-F139*COMPASS!$U$11)</f>
        <v>3.97</v>
      </c>
      <c r="I139" s="150"/>
    </row>
    <row r="140" spans="1:9" ht="14.1" customHeight="1">
      <c r="A140" s="890" t="s">
        <v>949</v>
      </c>
      <c r="B140" s="891" t="s">
        <v>467</v>
      </c>
      <c r="C140" s="892" t="s">
        <v>179</v>
      </c>
      <c r="D140" s="893">
        <v>1</v>
      </c>
      <c r="E140" s="894"/>
      <c r="F140" s="903">
        <v>5.48</v>
      </c>
      <c r="G140" s="179">
        <f>IF(F140="","",F140-F140*COMPASS!$U$11)</f>
        <v>5.48</v>
      </c>
      <c r="I140" s="150"/>
    </row>
    <row r="141" spans="1:9" ht="14.1" customHeight="1">
      <c r="A141" s="890" t="s">
        <v>950</v>
      </c>
      <c r="B141" s="891" t="s">
        <v>467</v>
      </c>
      <c r="C141" s="892" t="s">
        <v>180</v>
      </c>
      <c r="D141" s="893">
        <v>1</v>
      </c>
      <c r="E141" s="894"/>
      <c r="F141" s="903">
        <v>9.59</v>
      </c>
      <c r="G141" s="179">
        <f>IF(F141="","",F141-F141*COMPASS!$U$11)</f>
        <v>9.59</v>
      </c>
      <c r="I141" s="150"/>
    </row>
    <row r="142" spans="1:9" ht="14.1" customHeight="1">
      <c r="A142" s="890" t="s">
        <v>951</v>
      </c>
      <c r="B142" s="891" t="s">
        <v>216</v>
      </c>
      <c r="C142" s="892" t="s">
        <v>181</v>
      </c>
      <c r="D142" s="895">
        <v>1</v>
      </c>
      <c r="E142" s="888"/>
      <c r="F142" s="889">
        <v>10.58</v>
      </c>
      <c r="G142" s="179">
        <f>IF(F142="","",F142-F142*COMPASS!$U$11)</f>
        <v>10.58</v>
      </c>
      <c r="I142" s="150"/>
    </row>
    <row r="143" spans="1:9" ht="14.1" customHeight="1">
      <c r="A143" s="896" t="s">
        <v>952</v>
      </c>
      <c r="B143" s="897"/>
      <c r="C143" s="898"/>
      <c r="D143" s="899"/>
      <c r="E143" s="900"/>
      <c r="F143" s="901"/>
      <c r="G143" s="179" t="str">
        <f>IF(F143="","",F143-F143*COMPASS!$U$11)</f>
        <v/>
      </c>
      <c r="I143" s="150"/>
    </row>
    <row r="144" spans="1:9" ht="14.1" customHeight="1">
      <c r="A144" s="890" t="s">
        <v>953</v>
      </c>
      <c r="B144" s="891" t="s">
        <v>467</v>
      </c>
      <c r="C144" s="892" t="s">
        <v>612</v>
      </c>
      <c r="D144" s="893">
        <v>1</v>
      </c>
      <c r="E144" s="894"/>
      <c r="F144" s="889">
        <v>1.35</v>
      </c>
      <c r="G144" s="179">
        <f>IF(F144="","",F144-F144*COMPASS!$U$11)</f>
        <v>1.35</v>
      </c>
      <c r="I144" s="150"/>
    </row>
    <row r="145" spans="1:9" ht="14.1" customHeight="1">
      <c r="A145" s="890" t="s">
        <v>954</v>
      </c>
      <c r="B145" s="891" t="s">
        <v>467</v>
      </c>
      <c r="C145" s="892" t="s">
        <v>555</v>
      </c>
      <c r="D145" s="893">
        <v>1</v>
      </c>
      <c r="E145" s="894"/>
      <c r="F145" s="889">
        <v>1.68</v>
      </c>
      <c r="G145" s="179">
        <f>IF(F145="","",F145-F145*COMPASS!$U$11)</f>
        <v>1.68</v>
      </c>
      <c r="I145" s="150"/>
    </row>
    <row r="146" spans="1:9" ht="14.1" customHeight="1">
      <c r="A146" s="890" t="s">
        <v>6858</v>
      </c>
      <c r="B146" s="891" t="s">
        <v>467</v>
      </c>
      <c r="C146" s="892" t="s">
        <v>6859</v>
      </c>
      <c r="D146" s="893">
        <v>1</v>
      </c>
      <c r="E146" s="894"/>
      <c r="F146" s="889">
        <v>2.06</v>
      </c>
      <c r="G146" s="179">
        <f>IF(F146="","",F146-F146*COMPASS!$U$11)</f>
        <v>2.06</v>
      </c>
      <c r="I146" s="150"/>
    </row>
    <row r="147" spans="1:9" ht="14.1" customHeight="1">
      <c r="A147" s="890" t="s">
        <v>955</v>
      </c>
      <c r="B147" s="891" t="s">
        <v>467</v>
      </c>
      <c r="C147" s="892" t="s">
        <v>636</v>
      </c>
      <c r="D147" s="893">
        <v>1</v>
      </c>
      <c r="E147" s="894"/>
      <c r="F147" s="889">
        <v>2.4500000000000002</v>
      </c>
      <c r="G147" s="179">
        <f>IF(F147="","",F147-F147*COMPASS!$U$11)</f>
        <v>2.4500000000000002</v>
      </c>
      <c r="I147" s="150"/>
    </row>
    <row r="148" spans="1:9" ht="14.1" customHeight="1">
      <c r="A148" s="890" t="s">
        <v>956</v>
      </c>
      <c r="B148" s="891" t="s">
        <v>467</v>
      </c>
      <c r="C148" s="892" t="s">
        <v>637</v>
      </c>
      <c r="D148" s="893">
        <v>1</v>
      </c>
      <c r="E148" s="894"/>
      <c r="F148" s="889">
        <v>3.22</v>
      </c>
      <c r="G148" s="179">
        <f>IF(F148="","",F148-F148*COMPASS!$U$11)</f>
        <v>3.22</v>
      </c>
      <c r="I148" s="150"/>
    </row>
    <row r="149" spans="1:9" ht="14.1" customHeight="1">
      <c r="A149" s="890" t="s">
        <v>957</v>
      </c>
      <c r="B149" s="891" t="s">
        <v>467</v>
      </c>
      <c r="C149" s="892" t="s">
        <v>638</v>
      </c>
      <c r="D149" s="893">
        <v>1</v>
      </c>
      <c r="E149" s="894"/>
      <c r="F149" s="889">
        <v>4.8099999999999996</v>
      </c>
      <c r="G149" s="179">
        <f>IF(F149="","",F149-F149*COMPASS!$U$11)</f>
        <v>4.8099999999999996</v>
      </c>
      <c r="I149" s="150"/>
    </row>
    <row r="150" spans="1:9" ht="14.1" customHeight="1">
      <c r="A150" s="890" t="s">
        <v>9321</v>
      </c>
      <c r="B150" s="891" t="s">
        <v>467</v>
      </c>
      <c r="C150" s="892" t="s">
        <v>9098</v>
      </c>
      <c r="D150" s="887">
        <v>1</v>
      </c>
      <c r="E150" s="888"/>
      <c r="F150" s="889">
        <v>8.75</v>
      </c>
      <c r="G150" s="179">
        <f>IF(F150="","",F150-F150*COMPASS!$U$11)</f>
        <v>8.75</v>
      </c>
      <c r="I150" s="150"/>
    </row>
    <row r="151" spans="1:9" ht="14.1" customHeight="1">
      <c r="A151" s="890" t="s">
        <v>958</v>
      </c>
      <c r="B151" s="891" t="s">
        <v>467</v>
      </c>
      <c r="C151" s="892" t="s">
        <v>639</v>
      </c>
      <c r="D151" s="893">
        <v>1</v>
      </c>
      <c r="E151" s="894"/>
      <c r="F151" s="889">
        <v>1.35</v>
      </c>
      <c r="G151" s="179">
        <f>IF(F151="","",F151-F151*COMPASS!$U$11)</f>
        <v>1.35</v>
      </c>
      <c r="I151" s="150"/>
    </row>
    <row r="152" spans="1:9" ht="14.1" customHeight="1">
      <c r="A152" s="890" t="s">
        <v>959</v>
      </c>
      <c r="B152" s="891" t="s">
        <v>467</v>
      </c>
      <c r="C152" s="892" t="s">
        <v>640</v>
      </c>
      <c r="D152" s="893">
        <v>1</v>
      </c>
      <c r="E152" s="894"/>
      <c r="F152" s="889">
        <v>1.68</v>
      </c>
      <c r="G152" s="179">
        <f>IF(F152="","",F152-F152*COMPASS!$U$11)</f>
        <v>1.68</v>
      </c>
      <c r="I152" s="150"/>
    </row>
    <row r="153" spans="1:9" ht="14.1" customHeight="1">
      <c r="A153" s="890" t="s">
        <v>6860</v>
      </c>
      <c r="B153" s="891" t="s">
        <v>467</v>
      </c>
      <c r="C153" s="892" t="s">
        <v>7059</v>
      </c>
      <c r="D153" s="893">
        <v>1</v>
      </c>
      <c r="E153" s="894"/>
      <c r="F153" s="889">
        <v>2.06</v>
      </c>
      <c r="G153" s="179">
        <f>IF(F153="","",F153-F153*COMPASS!$U$11)</f>
        <v>2.06</v>
      </c>
      <c r="I153" s="150"/>
    </row>
    <row r="154" spans="1:9" ht="14.1" customHeight="1">
      <c r="A154" s="890" t="s">
        <v>960</v>
      </c>
      <c r="B154" s="891" t="s">
        <v>467</v>
      </c>
      <c r="C154" s="892" t="s">
        <v>433</v>
      </c>
      <c r="D154" s="893">
        <v>1</v>
      </c>
      <c r="E154" s="894"/>
      <c r="F154" s="889">
        <v>2.4500000000000002</v>
      </c>
      <c r="G154" s="179">
        <f>IF(F154="","",F154-F154*COMPASS!$U$11)</f>
        <v>2.4500000000000002</v>
      </c>
      <c r="I154" s="150"/>
    </row>
    <row r="155" spans="1:9" ht="14.1" customHeight="1">
      <c r="A155" s="890" t="s">
        <v>961</v>
      </c>
      <c r="B155" s="891" t="s">
        <v>467</v>
      </c>
      <c r="C155" s="892" t="s">
        <v>475</v>
      </c>
      <c r="D155" s="893">
        <v>1</v>
      </c>
      <c r="E155" s="894"/>
      <c r="F155" s="889">
        <v>3.22</v>
      </c>
      <c r="G155" s="179">
        <f>IF(F155="","",F155-F155*COMPASS!$U$11)</f>
        <v>3.22</v>
      </c>
      <c r="I155" s="150"/>
    </row>
    <row r="156" spans="1:9" ht="14.1" customHeight="1">
      <c r="A156" s="890" t="s">
        <v>962</v>
      </c>
      <c r="B156" s="891" t="s">
        <v>467</v>
      </c>
      <c r="C156" s="892" t="s">
        <v>434</v>
      </c>
      <c r="D156" s="893">
        <v>1</v>
      </c>
      <c r="E156" s="894"/>
      <c r="F156" s="889">
        <v>4.8099999999999996</v>
      </c>
      <c r="G156" s="179">
        <f>IF(F156="","",F156-F156*COMPASS!$U$11)</f>
        <v>4.8099999999999996</v>
      </c>
      <c r="I156" s="150"/>
    </row>
    <row r="157" spans="1:9" ht="14.1" customHeight="1">
      <c r="A157" s="890" t="s">
        <v>9322</v>
      </c>
      <c r="B157" s="891" t="s">
        <v>467</v>
      </c>
      <c r="C157" s="892" t="s">
        <v>9099</v>
      </c>
      <c r="D157" s="887">
        <v>1</v>
      </c>
      <c r="E157" s="888"/>
      <c r="F157" s="889">
        <v>8.75</v>
      </c>
      <c r="G157" s="179">
        <f>IF(F157="","",F157-F157*COMPASS!$U$11)</f>
        <v>8.75</v>
      </c>
      <c r="I157" s="150"/>
    </row>
    <row r="158" spans="1:9" ht="14.1" customHeight="1">
      <c r="A158" s="890" t="s">
        <v>803</v>
      </c>
      <c r="B158" s="891" t="s">
        <v>467</v>
      </c>
      <c r="C158" s="892" t="s">
        <v>436</v>
      </c>
      <c r="D158" s="893">
        <v>1</v>
      </c>
      <c r="E158" s="894"/>
      <c r="F158" s="889">
        <v>1.35</v>
      </c>
      <c r="G158" s="179">
        <f>IF(F158="","",F158-F158*COMPASS!$U$11)</f>
        <v>1.35</v>
      </c>
      <c r="I158" s="150"/>
    </row>
    <row r="159" spans="1:9" ht="14.1" customHeight="1">
      <c r="A159" s="890" t="s">
        <v>804</v>
      </c>
      <c r="B159" s="891" t="s">
        <v>467</v>
      </c>
      <c r="C159" s="892" t="s">
        <v>199</v>
      </c>
      <c r="D159" s="893">
        <v>1</v>
      </c>
      <c r="E159" s="894"/>
      <c r="F159" s="889">
        <v>1.68</v>
      </c>
      <c r="G159" s="179">
        <f>IF(F159="","",F159-F159*COMPASS!$U$11)</f>
        <v>1.68</v>
      </c>
      <c r="I159" s="150"/>
    </row>
    <row r="160" spans="1:9" ht="14.1" customHeight="1">
      <c r="A160" s="890" t="s">
        <v>6861</v>
      </c>
      <c r="B160" s="891" t="s">
        <v>467</v>
      </c>
      <c r="C160" s="892" t="s">
        <v>7060</v>
      </c>
      <c r="D160" s="893">
        <v>1</v>
      </c>
      <c r="E160" s="894"/>
      <c r="F160" s="889">
        <v>2.06</v>
      </c>
      <c r="G160" s="179">
        <f>IF(F160="","",F160-F160*COMPASS!$U$11)</f>
        <v>2.06</v>
      </c>
      <c r="I160" s="150"/>
    </row>
    <row r="161" spans="1:9" ht="14.1" customHeight="1">
      <c r="A161" s="890" t="s">
        <v>805</v>
      </c>
      <c r="B161" s="891" t="s">
        <v>467</v>
      </c>
      <c r="C161" s="892" t="s">
        <v>335</v>
      </c>
      <c r="D161" s="893">
        <v>1</v>
      </c>
      <c r="E161" s="894"/>
      <c r="F161" s="889">
        <v>2.4500000000000002</v>
      </c>
      <c r="G161" s="179">
        <f>IF(F161="","",F161-F161*COMPASS!$U$11)</f>
        <v>2.4500000000000002</v>
      </c>
      <c r="I161" s="150"/>
    </row>
    <row r="162" spans="1:9" ht="14.1" customHeight="1">
      <c r="A162" s="890" t="s">
        <v>806</v>
      </c>
      <c r="B162" s="891" t="s">
        <v>467</v>
      </c>
      <c r="C162" s="892" t="s">
        <v>336</v>
      </c>
      <c r="D162" s="893">
        <v>1</v>
      </c>
      <c r="E162" s="894"/>
      <c r="F162" s="889">
        <v>3.22</v>
      </c>
      <c r="G162" s="179">
        <f>IF(F162="","",F162-F162*COMPASS!$U$11)</f>
        <v>3.22</v>
      </c>
      <c r="I162" s="150"/>
    </row>
    <row r="163" spans="1:9" ht="14.1" customHeight="1">
      <c r="A163" s="890" t="s">
        <v>807</v>
      </c>
      <c r="B163" s="891" t="s">
        <v>467</v>
      </c>
      <c r="C163" s="892" t="s">
        <v>147</v>
      </c>
      <c r="D163" s="893">
        <v>1</v>
      </c>
      <c r="E163" s="894"/>
      <c r="F163" s="889">
        <v>4.8099999999999996</v>
      </c>
      <c r="G163" s="179">
        <f>IF(F163="","",F163-F163*COMPASS!$U$11)</f>
        <v>4.8099999999999996</v>
      </c>
      <c r="I163" s="150"/>
    </row>
    <row r="164" spans="1:9" ht="14.1" customHeight="1">
      <c r="A164" s="890" t="s">
        <v>9323</v>
      </c>
      <c r="B164" s="891" t="s">
        <v>467</v>
      </c>
      <c r="C164" s="892" t="s">
        <v>9100</v>
      </c>
      <c r="D164" s="887">
        <v>1</v>
      </c>
      <c r="E164" s="888"/>
      <c r="F164" s="889">
        <v>8.75</v>
      </c>
      <c r="G164" s="179">
        <f>IF(F164="","",F164-F164*COMPASS!$U$11)</f>
        <v>8.75</v>
      </c>
      <c r="I164" s="150"/>
    </row>
    <row r="165" spans="1:9" ht="14.1" customHeight="1">
      <c r="A165" s="890" t="s">
        <v>808</v>
      </c>
      <c r="B165" s="891" t="s">
        <v>467</v>
      </c>
      <c r="C165" s="892" t="s">
        <v>274</v>
      </c>
      <c r="D165" s="893">
        <v>1</v>
      </c>
      <c r="E165" s="894"/>
      <c r="F165" s="889">
        <v>1.35</v>
      </c>
      <c r="G165" s="179">
        <f>IF(F165="","",F165-F165*COMPASS!$U$11)</f>
        <v>1.35</v>
      </c>
      <c r="I165" s="150"/>
    </row>
    <row r="166" spans="1:9" ht="14.1" customHeight="1">
      <c r="A166" s="890" t="s">
        <v>809</v>
      </c>
      <c r="B166" s="891" t="s">
        <v>467</v>
      </c>
      <c r="C166" s="892" t="s">
        <v>518</v>
      </c>
      <c r="D166" s="893">
        <v>1</v>
      </c>
      <c r="E166" s="894"/>
      <c r="F166" s="889">
        <v>1.68</v>
      </c>
      <c r="G166" s="179">
        <f>IF(F166="","",F166-F166*COMPASS!$U$11)</f>
        <v>1.68</v>
      </c>
      <c r="I166" s="150"/>
    </row>
    <row r="167" spans="1:9" ht="14.1" customHeight="1">
      <c r="A167" s="890" t="s">
        <v>6862</v>
      </c>
      <c r="B167" s="891" t="s">
        <v>467</v>
      </c>
      <c r="C167" s="892" t="s">
        <v>6863</v>
      </c>
      <c r="D167" s="893">
        <v>1</v>
      </c>
      <c r="E167" s="894"/>
      <c r="F167" s="889">
        <v>2.06</v>
      </c>
      <c r="G167" s="179">
        <f>IF(F167="","",F167-F167*COMPASS!$U$11)</f>
        <v>2.06</v>
      </c>
      <c r="I167" s="150"/>
    </row>
    <row r="168" spans="1:9" ht="14.1" customHeight="1">
      <c r="A168" s="890" t="s">
        <v>810</v>
      </c>
      <c r="B168" s="891" t="s">
        <v>467</v>
      </c>
      <c r="C168" s="892" t="s">
        <v>584</v>
      </c>
      <c r="D168" s="893">
        <v>1</v>
      </c>
      <c r="E168" s="894"/>
      <c r="F168" s="889">
        <v>2.4500000000000002</v>
      </c>
      <c r="G168" s="179">
        <f>IF(F168="","",F168-F168*COMPASS!$U$11)</f>
        <v>2.4500000000000002</v>
      </c>
      <c r="I168" s="150"/>
    </row>
    <row r="169" spans="1:9" ht="14.1" customHeight="1">
      <c r="A169" s="890" t="s">
        <v>811</v>
      </c>
      <c r="B169" s="891" t="s">
        <v>467</v>
      </c>
      <c r="C169" s="892" t="s">
        <v>585</v>
      </c>
      <c r="D169" s="893">
        <v>1</v>
      </c>
      <c r="E169" s="894"/>
      <c r="F169" s="889">
        <v>3.22</v>
      </c>
      <c r="G169" s="179">
        <f>IF(F169="","",F169-F169*COMPASS!$U$11)</f>
        <v>3.22</v>
      </c>
      <c r="I169" s="150"/>
    </row>
    <row r="170" spans="1:9" ht="14.1" customHeight="1">
      <c r="A170" s="890" t="s">
        <v>812</v>
      </c>
      <c r="B170" s="891" t="s">
        <v>467</v>
      </c>
      <c r="C170" s="892" t="s">
        <v>586</v>
      </c>
      <c r="D170" s="893">
        <v>1</v>
      </c>
      <c r="E170" s="894"/>
      <c r="F170" s="889">
        <v>4.8099999999999996</v>
      </c>
      <c r="G170" s="179">
        <f>IF(F170="","",F170-F170*COMPASS!$U$11)</f>
        <v>4.8099999999999996</v>
      </c>
      <c r="I170" s="150"/>
    </row>
    <row r="171" spans="1:9" ht="14.1" customHeight="1">
      <c r="A171" s="890" t="s">
        <v>9324</v>
      </c>
      <c r="B171" s="891" t="s">
        <v>467</v>
      </c>
      <c r="C171" s="892" t="s">
        <v>9101</v>
      </c>
      <c r="D171" s="887">
        <v>1</v>
      </c>
      <c r="E171" s="888"/>
      <c r="F171" s="889">
        <v>8.75</v>
      </c>
      <c r="G171" s="179">
        <f>IF(F171="","",F171-F171*COMPASS!$U$11)</f>
        <v>8.75</v>
      </c>
      <c r="I171" s="150"/>
    </row>
    <row r="172" spans="1:9" ht="14.1" customHeight="1">
      <c r="A172" s="890" t="s">
        <v>8262</v>
      </c>
      <c r="B172" s="891" t="s">
        <v>467</v>
      </c>
      <c r="C172" s="892" t="s">
        <v>8272</v>
      </c>
      <c r="D172" s="895">
        <v>1</v>
      </c>
      <c r="E172" s="888"/>
      <c r="F172" s="889">
        <v>1.35</v>
      </c>
      <c r="G172" s="179">
        <f>IF(F172="","",F172-F172*COMPASS!$U$11)</f>
        <v>1.35</v>
      </c>
      <c r="I172" s="150"/>
    </row>
    <row r="173" spans="1:9" ht="14.1" customHeight="1">
      <c r="A173" s="890" t="s">
        <v>8263</v>
      </c>
      <c r="B173" s="891" t="s">
        <v>467</v>
      </c>
      <c r="C173" s="892" t="s">
        <v>8273</v>
      </c>
      <c r="D173" s="895">
        <v>1</v>
      </c>
      <c r="E173" s="888"/>
      <c r="F173" s="889">
        <v>1.68</v>
      </c>
      <c r="G173" s="179">
        <f>IF(F173="","",F173-F173*COMPASS!$U$11)</f>
        <v>1.68</v>
      </c>
      <c r="I173" s="150"/>
    </row>
    <row r="174" spans="1:9" ht="14.1" customHeight="1">
      <c r="A174" s="890" t="s">
        <v>8264</v>
      </c>
      <c r="B174" s="891" t="s">
        <v>467</v>
      </c>
      <c r="C174" s="892" t="s">
        <v>8274</v>
      </c>
      <c r="D174" s="895">
        <v>1</v>
      </c>
      <c r="E174" s="888"/>
      <c r="F174" s="889">
        <v>2.4500000000000002</v>
      </c>
      <c r="G174" s="179">
        <f>IF(F174="","",F174-F174*COMPASS!$U$11)</f>
        <v>2.4500000000000002</v>
      </c>
      <c r="I174" s="150"/>
    </row>
    <row r="175" spans="1:9" ht="14.1" customHeight="1">
      <c r="A175" s="890" t="s">
        <v>8265</v>
      </c>
      <c r="B175" s="891" t="s">
        <v>467</v>
      </c>
      <c r="C175" s="892" t="s">
        <v>8275</v>
      </c>
      <c r="D175" s="895">
        <v>1</v>
      </c>
      <c r="E175" s="888"/>
      <c r="F175" s="889">
        <v>3.22</v>
      </c>
      <c r="G175" s="179">
        <f>IF(F175="","",F175-F175*COMPASS!$U$11)</f>
        <v>3.22</v>
      </c>
      <c r="I175" s="150"/>
    </row>
    <row r="176" spans="1:9" ht="14.1" customHeight="1">
      <c r="A176" s="890" t="s">
        <v>8266</v>
      </c>
      <c r="B176" s="891" t="s">
        <v>467</v>
      </c>
      <c r="C176" s="892" t="s">
        <v>8276</v>
      </c>
      <c r="D176" s="895">
        <v>1</v>
      </c>
      <c r="E176" s="888"/>
      <c r="F176" s="889">
        <v>4.8099999999999996</v>
      </c>
      <c r="G176" s="179">
        <f>IF(F176="","",F176-F176*COMPASS!$U$11)</f>
        <v>4.8099999999999996</v>
      </c>
      <c r="I176" s="150"/>
    </row>
    <row r="177" spans="1:9" ht="14.1" customHeight="1">
      <c r="A177" s="890" t="s">
        <v>9325</v>
      </c>
      <c r="B177" s="891" t="s">
        <v>467</v>
      </c>
      <c r="C177" s="892" t="s">
        <v>9102</v>
      </c>
      <c r="D177" s="887">
        <v>1</v>
      </c>
      <c r="E177" s="888"/>
      <c r="F177" s="889">
        <v>8.75</v>
      </c>
      <c r="G177" s="179">
        <f>IF(F177="","",F177-F177*COMPASS!$U$11)</f>
        <v>8.75</v>
      </c>
      <c r="I177" s="150"/>
    </row>
    <row r="178" spans="1:9" ht="14.1" customHeight="1">
      <c r="A178" s="890" t="s">
        <v>8267</v>
      </c>
      <c r="B178" s="891" t="s">
        <v>467</v>
      </c>
      <c r="C178" s="892" t="s">
        <v>8277</v>
      </c>
      <c r="D178" s="895">
        <v>1</v>
      </c>
      <c r="E178" s="888"/>
      <c r="F178" s="889">
        <v>1.35</v>
      </c>
      <c r="G178" s="179">
        <f>IF(F178="","",F178-F178*COMPASS!$U$11)</f>
        <v>1.35</v>
      </c>
      <c r="I178" s="150"/>
    </row>
    <row r="179" spans="1:9" ht="14.1" customHeight="1">
      <c r="A179" s="890" t="s">
        <v>8268</v>
      </c>
      <c r="B179" s="891" t="s">
        <v>467</v>
      </c>
      <c r="C179" s="892" t="s">
        <v>8278</v>
      </c>
      <c r="D179" s="895">
        <v>1</v>
      </c>
      <c r="E179" s="888"/>
      <c r="F179" s="889">
        <v>1.68</v>
      </c>
      <c r="G179" s="179">
        <f>IF(F179="","",F179-F179*COMPASS!$U$11)</f>
        <v>1.68</v>
      </c>
      <c r="I179" s="150"/>
    </row>
    <row r="180" spans="1:9" ht="14.1" customHeight="1">
      <c r="A180" s="890" t="s">
        <v>8269</v>
      </c>
      <c r="B180" s="891" t="s">
        <v>467</v>
      </c>
      <c r="C180" s="892" t="s">
        <v>8279</v>
      </c>
      <c r="D180" s="895">
        <v>1</v>
      </c>
      <c r="E180" s="888"/>
      <c r="F180" s="889">
        <v>2.4500000000000002</v>
      </c>
      <c r="G180" s="179">
        <f>IF(F180="","",F180-F180*COMPASS!$U$11)</f>
        <v>2.4500000000000002</v>
      </c>
      <c r="I180" s="150"/>
    </row>
    <row r="181" spans="1:9" ht="14.1" customHeight="1">
      <c r="A181" s="890" t="s">
        <v>8270</v>
      </c>
      <c r="B181" s="891" t="s">
        <v>467</v>
      </c>
      <c r="C181" s="892" t="s">
        <v>8280</v>
      </c>
      <c r="D181" s="895">
        <v>1</v>
      </c>
      <c r="E181" s="888"/>
      <c r="F181" s="889">
        <v>3.22</v>
      </c>
      <c r="G181" s="179">
        <f>IF(F181="","",F181-F181*COMPASS!$U$11)</f>
        <v>3.22</v>
      </c>
      <c r="I181" s="150"/>
    </row>
    <row r="182" spans="1:9" ht="14.1" customHeight="1">
      <c r="A182" s="890" t="s">
        <v>8271</v>
      </c>
      <c r="B182" s="891" t="s">
        <v>467</v>
      </c>
      <c r="C182" s="892" t="s">
        <v>8281</v>
      </c>
      <c r="D182" s="895">
        <v>1</v>
      </c>
      <c r="E182" s="888"/>
      <c r="F182" s="889">
        <v>4.8099999999999996</v>
      </c>
      <c r="G182" s="179">
        <f>IF(F182="","",F182-F182*COMPASS!$U$11)</f>
        <v>4.8099999999999996</v>
      </c>
      <c r="I182" s="150"/>
    </row>
    <row r="183" spans="1:9" ht="14.1" customHeight="1">
      <c r="A183" s="890" t="s">
        <v>9326</v>
      </c>
      <c r="B183" s="891" t="s">
        <v>467</v>
      </c>
      <c r="C183" s="892" t="s">
        <v>9103</v>
      </c>
      <c r="D183" s="887">
        <v>1</v>
      </c>
      <c r="E183" s="888"/>
      <c r="F183" s="889">
        <v>8.75</v>
      </c>
      <c r="G183" s="179">
        <f>IF(F183="","",F183-F183*COMPASS!$U$11)</f>
        <v>8.75</v>
      </c>
      <c r="I183" s="150"/>
    </row>
    <row r="184" spans="1:9" ht="14.1" customHeight="1">
      <c r="A184" s="896" t="s">
        <v>15713</v>
      </c>
      <c r="B184" s="897"/>
      <c r="C184" s="898"/>
      <c r="D184" s="899"/>
      <c r="E184" s="900"/>
      <c r="F184" s="901"/>
      <c r="G184" s="179" t="str">
        <f>IF(F184="","",F184-F184*COMPASS!$U$11)</f>
        <v/>
      </c>
      <c r="I184" s="150"/>
    </row>
    <row r="185" spans="1:9" ht="14.1" customHeight="1">
      <c r="A185" s="890" t="s">
        <v>8414</v>
      </c>
      <c r="B185" s="891" t="s">
        <v>467</v>
      </c>
      <c r="C185" s="892" t="s">
        <v>9327</v>
      </c>
      <c r="D185" s="895">
        <v>1</v>
      </c>
      <c r="E185" s="888"/>
      <c r="F185" s="889">
        <v>2.3199999999999998</v>
      </c>
      <c r="G185" s="179">
        <f>IF(F185="","",F185-F185*COMPASS!$U$11)</f>
        <v>2.3199999999999998</v>
      </c>
      <c r="I185" s="150"/>
    </row>
    <row r="186" spans="1:9" ht="14.1" customHeight="1">
      <c r="A186" s="890" t="s">
        <v>8415</v>
      </c>
      <c r="B186" s="891" t="s">
        <v>467</v>
      </c>
      <c r="C186" s="892" t="s">
        <v>9328</v>
      </c>
      <c r="D186" s="895">
        <v>1</v>
      </c>
      <c r="E186" s="888"/>
      <c r="F186" s="889">
        <v>3.05</v>
      </c>
      <c r="G186" s="179">
        <f>IF(F186="","",F186-F186*COMPASS!$U$11)</f>
        <v>3.05</v>
      </c>
      <c r="I186" s="150"/>
    </row>
    <row r="187" spans="1:9" ht="14.1" customHeight="1">
      <c r="A187" s="890" t="s">
        <v>8416</v>
      </c>
      <c r="B187" s="891" t="s">
        <v>467</v>
      </c>
      <c r="C187" s="892" t="s">
        <v>9329</v>
      </c>
      <c r="D187" s="895">
        <v>1</v>
      </c>
      <c r="E187" s="888"/>
      <c r="F187" s="889">
        <v>4.05</v>
      </c>
      <c r="G187" s="179">
        <f>IF(F187="","",F187-F187*COMPASS!$U$11)</f>
        <v>4.05</v>
      </c>
      <c r="I187" s="150"/>
    </row>
    <row r="188" spans="1:9" ht="14.1" customHeight="1">
      <c r="A188" s="890" t="s">
        <v>8417</v>
      </c>
      <c r="B188" s="891" t="s">
        <v>467</v>
      </c>
      <c r="C188" s="892" t="s">
        <v>9330</v>
      </c>
      <c r="D188" s="895">
        <v>1</v>
      </c>
      <c r="E188" s="888"/>
      <c r="F188" s="889">
        <v>6.01</v>
      </c>
      <c r="G188" s="179">
        <f>IF(F188="","",F188-F188*COMPASS!$U$11)</f>
        <v>6.01</v>
      </c>
      <c r="I188" s="150"/>
    </row>
    <row r="189" spans="1:9" ht="14.1" customHeight="1">
      <c r="A189" s="890" t="s">
        <v>8418</v>
      </c>
      <c r="B189" s="891" t="s">
        <v>467</v>
      </c>
      <c r="C189" s="892" t="s">
        <v>9331</v>
      </c>
      <c r="D189" s="895">
        <v>1</v>
      </c>
      <c r="E189" s="888"/>
      <c r="F189" s="889">
        <v>10.44</v>
      </c>
      <c r="G189" s="179">
        <f>IF(F189="","",F189-F189*COMPASS!$U$11)</f>
        <v>10.44</v>
      </c>
      <c r="I189" s="150"/>
    </row>
    <row r="190" spans="1:9" ht="14.1" customHeight="1">
      <c r="A190" s="925" t="s">
        <v>15714</v>
      </c>
      <c r="B190" s="926"/>
      <c r="C190" s="927"/>
      <c r="D190" s="928"/>
      <c r="E190" s="929"/>
      <c r="F190" s="1138"/>
      <c r="G190" s="179" t="str">
        <f>IF(F190="","",F190-F190*COMPASS!$U$11)</f>
        <v/>
      </c>
      <c r="I190" s="150"/>
    </row>
    <row r="191" spans="1:9" ht="14.1" customHeight="1">
      <c r="A191" s="1130" t="s">
        <v>14851</v>
      </c>
      <c r="B191" s="1131" t="s">
        <v>216</v>
      </c>
      <c r="C191" s="1132" t="s">
        <v>14852</v>
      </c>
      <c r="D191" s="1133">
        <v>1</v>
      </c>
      <c r="E191" s="1134"/>
      <c r="F191" s="1135">
        <v>1.86</v>
      </c>
      <c r="G191" s="179">
        <f>IF(F191="","",F191-F191*COMPASS!$U$11)</f>
        <v>1.86</v>
      </c>
      <c r="I191" s="150"/>
    </row>
    <row r="192" spans="1:9" ht="14.1" customHeight="1">
      <c r="A192" s="1130" t="s">
        <v>14853</v>
      </c>
      <c r="B192" s="1131" t="s">
        <v>216</v>
      </c>
      <c r="C192" s="1132" t="s">
        <v>14854</v>
      </c>
      <c r="D192" s="1133">
        <v>1</v>
      </c>
      <c r="E192" s="1134"/>
      <c r="F192" s="1135">
        <v>2.04</v>
      </c>
      <c r="G192" s="179">
        <f>IF(F192="","",F192-F192*COMPASS!$U$11)</f>
        <v>2.04</v>
      </c>
      <c r="I192" s="150"/>
    </row>
    <row r="193" spans="1:9" ht="14.1" customHeight="1">
      <c r="A193" s="1130" t="s">
        <v>14855</v>
      </c>
      <c r="B193" s="1131" t="s">
        <v>216</v>
      </c>
      <c r="C193" s="1132" t="s">
        <v>14856</v>
      </c>
      <c r="D193" s="1133">
        <v>1</v>
      </c>
      <c r="E193" s="1134"/>
      <c r="F193" s="1135">
        <v>2.37</v>
      </c>
      <c r="G193" s="179">
        <f>IF(F193="","",F193-F193*COMPASS!$U$11)</f>
        <v>2.37</v>
      </c>
      <c r="I193" s="150"/>
    </row>
    <row r="194" spans="1:9" ht="14.1" customHeight="1">
      <c r="A194" s="1130" t="s">
        <v>14857</v>
      </c>
      <c r="B194" s="1131" t="s">
        <v>216</v>
      </c>
      <c r="C194" s="1132" t="s">
        <v>14858</v>
      </c>
      <c r="D194" s="1133">
        <v>1</v>
      </c>
      <c r="E194" s="1134"/>
      <c r="F194" s="1135">
        <v>3.11</v>
      </c>
      <c r="G194" s="179">
        <f>IF(F194="","",F194-F194*COMPASS!$U$11)</f>
        <v>3.11</v>
      </c>
      <c r="I194" s="150"/>
    </row>
    <row r="195" spans="1:9" ht="14.1" customHeight="1">
      <c r="A195" s="1130" t="s">
        <v>14859</v>
      </c>
      <c r="B195" s="1131" t="s">
        <v>216</v>
      </c>
      <c r="C195" s="1132" t="s">
        <v>14860</v>
      </c>
      <c r="D195" s="1133">
        <v>1</v>
      </c>
      <c r="E195" s="1134"/>
      <c r="F195" s="1135">
        <v>3.25</v>
      </c>
      <c r="G195" s="179">
        <f>IF(F195="","",F195-F195*COMPASS!$U$11)</f>
        <v>3.25</v>
      </c>
      <c r="I195" s="150"/>
    </row>
    <row r="196" spans="1:9" ht="14.1" customHeight="1">
      <c r="A196" s="1130" t="s">
        <v>14861</v>
      </c>
      <c r="B196" s="1131" t="s">
        <v>216</v>
      </c>
      <c r="C196" s="1132" t="s">
        <v>14862</v>
      </c>
      <c r="D196" s="1133">
        <v>1</v>
      </c>
      <c r="E196" s="1134"/>
      <c r="F196" s="1135">
        <v>4.16</v>
      </c>
      <c r="G196" s="179">
        <f>IF(F196="","",F196-F196*COMPASS!$U$11)</f>
        <v>4.16</v>
      </c>
      <c r="I196" s="150"/>
    </row>
    <row r="197" spans="1:9" ht="14.1" customHeight="1">
      <c r="A197" s="1130" t="s">
        <v>14863</v>
      </c>
      <c r="B197" s="1131" t="s">
        <v>216</v>
      </c>
      <c r="C197" s="1132" t="s">
        <v>14864</v>
      </c>
      <c r="D197" s="1133">
        <v>1</v>
      </c>
      <c r="E197" s="1134"/>
      <c r="F197" s="1135">
        <v>5.62</v>
      </c>
      <c r="G197" s="179">
        <f>IF(F197="","",F197-F197*COMPASS!$U$11)</f>
        <v>5.62</v>
      </c>
      <c r="I197" s="150"/>
    </row>
    <row r="198" spans="1:9" ht="14.1" customHeight="1">
      <c r="A198" s="1130" t="s">
        <v>14865</v>
      </c>
      <c r="B198" s="1131" t="s">
        <v>216</v>
      </c>
      <c r="C198" s="1132" t="s">
        <v>14866</v>
      </c>
      <c r="D198" s="1133">
        <v>1</v>
      </c>
      <c r="E198" s="1134"/>
      <c r="F198" s="1135">
        <v>10.27</v>
      </c>
      <c r="G198" s="179">
        <f>IF(F198="","",F198-F198*COMPASS!$U$11)</f>
        <v>10.27</v>
      </c>
      <c r="I198" s="150"/>
    </row>
    <row r="199" spans="1:9" ht="14.1" customHeight="1">
      <c r="A199" s="890" t="s">
        <v>14867</v>
      </c>
      <c r="B199" s="1131" t="s">
        <v>216</v>
      </c>
      <c r="C199" s="892" t="s">
        <v>14868</v>
      </c>
      <c r="D199" s="1136">
        <v>1</v>
      </c>
      <c r="E199" s="1147"/>
      <c r="F199" s="1137">
        <v>1.86</v>
      </c>
      <c r="G199" s="179">
        <f>IF(F199="","",F199-F199*COMPASS!$U$11)</f>
        <v>1.86</v>
      </c>
      <c r="I199" s="150"/>
    </row>
    <row r="200" spans="1:9" ht="14.1" customHeight="1">
      <c r="A200" s="890" t="s">
        <v>14869</v>
      </c>
      <c r="B200" s="1131" t="s">
        <v>216</v>
      </c>
      <c r="C200" s="892" t="s">
        <v>14870</v>
      </c>
      <c r="D200" s="1136">
        <v>1</v>
      </c>
      <c r="E200" s="1147"/>
      <c r="F200" s="1137">
        <v>2.04</v>
      </c>
      <c r="G200" s="179">
        <f>IF(F200="","",F200-F200*COMPASS!$U$11)</f>
        <v>2.04</v>
      </c>
      <c r="I200" s="150"/>
    </row>
    <row r="201" spans="1:9" ht="14.1" customHeight="1">
      <c r="A201" s="890" t="s">
        <v>14871</v>
      </c>
      <c r="B201" s="1131" t="s">
        <v>216</v>
      </c>
      <c r="C201" s="892" t="s">
        <v>14872</v>
      </c>
      <c r="D201" s="1136">
        <v>1</v>
      </c>
      <c r="E201" s="1147"/>
      <c r="F201" s="1137">
        <v>2.37</v>
      </c>
      <c r="G201" s="179">
        <f>IF(F201="","",F201-F201*COMPASS!$U$11)</f>
        <v>2.37</v>
      </c>
      <c r="I201" s="150"/>
    </row>
    <row r="202" spans="1:9" ht="14.1" customHeight="1">
      <c r="A202" s="890" t="s">
        <v>14873</v>
      </c>
      <c r="B202" s="1131" t="s">
        <v>216</v>
      </c>
      <c r="C202" s="892" t="s">
        <v>14874</v>
      </c>
      <c r="D202" s="1136">
        <v>1</v>
      </c>
      <c r="E202" s="1147"/>
      <c r="F202" s="1137">
        <v>3.11</v>
      </c>
      <c r="G202" s="179">
        <f>IF(F202="","",F202-F202*COMPASS!$U$11)</f>
        <v>3.11</v>
      </c>
      <c r="I202" s="150"/>
    </row>
    <row r="203" spans="1:9" ht="14.1" customHeight="1">
      <c r="A203" s="890" t="s">
        <v>14875</v>
      </c>
      <c r="B203" s="1131" t="s">
        <v>216</v>
      </c>
      <c r="C203" s="892" t="s">
        <v>14876</v>
      </c>
      <c r="D203" s="1136">
        <v>1</v>
      </c>
      <c r="E203" s="1147"/>
      <c r="F203" s="1137">
        <v>3.25</v>
      </c>
      <c r="G203" s="179">
        <f>IF(F203="","",F203-F203*COMPASS!$U$11)</f>
        <v>3.25</v>
      </c>
      <c r="I203" s="150"/>
    </row>
    <row r="204" spans="1:9" ht="14.1" customHeight="1">
      <c r="A204" s="890" t="s">
        <v>14877</v>
      </c>
      <c r="B204" s="1131" t="s">
        <v>216</v>
      </c>
      <c r="C204" s="892" t="s">
        <v>14878</v>
      </c>
      <c r="D204" s="1136">
        <v>1</v>
      </c>
      <c r="E204" s="1147"/>
      <c r="F204" s="1137">
        <v>4.16</v>
      </c>
      <c r="G204" s="179">
        <f>IF(F204="","",F204-F204*COMPASS!$U$11)</f>
        <v>4.16</v>
      </c>
      <c r="I204" s="150"/>
    </row>
    <row r="205" spans="1:9" ht="14.1" customHeight="1">
      <c r="A205" s="890" t="s">
        <v>14879</v>
      </c>
      <c r="B205" s="1131" t="s">
        <v>216</v>
      </c>
      <c r="C205" s="892" t="s">
        <v>14880</v>
      </c>
      <c r="D205" s="1136">
        <v>1</v>
      </c>
      <c r="E205" s="1147"/>
      <c r="F205" s="1137">
        <v>5.62</v>
      </c>
      <c r="G205" s="179">
        <f>IF(F205="","",F205-F205*COMPASS!$U$11)</f>
        <v>5.62</v>
      </c>
      <c r="I205" s="150"/>
    </row>
    <row r="206" spans="1:9" ht="14.1" customHeight="1">
      <c r="A206" s="890" t="s">
        <v>14881</v>
      </c>
      <c r="B206" s="1131" t="s">
        <v>216</v>
      </c>
      <c r="C206" s="892" t="s">
        <v>14882</v>
      </c>
      <c r="D206" s="1136">
        <v>1</v>
      </c>
      <c r="E206" s="1147"/>
      <c r="F206" s="1137">
        <v>10.27</v>
      </c>
      <c r="G206" s="179">
        <f>IF(F206="","",F206-F206*COMPASS!$U$11)</f>
        <v>10.27</v>
      </c>
      <c r="I206" s="150"/>
    </row>
    <row r="207" spans="1:9" ht="14.1" customHeight="1">
      <c r="A207" s="1130" t="s">
        <v>14883</v>
      </c>
      <c r="B207" s="1131" t="s">
        <v>216</v>
      </c>
      <c r="C207" s="1132" t="s">
        <v>14884</v>
      </c>
      <c r="D207" s="1133">
        <v>1</v>
      </c>
      <c r="E207" s="1134"/>
      <c r="F207" s="1135">
        <v>1.86</v>
      </c>
      <c r="G207" s="179">
        <f>IF(F207="","",F207-F207*COMPASS!$U$11)</f>
        <v>1.86</v>
      </c>
      <c r="I207" s="150"/>
    </row>
    <row r="208" spans="1:9" ht="14.1" customHeight="1">
      <c r="A208" s="1130" t="s">
        <v>14885</v>
      </c>
      <c r="B208" s="1131" t="s">
        <v>216</v>
      </c>
      <c r="C208" s="1132" t="s">
        <v>14886</v>
      </c>
      <c r="D208" s="1133">
        <v>1</v>
      </c>
      <c r="E208" s="1134"/>
      <c r="F208" s="1135">
        <v>2.04</v>
      </c>
      <c r="G208" s="179">
        <f>IF(F208="","",F208-F208*COMPASS!$U$11)</f>
        <v>2.04</v>
      </c>
      <c r="I208" s="150"/>
    </row>
    <row r="209" spans="1:9" ht="14.1" customHeight="1">
      <c r="A209" s="1130" t="s">
        <v>14887</v>
      </c>
      <c r="B209" s="1131" t="s">
        <v>216</v>
      </c>
      <c r="C209" s="1132" t="s">
        <v>14888</v>
      </c>
      <c r="D209" s="1133">
        <v>1</v>
      </c>
      <c r="E209" s="1134"/>
      <c r="F209" s="1135">
        <v>2.37</v>
      </c>
      <c r="G209" s="179">
        <f>IF(F209="","",F209-F209*COMPASS!$U$11)</f>
        <v>2.37</v>
      </c>
      <c r="I209" s="150"/>
    </row>
    <row r="210" spans="1:9" ht="14.1" customHeight="1">
      <c r="A210" s="1130" t="s">
        <v>14889</v>
      </c>
      <c r="B210" s="1131" t="s">
        <v>216</v>
      </c>
      <c r="C210" s="1132" t="s">
        <v>14890</v>
      </c>
      <c r="D210" s="1133">
        <v>1</v>
      </c>
      <c r="E210" s="1134"/>
      <c r="F210" s="1135">
        <v>3.11</v>
      </c>
      <c r="G210" s="179">
        <f>IF(F210="","",F210-F210*COMPASS!$U$11)</f>
        <v>3.11</v>
      </c>
      <c r="I210" s="150"/>
    </row>
    <row r="211" spans="1:9" ht="14.1" customHeight="1">
      <c r="A211" s="1130" t="s">
        <v>14891</v>
      </c>
      <c r="B211" s="1131" t="s">
        <v>216</v>
      </c>
      <c r="C211" s="1132" t="s">
        <v>14892</v>
      </c>
      <c r="D211" s="1133">
        <v>1</v>
      </c>
      <c r="E211" s="1134"/>
      <c r="F211" s="1135">
        <v>3.25</v>
      </c>
      <c r="G211" s="179">
        <f>IF(F211="","",F211-F211*COMPASS!$U$11)</f>
        <v>3.25</v>
      </c>
      <c r="I211" s="150"/>
    </row>
    <row r="212" spans="1:9" ht="14.1" customHeight="1">
      <c r="A212" s="1130" t="s">
        <v>14893</v>
      </c>
      <c r="B212" s="1131" t="s">
        <v>216</v>
      </c>
      <c r="C212" s="1132" t="s">
        <v>14894</v>
      </c>
      <c r="D212" s="1133">
        <v>1</v>
      </c>
      <c r="E212" s="1134"/>
      <c r="F212" s="1135">
        <v>4.16</v>
      </c>
      <c r="G212" s="179">
        <f>IF(F212="","",F212-F212*COMPASS!$U$11)</f>
        <v>4.16</v>
      </c>
      <c r="I212" s="150"/>
    </row>
    <row r="213" spans="1:9" ht="14.1" customHeight="1">
      <c r="A213" s="1130" t="s">
        <v>14895</v>
      </c>
      <c r="B213" s="1131" t="s">
        <v>216</v>
      </c>
      <c r="C213" s="1132" t="s">
        <v>14896</v>
      </c>
      <c r="D213" s="1133">
        <v>1</v>
      </c>
      <c r="E213" s="1134"/>
      <c r="F213" s="1135">
        <v>5.62</v>
      </c>
      <c r="G213" s="179">
        <f>IF(F213="","",F213-F213*COMPASS!$U$11)</f>
        <v>5.62</v>
      </c>
      <c r="I213" s="150"/>
    </row>
    <row r="214" spans="1:9" ht="14.1" customHeight="1">
      <c r="A214" s="1130" t="s">
        <v>14897</v>
      </c>
      <c r="B214" s="1131" t="s">
        <v>216</v>
      </c>
      <c r="C214" s="1132" t="s">
        <v>14898</v>
      </c>
      <c r="D214" s="1133">
        <v>1</v>
      </c>
      <c r="E214" s="1134"/>
      <c r="F214" s="1135">
        <v>10.27</v>
      </c>
      <c r="G214" s="179">
        <f>IF(F214="","",F214-F214*COMPASS!$U$11)</f>
        <v>10.27</v>
      </c>
      <c r="I214" s="150"/>
    </row>
    <row r="215" spans="1:9" ht="14.1" customHeight="1">
      <c r="A215" s="890" t="s">
        <v>14899</v>
      </c>
      <c r="B215" s="1131" t="s">
        <v>216</v>
      </c>
      <c r="C215" s="892" t="s">
        <v>14900</v>
      </c>
      <c r="D215" s="1136">
        <v>1</v>
      </c>
      <c r="E215" s="1147"/>
      <c r="F215" s="1137">
        <v>1.86</v>
      </c>
      <c r="G215" s="179">
        <f>IF(F215="","",F215-F215*COMPASS!$U$11)</f>
        <v>1.86</v>
      </c>
      <c r="I215" s="150"/>
    </row>
    <row r="216" spans="1:9" ht="14.1" customHeight="1">
      <c r="A216" s="890" t="s">
        <v>14901</v>
      </c>
      <c r="B216" s="1131" t="s">
        <v>216</v>
      </c>
      <c r="C216" s="892" t="s">
        <v>14902</v>
      </c>
      <c r="D216" s="1136">
        <v>1</v>
      </c>
      <c r="E216" s="1147"/>
      <c r="F216" s="1137">
        <v>2.04</v>
      </c>
      <c r="G216" s="179">
        <f>IF(F216="","",F216-F216*COMPASS!$U$11)</f>
        <v>2.04</v>
      </c>
      <c r="I216" s="150"/>
    </row>
    <row r="217" spans="1:9" ht="14.1" customHeight="1">
      <c r="A217" s="890" t="s">
        <v>14903</v>
      </c>
      <c r="B217" s="1131" t="s">
        <v>216</v>
      </c>
      <c r="C217" s="892" t="s">
        <v>14904</v>
      </c>
      <c r="D217" s="1136">
        <v>1</v>
      </c>
      <c r="E217" s="1147"/>
      <c r="F217" s="1137">
        <v>2.37</v>
      </c>
      <c r="G217" s="179">
        <f>IF(F217="","",F217-F217*COMPASS!$U$11)</f>
        <v>2.37</v>
      </c>
      <c r="I217" s="150"/>
    </row>
    <row r="218" spans="1:9" ht="14.1" customHeight="1">
      <c r="A218" s="890" t="s">
        <v>14905</v>
      </c>
      <c r="B218" s="1131" t="s">
        <v>216</v>
      </c>
      <c r="C218" s="892" t="s">
        <v>14906</v>
      </c>
      <c r="D218" s="1136">
        <v>1</v>
      </c>
      <c r="E218" s="1147"/>
      <c r="F218" s="1137">
        <v>3.11</v>
      </c>
      <c r="G218" s="179">
        <f>IF(F218="","",F218-F218*COMPASS!$U$11)</f>
        <v>3.11</v>
      </c>
      <c r="I218" s="150"/>
    </row>
    <row r="219" spans="1:9" ht="14.1" customHeight="1">
      <c r="A219" s="890" t="s">
        <v>14907</v>
      </c>
      <c r="B219" s="1131" t="s">
        <v>216</v>
      </c>
      <c r="C219" s="892" t="s">
        <v>14908</v>
      </c>
      <c r="D219" s="1136">
        <v>1</v>
      </c>
      <c r="E219" s="1147"/>
      <c r="F219" s="1137">
        <v>3.25</v>
      </c>
      <c r="G219" s="179">
        <f>IF(F219="","",F219-F219*COMPASS!$U$11)</f>
        <v>3.25</v>
      </c>
      <c r="I219" s="150"/>
    </row>
    <row r="220" spans="1:9" ht="14.1" customHeight="1">
      <c r="A220" s="890" t="s">
        <v>14909</v>
      </c>
      <c r="B220" s="1131" t="s">
        <v>216</v>
      </c>
      <c r="C220" s="892" t="s">
        <v>14910</v>
      </c>
      <c r="D220" s="1136">
        <v>1</v>
      </c>
      <c r="E220" s="1147"/>
      <c r="F220" s="1137">
        <v>4.16</v>
      </c>
      <c r="G220" s="179">
        <f>IF(F220="","",F220-F220*COMPASS!$U$11)</f>
        <v>4.16</v>
      </c>
      <c r="I220" s="150"/>
    </row>
    <row r="221" spans="1:9" ht="14.1" customHeight="1">
      <c r="A221" s="890" t="s">
        <v>14911</v>
      </c>
      <c r="B221" s="1131" t="s">
        <v>216</v>
      </c>
      <c r="C221" s="892" t="s">
        <v>14912</v>
      </c>
      <c r="D221" s="1136">
        <v>1</v>
      </c>
      <c r="E221" s="1147"/>
      <c r="F221" s="1137">
        <v>5.62</v>
      </c>
      <c r="G221" s="179">
        <f>IF(F221="","",F221-F221*COMPASS!$U$11)</f>
        <v>5.62</v>
      </c>
      <c r="I221" s="150"/>
    </row>
    <row r="222" spans="1:9" ht="14.1" customHeight="1">
      <c r="A222" s="890" t="s">
        <v>14913</v>
      </c>
      <c r="B222" s="1131" t="s">
        <v>216</v>
      </c>
      <c r="C222" s="892" t="s">
        <v>14914</v>
      </c>
      <c r="D222" s="1136">
        <v>1</v>
      </c>
      <c r="E222" s="1147"/>
      <c r="F222" s="1137">
        <v>10.27</v>
      </c>
      <c r="G222" s="179">
        <f>IF(F222="","",F222-F222*COMPASS!$U$11)</f>
        <v>10.27</v>
      </c>
      <c r="I222" s="150"/>
    </row>
    <row r="223" spans="1:9" ht="14.1" customHeight="1">
      <c r="A223" s="1130" t="s">
        <v>14915</v>
      </c>
      <c r="B223" s="1131" t="s">
        <v>216</v>
      </c>
      <c r="C223" s="1132" t="s">
        <v>14916</v>
      </c>
      <c r="D223" s="1133">
        <v>1</v>
      </c>
      <c r="E223" s="1134"/>
      <c r="F223" s="1135">
        <v>1.86</v>
      </c>
      <c r="G223" s="179">
        <f>IF(F223="","",F223-F223*COMPASS!$U$11)</f>
        <v>1.86</v>
      </c>
      <c r="I223" s="150"/>
    </row>
    <row r="224" spans="1:9" ht="14.1" customHeight="1">
      <c r="A224" s="1130" t="s">
        <v>14917</v>
      </c>
      <c r="B224" s="1131" t="s">
        <v>216</v>
      </c>
      <c r="C224" s="1132" t="s">
        <v>14918</v>
      </c>
      <c r="D224" s="1133">
        <v>1</v>
      </c>
      <c r="E224" s="1134"/>
      <c r="F224" s="1135">
        <v>2.04</v>
      </c>
      <c r="G224" s="179">
        <f>IF(F224="","",F224-F224*COMPASS!$U$11)</f>
        <v>2.04</v>
      </c>
      <c r="I224" s="150"/>
    </row>
    <row r="225" spans="1:9" ht="14.1" customHeight="1">
      <c r="A225" s="1130" t="s">
        <v>14919</v>
      </c>
      <c r="B225" s="1131" t="s">
        <v>216</v>
      </c>
      <c r="C225" s="1132" t="s">
        <v>14920</v>
      </c>
      <c r="D225" s="1133">
        <v>1</v>
      </c>
      <c r="E225" s="1134"/>
      <c r="F225" s="1135">
        <v>2.37</v>
      </c>
      <c r="G225" s="179">
        <f>IF(F225="","",F225-F225*COMPASS!$U$11)</f>
        <v>2.37</v>
      </c>
      <c r="I225" s="150"/>
    </row>
    <row r="226" spans="1:9" ht="14.1" customHeight="1">
      <c r="A226" s="1130" t="s">
        <v>14921</v>
      </c>
      <c r="B226" s="1131" t="s">
        <v>216</v>
      </c>
      <c r="C226" s="1132" t="s">
        <v>14922</v>
      </c>
      <c r="D226" s="1133">
        <v>1</v>
      </c>
      <c r="E226" s="1134"/>
      <c r="F226" s="1135">
        <v>3.11</v>
      </c>
      <c r="G226" s="179">
        <f>IF(F226="","",F226-F226*COMPASS!$U$11)</f>
        <v>3.11</v>
      </c>
      <c r="I226" s="150"/>
    </row>
    <row r="227" spans="1:9" ht="14.1" customHeight="1">
      <c r="A227" s="1130" t="s">
        <v>14923</v>
      </c>
      <c r="B227" s="1131" t="s">
        <v>216</v>
      </c>
      <c r="C227" s="1132" t="s">
        <v>14924</v>
      </c>
      <c r="D227" s="1133">
        <v>1</v>
      </c>
      <c r="E227" s="1134"/>
      <c r="F227" s="1135">
        <v>3.25</v>
      </c>
      <c r="G227" s="179">
        <f>IF(F227="","",F227-F227*COMPASS!$U$11)</f>
        <v>3.25</v>
      </c>
      <c r="I227" s="150"/>
    </row>
    <row r="228" spans="1:9" ht="14.1" customHeight="1">
      <c r="A228" s="1130" t="s">
        <v>14925</v>
      </c>
      <c r="B228" s="1131" t="s">
        <v>216</v>
      </c>
      <c r="C228" s="1132" t="s">
        <v>14926</v>
      </c>
      <c r="D228" s="1133">
        <v>1</v>
      </c>
      <c r="E228" s="1134"/>
      <c r="F228" s="1135">
        <v>4.16</v>
      </c>
      <c r="G228" s="179">
        <f>IF(F228="","",F228-F228*COMPASS!$U$11)</f>
        <v>4.16</v>
      </c>
      <c r="I228" s="150"/>
    </row>
    <row r="229" spans="1:9" ht="14.1" customHeight="1">
      <c r="A229" s="1130" t="s">
        <v>14927</v>
      </c>
      <c r="B229" s="1131" t="s">
        <v>216</v>
      </c>
      <c r="C229" s="1132" t="s">
        <v>14928</v>
      </c>
      <c r="D229" s="1133">
        <v>1</v>
      </c>
      <c r="E229" s="1134"/>
      <c r="F229" s="1135">
        <v>5.62</v>
      </c>
      <c r="G229" s="179">
        <f>IF(F229="","",F229-F229*COMPASS!$U$11)</f>
        <v>5.62</v>
      </c>
      <c r="I229" s="150"/>
    </row>
    <row r="230" spans="1:9" ht="14.1" customHeight="1">
      <c r="A230" s="1130" t="s">
        <v>14929</v>
      </c>
      <c r="B230" s="1131" t="s">
        <v>216</v>
      </c>
      <c r="C230" s="1132" t="s">
        <v>14930</v>
      </c>
      <c r="D230" s="1133">
        <v>1</v>
      </c>
      <c r="E230" s="1134"/>
      <c r="F230" s="1135">
        <v>10.27</v>
      </c>
      <c r="G230" s="179">
        <f>IF(F230="","",F230-F230*COMPASS!$U$11)</f>
        <v>10.27</v>
      </c>
      <c r="I230" s="150"/>
    </row>
    <row r="231" spans="1:9" ht="14.1" customHeight="1">
      <c r="A231" s="890" t="s">
        <v>14931</v>
      </c>
      <c r="B231" s="1131" t="s">
        <v>216</v>
      </c>
      <c r="C231" s="892" t="s">
        <v>14932</v>
      </c>
      <c r="D231" s="1136">
        <v>1</v>
      </c>
      <c r="E231" s="1147"/>
      <c r="F231" s="1137">
        <v>1.86</v>
      </c>
      <c r="G231" s="179">
        <f>IF(F231="","",F231-F231*COMPASS!$U$11)</f>
        <v>1.86</v>
      </c>
      <c r="I231" s="150"/>
    </row>
    <row r="232" spans="1:9" ht="14.1" customHeight="1">
      <c r="A232" s="890" t="s">
        <v>14933</v>
      </c>
      <c r="B232" s="1131" t="s">
        <v>216</v>
      </c>
      <c r="C232" s="892" t="s">
        <v>14934</v>
      </c>
      <c r="D232" s="1136">
        <v>1</v>
      </c>
      <c r="E232" s="1147"/>
      <c r="F232" s="1137">
        <v>2.04</v>
      </c>
      <c r="G232" s="179">
        <f>IF(F232="","",F232-F232*COMPASS!$U$11)</f>
        <v>2.04</v>
      </c>
      <c r="I232" s="150"/>
    </row>
    <row r="233" spans="1:9" ht="14.1" customHeight="1">
      <c r="A233" s="890" t="s">
        <v>14935</v>
      </c>
      <c r="B233" s="1131" t="s">
        <v>216</v>
      </c>
      <c r="C233" s="892" t="s">
        <v>14936</v>
      </c>
      <c r="D233" s="1136">
        <v>1</v>
      </c>
      <c r="E233" s="1147"/>
      <c r="F233" s="1137">
        <v>2.37</v>
      </c>
      <c r="G233" s="179">
        <f>IF(F233="","",F233-F233*COMPASS!$U$11)</f>
        <v>2.37</v>
      </c>
      <c r="I233" s="150"/>
    </row>
    <row r="234" spans="1:9" ht="14.1" customHeight="1">
      <c r="A234" s="890" t="s">
        <v>14937</v>
      </c>
      <c r="B234" s="1131" t="s">
        <v>216</v>
      </c>
      <c r="C234" s="892" t="s">
        <v>14938</v>
      </c>
      <c r="D234" s="1136">
        <v>1</v>
      </c>
      <c r="E234" s="1147"/>
      <c r="F234" s="1137">
        <v>3.11</v>
      </c>
      <c r="G234" s="179">
        <f>IF(F234="","",F234-F234*COMPASS!$U$11)</f>
        <v>3.11</v>
      </c>
      <c r="I234" s="150"/>
    </row>
    <row r="235" spans="1:9" ht="14.1" customHeight="1">
      <c r="A235" s="890" t="s">
        <v>14939</v>
      </c>
      <c r="B235" s="1131" t="s">
        <v>216</v>
      </c>
      <c r="C235" s="892" t="s">
        <v>14940</v>
      </c>
      <c r="D235" s="1136">
        <v>1</v>
      </c>
      <c r="E235" s="1147"/>
      <c r="F235" s="1137">
        <v>3.25</v>
      </c>
      <c r="G235" s="179">
        <f>IF(F235="","",F235-F235*COMPASS!$U$11)</f>
        <v>3.25</v>
      </c>
      <c r="I235" s="150"/>
    </row>
    <row r="236" spans="1:9" ht="14.1" customHeight="1">
      <c r="A236" s="890" t="s">
        <v>14941</v>
      </c>
      <c r="B236" s="1131" t="s">
        <v>216</v>
      </c>
      <c r="C236" s="892" t="s">
        <v>14942</v>
      </c>
      <c r="D236" s="1136">
        <v>1</v>
      </c>
      <c r="E236" s="1147"/>
      <c r="F236" s="1137">
        <v>4.16</v>
      </c>
      <c r="G236" s="179">
        <f>IF(F236="","",F236-F236*COMPASS!$U$11)</f>
        <v>4.16</v>
      </c>
      <c r="I236" s="150"/>
    </row>
    <row r="237" spans="1:9" ht="14.1" customHeight="1">
      <c r="A237" s="890" t="s">
        <v>14943</v>
      </c>
      <c r="B237" s="1131" t="s">
        <v>216</v>
      </c>
      <c r="C237" s="892" t="s">
        <v>14944</v>
      </c>
      <c r="D237" s="1136">
        <v>1</v>
      </c>
      <c r="E237" s="1147"/>
      <c r="F237" s="1137">
        <v>5.62</v>
      </c>
      <c r="G237" s="179">
        <f>IF(F237="","",F237-F237*COMPASS!$U$11)</f>
        <v>5.62</v>
      </c>
      <c r="I237" s="150"/>
    </row>
    <row r="238" spans="1:9" ht="14.1" customHeight="1">
      <c r="A238" s="890" t="s">
        <v>14945</v>
      </c>
      <c r="B238" s="1131" t="s">
        <v>216</v>
      </c>
      <c r="C238" s="892" t="s">
        <v>14946</v>
      </c>
      <c r="D238" s="1136">
        <v>1</v>
      </c>
      <c r="E238" s="1147"/>
      <c r="F238" s="1137">
        <v>10.27</v>
      </c>
      <c r="G238" s="179">
        <f>IF(F238="","",F238-F238*COMPASS!$U$11)</f>
        <v>10.27</v>
      </c>
      <c r="I238" s="150"/>
    </row>
    <row r="239" spans="1:9" ht="14.1" customHeight="1">
      <c r="A239" s="1130" t="s">
        <v>14947</v>
      </c>
      <c r="B239" s="1131" t="s">
        <v>216</v>
      </c>
      <c r="C239" s="1132" t="s">
        <v>14948</v>
      </c>
      <c r="D239" s="1133">
        <v>1</v>
      </c>
      <c r="E239" s="1134"/>
      <c r="F239" s="1135">
        <v>1.86</v>
      </c>
      <c r="G239" s="179">
        <f>IF(F239="","",F239-F239*COMPASS!$U$11)</f>
        <v>1.86</v>
      </c>
      <c r="I239" s="150"/>
    </row>
    <row r="240" spans="1:9" ht="14.1" customHeight="1">
      <c r="A240" s="1130" t="s">
        <v>14949</v>
      </c>
      <c r="B240" s="1131" t="s">
        <v>216</v>
      </c>
      <c r="C240" s="1132" t="s">
        <v>14950</v>
      </c>
      <c r="D240" s="1133">
        <v>1</v>
      </c>
      <c r="E240" s="1134"/>
      <c r="F240" s="1135">
        <v>2.04</v>
      </c>
      <c r="G240" s="179">
        <f>IF(F240="","",F240-F240*COMPASS!$U$11)</f>
        <v>2.04</v>
      </c>
      <c r="I240" s="150"/>
    </row>
    <row r="241" spans="1:9" ht="14.1" customHeight="1">
      <c r="A241" s="1130" t="s">
        <v>14951</v>
      </c>
      <c r="B241" s="1131" t="s">
        <v>216</v>
      </c>
      <c r="C241" s="1132" t="s">
        <v>14952</v>
      </c>
      <c r="D241" s="1133">
        <v>1</v>
      </c>
      <c r="E241" s="1134"/>
      <c r="F241" s="1135">
        <v>2.37</v>
      </c>
      <c r="G241" s="179">
        <f>IF(F241="","",F241-F241*COMPASS!$U$11)</f>
        <v>2.37</v>
      </c>
      <c r="I241" s="150"/>
    </row>
    <row r="242" spans="1:9" ht="14.1" customHeight="1">
      <c r="A242" s="1130" t="s">
        <v>14953</v>
      </c>
      <c r="B242" s="1131" t="s">
        <v>216</v>
      </c>
      <c r="C242" s="1132" t="s">
        <v>14954</v>
      </c>
      <c r="D242" s="1133">
        <v>1</v>
      </c>
      <c r="E242" s="1134"/>
      <c r="F242" s="1135">
        <v>3.11</v>
      </c>
      <c r="G242" s="179">
        <f>IF(F242="","",F242-F242*COMPASS!$U$11)</f>
        <v>3.11</v>
      </c>
      <c r="I242" s="150"/>
    </row>
    <row r="243" spans="1:9" ht="14.1" customHeight="1">
      <c r="A243" s="1130" t="s">
        <v>14955</v>
      </c>
      <c r="B243" s="1131" t="s">
        <v>216</v>
      </c>
      <c r="C243" s="1132" t="s">
        <v>14956</v>
      </c>
      <c r="D243" s="1133">
        <v>1</v>
      </c>
      <c r="E243" s="1134"/>
      <c r="F243" s="1135">
        <v>3.25</v>
      </c>
      <c r="G243" s="179">
        <f>IF(F243="","",F243-F243*COMPASS!$U$11)</f>
        <v>3.25</v>
      </c>
      <c r="I243" s="150"/>
    </row>
    <row r="244" spans="1:9" ht="14.1" customHeight="1">
      <c r="A244" s="1130" t="s">
        <v>14957</v>
      </c>
      <c r="B244" s="1131" t="s">
        <v>216</v>
      </c>
      <c r="C244" s="1132" t="s">
        <v>14958</v>
      </c>
      <c r="D244" s="1133">
        <v>1</v>
      </c>
      <c r="E244" s="1134"/>
      <c r="F244" s="1135">
        <v>4.16</v>
      </c>
      <c r="G244" s="179">
        <f>IF(F244="","",F244-F244*COMPASS!$U$11)</f>
        <v>4.16</v>
      </c>
      <c r="I244" s="150"/>
    </row>
    <row r="245" spans="1:9" ht="14.1" customHeight="1">
      <c r="A245" s="1130" t="s">
        <v>14959</v>
      </c>
      <c r="B245" s="1131" t="s">
        <v>216</v>
      </c>
      <c r="C245" s="1132" t="s">
        <v>14960</v>
      </c>
      <c r="D245" s="1133">
        <v>1</v>
      </c>
      <c r="E245" s="1134"/>
      <c r="F245" s="1135">
        <v>5.62</v>
      </c>
      <c r="G245" s="179">
        <f>IF(F245="","",F245-F245*COMPASS!$U$11)</f>
        <v>5.62</v>
      </c>
      <c r="I245" s="150"/>
    </row>
    <row r="246" spans="1:9" ht="14.1" customHeight="1">
      <c r="A246" s="1130" t="s">
        <v>14961</v>
      </c>
      <c r="B246" s="1131" t="s">
        <v>216</v>
      </c>
      <c r="C246" s="1132" t="s">
        <v>14962</v>
      </c>
      <c r="D246" s="1133">
        <v>1</v>
      </c>
      <c r="E246" s="1134"/>
      <c r="F246" s="1135">
        <v>10.27</v>
      </c>
      <c r="G246" s="179">
        <f>IF(F246="","",F246-F246*COMPASS!$U$11)</f>
        <v>10.27</v>
      </c>
      <c r="I246" s="150"/>
    </row>
    <row r="247" spans="1:9" ht="14.1" customHeight="1">
      <c r="A247" s="896" t="s">
        <v>15715</v>
      </c>
      <c r="B247" s="897"/>
      <c r="C247" s="898"/>
      <c r="D247" s="899"/>
      <c r="E247" s="900"/>
      <c r="F247" s="901"/>
      <c r="G247" s="179" t="str">
        <f>IF(F247="","",F247-F247*COMPASS!$U$11)</f>
        <v/>
      </c>
      <c r="I247" s="150"/>
    </row>
    <row r="248" spans="1:9" ht="14.1" customHeight="1">
      <c r="A248" s="890" t="s">
        <v>3285</v>
      </c>
      <c r="B248" s="891" t="s">
        <v>467</v>
      </c>
      <c r="C248" s="892" t="s">
        <v>15716</v>
      </c>
      <c r="D248" s="893">
        <v>1</v>
      </c>
      <c r="E248" s="902"/>
      <c r="F248" s="903">
        <v>3.58</v>
      </c>
      <c r="G248" s="179">
        <f>IF(F248="","",F248-F248*COMPASS!$U$11)</f>
        <v>3.58</v>
      </c>
      <c r="I248" s="150"/>
    </row>
    <row r="249" spans="1:9" ht="14.1" customHeight="1">
      <c r="A249" s="890" t="s">
        <v>3286</v>
      </c>
      <c r="B249" s="891" t="s">
        <v>467</v>
      </c>
      <c r="C249" s="892" t="s">
        <v>15717</v>
      </c>
      <c r="D249" s="893">
        <v>1</v>
      </c>
      <c r="E249" s="902"/>
      <c r="F249" s="903">
        <v>5.17</v>
      </c>
      <c r="G249" s="179">
        <f>IF(F249="","",F249-F249*COMPASS!$U$11)</f>
        <v>5.17</v>
      </c>
      <c r="I249" s="150"/>
    </row>
    <row r="250" spans="1:9" ht="14.1" customHeight="1">
      <c r="A250" s="890" t="s">
        <v>3287</v>
      </c>
      <c r="B250" s="891" t="s">
        <v>467</v>
      </c>
      <c r="C250" s="892" t="s">
        <v>15718</v>
      </c>
      <c r="D250" s="893">
        <v>1</v>
      </c>
      <c r="E250" s="902"/>
      <c r="F250" s="903">
        <v>6.76</v>
      </c>
      <c r="G250" s="179">
        <f>IF(F250="","",F250-F250*COMPASS!$U$11)</f>
        <v>6.76</v>
      </c>
      <c r="I250" s="150"/>
    </row>
    <row r="251" spans="1:9" ht="14.1" customHeight="1">
      <c r="A251" s="890" t="s">
        <v>3288</v>
      </c>
      <c r="B251" s="891" t="s">
        <v>467</v>
      </c>
      <c r="C251" s="892" t="s">
        <v>15719</v>
      </c>
      <c r="D251" s="893">
        <v>1</v>
      </c>
      <c r="E251" s="902"/>
      <c r="F251" s="903">
        <v>9.94</v>
      </c>
      <c r="G251" s="179">
        <f>IF(F251="","",F251-F251*COMPASS!$U$11)</f>
        <v>9.94</v>
      </c>
      <c r="I251" s="150"/>
    </row>
    <row r="252" spans="1:9" ht="14.1" customHeight="1">
      <c r="A252" s="890" t="s">
        <v>3289</v>
      </c>
      <c r="B252" s="891" t="s">
        <v>467</v>
      </c>
      <c r="C252" s="892" t="s">
        <v>15720</v>
      </c>
      <c r="D252" s="893">
        <v>1</v>
      </c>
      <c r="E252" s="902"/>
      <c r="F252" s="903">
        <v>17.7</v>
      </c>
      <c r="G252" s="179">
        <f>IF(F252="","",F252-F252*COMPASS!$U$11)</f>
        <v>17.7</v>
      </c>
      <c r="I252" s="150"/>
    </row>
    <row r="253" spans="1:9" ht="14.1" customHeight="1">
      <c r="A253" s="890" t="s">
        <v>3290</v>
      </c>
      <c r="B253" s="891" t="s">
        <v>467</v>
      </c>
      <c r="C253" s="892" t="s">
        <v>15721</v>
      </c>
      <c r="D253" s="893">
        <v>1</v>
      </c>
      <c r="E253" s="902"/>
      <c r="F253" s="903">
        <v>3.19</v>
      </c>
      <c r="G253" s="179">
        <f>IF(F253="","",F253-F253*COMPASS!$U$11)</f>
        <v>3.19</v>
      </c>
      <c r="I253" s="150"/>
    </row>
    <row r="254" spans="1:9" ht="14.1" customHeight="1">
      <c r="A254" s="890" t="s">
        <v>3291</v>
      </c>
      <c r="B254" s="891" t="s">
        <v>467</v>
      </c>
      <c r="C254" s="892" t="s">
        <v>15722</v>
      </c>
      <c r="D254" s="893">
        <v>1</v>
      </c>
      <c r="E254" s="902"/>
      <c r="F254" s="903">
        <v>4.37</v>
      </c>
      <c r="G254" s="179">
        <f>IF(F254="","",F254-F254*COMPASS!$U$11)</f>
        <v>4.37</v>
      </c>
      <c r="I254" s="150"/>
    </row>
    <row r="255" spans="1:9" ht="14.1" customHeight="1">
      <c r="A255" s="890" t="s">
        <v>3292</v>
      </c>
      <c r="B255" s="891" t="s">
        <v>467</v>
      </c>
      <c r="C255" s="892" t="s">
        <v>15723</v>
      </c>
      <c r="D255" s="893">
        <v>1</v>
      </c>
      <c r="E255" s="902"/>
      <c r="F255" s="903">
        <v>5.56</v>
      </c>
      <c r="G255" s="179">
        <f>IF(F255="","",F255-F255*COMPASS!$U$11)</f>
        <v>5.56</v>
      </c>
      <c r="I255" s="150"/>
    </row>
    <row r="256" spans="1:9" ht="14.1" customHeight="1">
      <c r="A256" s="890" t="s">
        <v>3293</v>
      </c>
      <c r="B256" s="891" t="s">
        <v>467</v>
      </c>
      <c r="C256" s="892" t="s">
        <v>15724</v>
      </c>
      <c r="D256" s="893">
        <v>1</v>
      </c>
      <c r="E256" s="902"/>
      <c r="F256" s="903">
        <v>7.93</v>
      </c>
      <c r="G256" s="179">
        <f>IF(F256="","",F256-F256*COMPASS!$U$11)</f>
        <v>7.93</v>
      </c>
      <c r="I256" s="150"/>
    </row>
    <row r="257" spans="1:9" ht="14.1" customHeight="1">
      <c r="A257" s="890" t="s">
        <v>3294</v>
      </c>
      <c r="B257" s="891" t="s">
        <v>467</v>
      </c>
      <c r="C257" s="892" t="s">
        <v>15725</v>
      </c>
      <c r="D257" s="893">
        <v>1</v>
      </c>
      <c r="E257" s="902"/>
      <c r="F257" s="903">
        <v>14.53</v>
      </c>
      <c r="G257" s="179">
        <f>IF(F257="","",F257-F257*COMPASS!$U$11)</f>
        <v>14.53</v>
      </c>
      <c r="I257" s="150"/>
    </row>
    <row r="258" spans="1:9" ht="14.1" customHeight="1">
      <c r="A258" s="925" t="s">
        <v>15726</v>
      </c>
      <c r="B258" s="926"/>
      <c r="C258" s="927"/>
      <c r="D258" s="928"/>
      <c r="E258" s="929"/>
      <c r="F258" s="1138"/>
      <c r="G258" s="179" t="str">
        <f>IF(F258="","",F258-F258*COMPASS!$U$11)</f>
        <v/>
      </c>
      <c r="I258" s="150"/>
    </row>
    <row r="259" spans="1:9" ht="14.1" customHeight="1">
      <c r="A259" s="890" t="s">
        <v>14963</v>
      </c>
      <c r="B259" s="1131" t="s">
        <v>216</v>
      </c>
      <c r="C259" s="892" t="s">
        <v>14964</v>
      </c>
      <c r="D259" s="1136">
        <v>1</v>
      </c>
      <c r="E259" s="1147"/>
      <c r="F259" s="1137">
        <v>3.07</v>
      </c>
      <c r="G259" s="179">
        <f>IF(F259="","",F259-F259*COMPASS!$U$11)</f>
        <v>3.07</v>
      </c>
      <c r="I259" s="150"/>
    </row>
    <row r="260" spans="1:9" ht="14.1" customHeight="1">
      <c r="A260" s="890" t="s">
        <v>14965</v>
      </c>
      <c r="B260" s="1131" t="s">
        <v>216</v>
      </c>
      <c r="C260" s="892" t="s">
        <v>14966</v>
      </c>
      <c r="D260" s="1136">
        <v>1</v>
      </c>
      <c r="E260" s="1147"/>
      <c r="F260" s="1137">
        <v>3.28</v>
      </c>
      <c r="G260" s="179">
        <f>IF(F260="","",F260-F260*COMPASS!$U$11)</f>
        <v>3.28</v>
      </c>
      <c r="I260" s="150"/>
    </row>
    <row r="261" spans="1:9" ht="14.1" customHeight="1">
      <c r="A261" s="890" t="s">
        <v>14967</v>
      </c>
      <c r="B261" s="1131" t="s">
        <v>216</v>
      </c>
      <c r="C261" s="892" t="s">
        <v>14968</v>
      </c>
      <c r="D261" s="1136">
        <v>1</v>
      </c>
      <c r="E261" s="1147"/>
      <c r="F261" s="1137">
        <v>3.73</v>
      </c>
      <c r="G261" s="179">
        <f>IF(F261="","",F261-F261*COMPASS!$U$11)</f>
        <v>3.73</v>
      </c>
      <c r="I261" s="150"/>
    </row>
    <row r="262" spans="1:9" ht="14.1" customHeight="1">
      <c r="A262" s="890" t="s">
        <v>14969</v>
      </c>
      <c r="B262" s="1131" t="s">
        <v>216</v>
      </c>
      <c r="C262" s="892" t="s">
        <v>14970</v>
      </c>
      <c r="D262" s="1136">
        <v>1</v>
      </c>
      <c r="E262" s="1147"/>
      <c r="F262" s="1137">
        <v>4.26</v>
      </c>
      <c r="G262" s="179">
        <f>IF(F262="","",F262-F262*COMPASS!$U$11)</f>
        <v>4.26</v>
      </c>
      <c r="I262" s="150"/>
    </row>
    <row r="263" spans="1:9" ht="14.1" customHeight="1">
      <c r="A263" s="890" t="s">
        <v>14971</v>
      </c>
      <c r="B263" s="1131" t="s">
        <v>216</v>
      </c>
      <c r="C263" s="892" t="s">
        <v>14972</v>
      </c>
      <c r="D263" s="1136">
        <v>1</v>
      </c>
      <c r="E263" s="1147"/>
      <c r="F263" s="1137">
        <v>4.66</v>
      </c>
      <c r="G263" s="179">
        <f>IF(F263="","",F263-F263*COMPASS!$U$11)</f>
        <v>4.66</v>
      </c>
      <c r="I263" s="150"/>
    </row>
    <row r="264" spans="1:9" ht="14.1" customHeight="1">
      <c r="A264" s="890" t="s">
        <v>14973</v>
      </c>
      <c r="B264" s="1131" t="s">
        <v>216</v>
      </c>
      <c r="C264" s="892" t="s">
        <v>14974</v>
      </c>
      <c r="D264" s="1136">
        <v>1</v>
      </c>
      <c r="E264" s="1147"/>
      <c r="F264" s="1137">
        <v>5.57</v>
      </c>
      <c r="G264" s="179">
        <f>IF(F264="","",F264-F264*COMPASS!$U$11)</f>
        <v>5.57</v>
      </c>
      <c r="I264" s="150"/>
    </row>
    <row r="265" spans="1:9" ht="14.1" customHeight="1">
      <c r="A265" s="890" t="s">
        <v>14975</v>
      </c>
      <c r="B265" s="1131" t="s">
        <v>216</v>
      </c>
      <c r="C265" s="892" t="s">
        <v>14976</v>
      </c>
      <c r="D265" s="1136">
        <v>1</v>
      </c>
      <c r="E265" s="1147"/>
      <c r="F265" s="1137">
        <v>7.43</v>
      </c>
      <c r="G265" s="179">
        <f>IF(F265="","",F265-F265*COMPASS!$U$11)</f>
        <v>7.43</v>
      </c>
      <c r="I265" s="150"/>
    </row>
    <row r="266" spans="1:9" ht="14.1" customHeight="1">
      <c r="A266" s="890" t="s">
        <v>14977</v>
      </c>
      <c r="B266" s="1131" t="s">
        <v>216</v>
      </c>
      <c r="C266" s="892" t="s">
        <v>14978</v>
      </c>
      <c r="D266" s="1136">
        <v>1</v>
      </c>
      <c r="E266" s="1147"/>
      <c r="F266" s="1137">
        <v>12.35</v>
      </c>
      <c r="G266" s="179">
        <f>IF(F266="","",F266-F266*COMPASS!$U$11)</f>
        <v>12.35</v>
      </c>
      <c r="I266" s="150"/>
    </row>
    <row r="267" spans="1:9" ht="14.1" customHeight="1">
      <c r="A267" s="1130" t="s">
        <v>14979</v>
      </c>
      <c r="B267" s="1131" t="s">
        <v>216</v>
      </c>
      <c r="C267" s="1132" t="s">
        <v>14980</v>
      </c>
      <c r="D267" s="1133">
        <v>1</v>
      </c>
      <c r="E267" s="1134"/>
      <c r="F267" s="1135">
        <v>3.07</v>
      </c>
      <c r="G267" s="179">
        <f>IF(F267="","",F267-F267*COMPASS!$U$11)</f>
        <v>3.07</v>
      </c>
      <c r="I267" s="150"/>
    </row>
    <row r="268" spans="1:9" ht="14.1" customHeight="1">
      <c r="A268" s="1130" t="s">
        <v>14981</v>
      </c>
      <c r="B268" s="1131" t="s">
        <v>216</v>
      </c>
      <c r="C268" s="1132" t="s">
        <v>14982</v>
      </c>
      <c r="D268" s="1133">
        <v>1</v>
      </c>
      <c r="E268" s="1134"/>
      <c r="F268" s="1135">
        <v>3.28</v>
      </c>
      <c r="G268" s="179">
        <f>IF(F268="","",F268-F268*COMPASS!$U$11)</f>
        <v>3.28</v>
      </c>
      <c r="I268" s="150"/>
    </row>
    <row r="269" spans="1:9" ht="14.1" customHeight="1">
      <c r="A269" s="1130" t="s">
        <v>14983</v>
      </c>
      <c r="B269" s="1131" t="s">
        <v>216</v>
      </c>
      <c r="C269" s="1132" t="s">
        <v>14984</v>
      </c>
      <c r="D269" s="1133">
        <v>1</v>
      </c>
      <c r="E269" s="1134"/>
      <c r="F269" s="1135">
        <v>3.73</v>
      </c>
      <c r="G269" s="179">
        <f>IF(F269="","",F269-F269*COMPASS!$U$11)</f>
        <v>3.73</v>
      </c>
      <c r="I269" s="150"/>
    </row>
    <row r="270" spans="1:9" ht="14.1" customHeight="1">
      <c r="A270" s="1130" t="s">
        <v>14985</v>
      </c>
      <c r="B270" s="1131" t="s">
        <v>216</v>
      </c>
      <c r="C270" s="1132" t="s">
        <v>14986</v>
      </c>
      <c r="D270" s="1133">
        <v>1</v>
      </c>
      <c r="E270" s="1134"/>
      <c r="F270" s="1135">
        <v>4.26</v>
      </c>
      <c r="G270" s="179">
        <f>IF(F270="","",F270-F270*COMPASS!$U$11)</f>
        <v>4.26</v>
      </c>
      <c r="I270" s="150"/>
    </row>
    <row r="271" spans="1:9" ht="14.1" customHeight="1">
      <c r="A271" s="1130" t="s">
        <v>14987</v>
      </c>
      <c r="B271" s="1131" t="s">
        <v>216</v>
      </c>
      <c r="C271" s="1132" t="s">
        <v>14988</v>
      </c>
      <c r="D271" s="1133">
        <v>1</v>
      </c>
      <c r="E271" s="1134"/>
      <c r="F271" s="1135">
        <v>4.66</v>
      </c>
      <c r="G271" s="179">
        <f>IF(F271="","",F271-F271*COMPASS!$U$11)</f>
        <v>4.66</v>
      </c>
      <c r="I271" s="150"/>
    </row>
    <row r="272" spans="1:9" ht="14.1" customHeight="1">
      <c r="A272" s="1130" t="s">
        <v>14989</v>
      </c>
      <c r="B272" s="1131" t="s">
        <v>216</v>
      </c>
      <c r="C272" s="1132" t="s">
        <v>14990</v>
      </c>
      <c r="D272" s="1133">
        <v>1</v>
      </c>
      <c r="E272" s="1134"/>
      <c r="F272" s="1135">
        <v>5.57</v>
      </c>
      <c r="G272" s="179">
        <f>IF(F272="","",F272-F272*COMPASS!$U$11)</f>
        <v>5.57</v>
      </c>
      <c r="I272" s="150"/>
    </row>
    <row r="273" spans="1:9" ht="14.1" customHeight="1">
      <c r="A273" s="1130" t="s">
        <v>14991</v>
      </c>
      <c r="B273" s="1131" t="s">
        <v>216</v>
      </c>
      <c r="C273" s="1132" t="s">
        <v>14992</v>
      </c>
      <c r="D273" s="1133">
        <v>1</v>
      </c>
      <c r="E273" s="1134"/>
      <c r="F273" s="1135">
        <v>7.43</v>
      </c>
      <c r="G273" s="179">
        <f>IF(F273="","",F273-F273*COMPASS!$U$11)</f>
        <v>7.43</v>
      </c>
      <c r="I273" s="150"/>
    </row>
    <row r="274" spans="1:9" ht="14.1" customHeight="1">
      <c r="A274" s="1130" t="s">
        <v>14993</v>
      </c>
      <c r="B274" s="1131" t="s">
        <v>216</v>
      </c>
      <c r="C274" s="1132" t="s">
        <v>14994</v>
      </c>
      <c r="D274" s="1133">
        <v>1</v>
      </c>
      <c r="E274" s="1134"/>
      <c r="F274" s="1135">
        <v>12.35</v>
      </c>
      <c r="G274" s="179">
        <f>IF(F274="","",F274-F274*COMPASS!$U$11)</f>
        <v>12.35</v>
      </c>
      <c r="I274" s="150"/>
    </row>
    <row r="275" spans="1:9" ht="14.1" customHeight="1">
      <c r="A275" s="890" t="s">
        <v>14995</v>
      </c>
      <c r="B275" s="1131" t="s">
        <v>216</v>
      </c>
      <c r="C275" s="892" t="s">
        <v>14996</v>
      </c>
      <c r="D275" s="1136">
        <v>1</v>
      </c>
      <c r="E275" s="1147"/>
      <c r="F275" s="1137">
        <v>3.07</v>
      </c>
      <c r="G275" s="179">
        <f>IF(F275="","",F275-F275*COMPASS!$U$11)</f>
        <v>3.07</v>
      </c>
      <c r="I275" s="150"/>
    </row>
    <row r="276" spans="1:9" ht="14.1" customHeight="1">
      <c r="A276" s="890" t="s">
        <v>14997</v>
      </c>
      <c r="B276" s="1131" t="s">
        <v>216</v>
      </c>
      <c r="C276" s="892" t="s">
        <v>14998</v>
      </c>
      <c r="D276" s="1136">
        <v>1</v>
      </c>
      <c r="E276" s="1147"/>
      <c r="F276" s="1137">
        <v>3.28</v>
      </c>
      <c r="G276" s="179">
        <f>IF(F276="","",F276-F276*COMPASS!$U$11)</f>
        <v>3.28</v>
      </c>
      <c r="I276" s="150"/>
    </row>
    <row r="277" spans="1:9" ht="14.1" customHeight="1">
      <c r="A277" s="890" t="s">
        <v>14999</v>
      </c>
      <c r="B277" s="1131" t="s">
        <v>216</v>
      </c>
      <c r="C277" s="892" t="s">
        <v>15000</v>
      </c>
      <c r="D277" s="1136">
        <v>1</v>
      </c>
      <c r="E277" s="1147"/>
      <c r="F277" s="1137">
        <v>3.73</v>
      </c>
      <c r="G277" s="179">
        <f>IF(F277="","",F277-F277*COMPASS!$U$11)</f>
        <v>3.73</v>
      </c>
      <c r="I277" s="150"/>
    </row>
    <row r="278" spans="1:9" ht="14.1" customHeight="1">
      <c r="A278" s="890" t="s">
        <v>15001</v>
      </c>
      <c r="B278" s="1131" t="s">
        <v>216</v>
      </c>
      <c r="C278" s="892" t="s">
        <v>15002</v>
      </c>
      <c r="D278" s="1136">
        <v>1</v>
      </c>
      <c r="E278" s="1147"/>
      <c r="F278" s="1137">
        <v>4.26</v>
      </c>
      <c r="G278" s="179">
        <f>IF(F278="","",F278-F278*COMPASS!$U$11)</f>
        <v>4.26</v>
      </c>
      <c r="I278" s="150"/>
    </row>
    <row r="279" spans="1:9" ht="14.1" customHeight="1">
      <c r="A279" s="890" t="s">
        <v>15003</v>
      </c>
      <c r="B279" s="1131" t="s">
        <v>216</v>
      </c>
      <c r="C279" s="892" t="s">
        <v>15004</v>
      </c>
      <c r="D279" s="1136">
        <v>1</v>
      </c>
      <c r="E279" s="1147"/>
      <c r="F279" s="1137">
        <v>4.66</v>
      </c>
      <c r="G279" s="179">
        <f>IF(F279="","",F279-F279*COMPASS!$U$11)</f>
        <v>4.66</v>
      </c>
      <c r="I279" s="150"/>
    </row>
    <row r="280" spans="1:9" ht="14.1" customHeight="1">
      <c r="A280" s="890" t="s">
        <v>15005</v>
      </c>
      <c r="B280" s="1131" t="s">
        <v>216</v>
      </c>
      <c r="C280" s="892" t="s">
        <v>15006</v>
      </c>
      <c r="D280" s="1136">
        <v>1</v>
      </c>
      <c r="E280" s="1147"/>
      <c r="F280" s="1137">
        <v>5.57</v>
      </c>
      <c r="G280" s="179">
        <f>IF(F280="","",F280-F280*COMPASS!$U$11)</f>
        <v>5.57</v>
      </c>
      <c r="I280" s="150"/>
    </row>
    <row r="281" spans="1:9" ht="14.1" customHeight="1">
      <c r="A281" s="890" t="s">
        <v>15007</v>
      </c>
      <c r="B281" s="1131" t="s">
        <v>216</v>
      </c>
      <c r="C281" s="892" t="s">
        <v>15008</v>
      </c>
      <c r="D281" s="1136">
        <v>1</v>
      </c>
      <c r="E281" s="1147"/>
      <c r="F281" s="1137">
        <v>7.43</v>
      </c>
      <c r="G281" s="179">
        <f>IF(F281="","",F281-F281*COMPASS!$U$11)</f>
        <v>7.43</v>
      </c>
      <c r="I281" s="150"/>
    </row>
    <row r="282" spans="1:9" ht="14.1" customHeight="1">
      <c r="A282" s="890" t="s">
        <v>15009</v>
      </c>
      <c r="B282" s="1131" t="s">
        <v>216</v>
      </c>
      <c r="C282" s="892" t="s">
        <v>15010</v>
      </c>
      <c r="D282" s="1136">
        <v>1</v>
      </c>
      <c r="E282" s="1147"/>
      <c r="F282" s="1137">
        <v>12.35</v>
      </c>
      <c r="G282" s="179">
        <f>IF(F282="","",F282-F282*COMPASS!$U$11)</f>
        <v>12.35</v>
      </c>
      <c r="I282" s="150"/>
    </row>
    <row r="283" spans="1:9" ht="14.1" customHeight="1">
      <c r="A283" s="1130" t="s">
        <v>15011</v>
      </c>
      <c r="B283" s="1131" t="s">
        <v>216</v>
      </c>
      <c r="C283" s="1132" t="s">
        <v>15012</v>
      </c>
      <c r="D283" s="1133">
        <v>1</v>
      </c>
      <c r="E283" s="1134"/>
      <c r="F283" s="1135">
        <v>3.07</v>
      </c>
      <c r="G283" s="179">
        <f>IF(F283="","",F283-F283*COMPASS!$U$11)</f>
        <v>3.07</v>
      </c>
      <c r="I283" s="150"/>
    </row>
    <row r="284" spans="1:9" ht="14.1" customHeight="1">
      <c r="A284" s="1130" t="s">
        <v>15013</v>
      </c>
      <c r="B284" s="1131" t="s">
        <v>216</v>
      </c>
      <c r="C284" s="1132" t="s">
        <v>15014</v>
      </c>
      <c r="D284" s="1133">
        <v>1</v>
      </c>
      <c r="E284" s="1134"/>
      <c r="F284" s="1135">
        <v>3.28</v>
      </c>
      <c r="G284" s="179">
        <f>IF(F284="","",F284-F284*COMPASS!$U$11)</f>
        <v>3.28</v>
      </c>
      <c r="I284" s="150"/>
    </row>
    <row r="285" spans="1:9" ht="14.1" customHeight="1">
      <c r="A285" s="1130" t="s">
        <v>15015</v>
      </c>
      <c r="B285" s="1131" t="s">
        <v>216</v>
      </c>
      <c r="C285" s="1132" t="s">
        <v>15016</v>
      </c>
      <c r="D285" s="1133">
        <v>1</v>
      </c>
      <c r="E285" s="1134"/>
      <c r="F285" s="1135">
        <v>3.73</v>
      </c>
      <c r="G285" s="179">
        <f>IF(F285="","",F285-F285*COMPASS!$U$11)</f>
        <v>3.73</v>
      </c>
      <c r="I285" s="150"/>
    </row>
    <row r="286" spans="1:9" ht="14.1" customHeight="1">
      <c r="A286" s="1130" t="s">
        <v>15017</v>
      </c>
      <c r="B286" s="1131" t="s">
        <v>216</v>
      </c>
      <c r="C286" s="1132" t="s">
        <v>15018</v>
      </c>
      <c r="D286" s="1133">
        <v>1</v>
      </c>
      <c r="E286" s="1134"/>
      <c r="F286" s="1135">
        <v>4.26</v>
      </c>
      <c r="G286" s="179">
        <f>IF(F286="","",F286-F286*COMPASS!$U$11)</f>
        <v>4.26</v>
      </c>
      <c r="I286" s="150"/>
    </row>
    <row r="287" spans="1:9" ht="14.1" customHeight="1">
      <c r="A287" s="1130" t="s">
        <v>15019</v>
      </c>
      <c r="B287" s="1131" t="s">
        <v>216</v>
      </c>
      <c r="C287" s="1132" t="s">
        <v>15020</v>
      </c>
      <c r="D287" s="1133">
        <v>1</v>
      </c>
      <c r="E287" s="1134"/>
      <c r="F287" s="1135">
        <v>4.66</v>
      </c>
      <c r="G287" s="179">
        <f>IF(F287="","",F287-F287*COMPASS!$U$11)</f>
        <v>4.66</v>
      </c>
      <c r="I287" s="150"/>
    </row>
    <row r="288" spans="1:9" ht="14.1" customHeight="1">
      <c r="A288" s="1130" t="s">
        <v>15021</v>
      </c>
      <c r="B288" s="1131" t="s">
        <v>216</v>
      </c>
      <c r="C288" s="1132" t="s">
        <v>15022</v>
      </c>
      <c r="D288" s="1133">
        <v>1</v>
      </c>
      <c r="E288" s="1134"/>
      <c r="F288" s="1135">
        <v>5.57</v>
      </c>
      <c r="G288" s="179">
        <f>IF(F288="","",F288-F288*COMPASS!$U$11)</f>
        <v>5.57</v>
      </c>
      <c r="I288" s="150"/>
    </row>
    <row r="289" spans="1:9" ht="14.1" customHeight="1">
      <c r="A289" s="1130" t="s">
        <v>15023</v>
      </c>
      <c r="B289" s="1131" t="s">
        <v>216</v>
      </c>
      <c r="C289" s="1132" t="s">
        <v>15024</v>
      </c>
      <c r="D289" s="1133">
        <v>1</v>
      </c>
      <c r="E289" s="1134"/>
      <c r="F289" s="1135">
        <v>7.43</v>
      </c>
      <c r="G289" s="179">
        <f>IF(F289="","",F289-F289*COMPASS!$U$11)</f>
        <v>7.43</v>
      </c>
      <c r="I289" s="150"/>
    </row>
    <row r="290" spans="1:9" ht="14.1" customHeight="1">
      <c r="A290" s="1130" t="s">
        <v>15025</v>
      </c>
      <c r="B290" s="1131" t="s">
        <v>216</v>
      </c>
      <c r="C290" s="1132" t="s">
        <v>15026</v>
      </c>
      <c r="D290" s="1133">
        <v>1</v>
      </c>
      <c r="E290" s="1134"/>
      <c r="F290" s="1135">
        <v>12.35</v>
      </c>
      <c r="G290" s="179">
        <f>IF(F290="","",F290-F290*COMPASS!$U$11)</f>
        <v>12.35</v>
      </c>
      <c r="I290" s="150"/>
    </row>
    <row r="291" spans="1:9" ht="14.1" customHeight="1">
      <c r="A291" s="890" t="s">
        <v>15027</v>
      </c>
      <c r="B291" s="1131" t="s">
        <v>216</v>
      </c>
      <c r="C291" s="892" t="s">
        <v>15028</v>
      </c>
      <c r="D291" s="1136">
        <v>1</v>
      </c>
      <c r="E291" s="1147"/>
      <c r="F291" s="1137">
        <v>3.07</v>
      </c>
      <c r="G291" s="179">
        <f>IF(F291="","",F291-F291*COMPASS!$U$11)</f>
        <v>3.07</v>
      </c>
      <c r="I291" s="150"/>
    </row>
    <row r="292" spans="1:9" ht="14.1" customHeight="1">
      <c r="A292" s="890" t="s">
        <v>15029</v>
      </c>
      <c r="B292" s="1131" t="s">
        <v>216</v>
      </c>
      <c r="C292" s="892" t="s">
        <v>15030</v>
      </c>
      <c r="D292" s="1136">
        <v>1</v>
      </c>
      <c r="E292" s="1147"/>
      <c r="F292" s="1137">
        <v>3.28</v>
      </c>
      <c r="G292" s="179">
        <f>IF(F292="","",F292-F292*COMPASS!$U$11)</f>
        <v>3.28</v>
      </c>
      <c r="I292" s="150"/>
    </row>
    <row r="293" spans="1:9" ht="14.1" customHeight="1">
      <c r="A293" s="890" t="s">
        <v>15031</v>
      </c>
      <c r="B293" s="1131" t="s">
        <v>216</v>
      </c>
      <c r="C293" s="892" t="s">
        <v>15032</v>
      </c>
      <c r="D293" s="1136">
        <v>1</v>
      </c>
      <c r="E293" s="1147"/>
      <c r="F293" s="1137">
        <v>3.73</v>
      </c>
      <c r="G293" s="179">
        <f>IF(F293="","",F293-F293*COMPASS!$U$11)</f>
        <v>3.73</v>
      </c>
      <c r="I293" s="150"/>
    </row>
    <row r="294" spans="1:9" ht="14.1" customHeight="1">
      <c r="A294" s="890" t="s">
        <v>15033</v>
      </c>
      <c r="B294" s="1131" t="s">
        <v>216</v>
      </c>
      <c r="C294" s="892" t="s">
        <v>15034</v>
      </c>
      <c r="D294" s="1136">
        <v>1</v>
      </c>
      <c r="E294" s="1147"/>
      <c r="F294" s="1137">
        <v>4.26</v>
      </c>
      <c r="G294" s="179">
        <f>IF(F294="","",F294-F294*COMPASS!$U$11)</f>
        <v>4.26</v>
      </c>
      <c r="I294" s="150"/>
    </row>
    <row r="295" spans="1:9" ht="14.1" customHeight="1">
      <c r="A295" s="890" t="s">
        <v>15035</v>
      </c>
      <c r="B295" s="1131" t="s">
        <v>216</v>
      </c>
      <c r="C295" s="892" t="s">
        <v>15036</v>
      </c>
      <c r="D295" s="1136">
        <v>1</v>
      </c>
      <c r="E295" s="1147"/>
      <c r="F295" s="1137">
        <v>4.66</v>
      </c>
      <c r="G295" s="179">
        <f>IF(F295="","",F295-F295*COMPASS!$U$11)</f>
        <v>4.66</v>
      </c>
      <c r="I295" s="150"/>
    </row>
    <row r="296" spans="1:9" ht="14.1" customHeight="1">
      <c r="A296" s="890" t="s">
        <v>15037</v>
      </c>
      <c r="B296" s="1131" t="s">
        <v>216</v>
      </c>
      <c r="C296" s="892" t="s">
        <v>15038</v>
      </c>
      <c r="D296" s="1136">
        <v>1</v>
      </c>
      <c r="E296" s="1147"/>
      <c r="F296" s="1137">
        <v>5.57</v>
      </c>
      <c r="G296" s="179">
        <f>IF(F296="","",F296-F296*COMPASS!$U$11)</f>
        <v>5.57</v>
      </c>
      <c r="I296" s="150"/>
    </row>
    <row r="297" spans="1:9" ht="14.1" customHeight="1">
      <c r="A297" s="890" t="s">
        <v>15039</v>
      </c>
      <c r="B297" s="1131" t="s">
        <v>216</v>
      </c>
      <c r="C297" s="892" t="s">
        <v>15040</v>
      </c>
      <c r="D297" s="1136">
        <v>1</v>
      </c>
      <c r="E297" s="1147"/>
      <c r="F297" s="1137">
        <v>7.43</v>
      </c>
      <c r="G297" s="179">
        <f>IF(F297="","",F297-F297*COMPASS!$U$11)</f>
        <v>7.43</v>
      </c>
      <c r="I297" s="150"/>
    </row>
    <row r="298" spans="1:9" ht="14.1" customHeight="1">
      <c r="A298" s="890" t="s">
        <v>15041</v>
      </c>
      <c r="B298" s="1131" t="s">
        <v>216</v>
      </c>
      <c r="C298" s="892" t="s">
        <v>15042</v>
      </c>
      <c r="D298" s="1136">
        <v>1</v>
      </c>
      <c r="E298" s="1147"/>
      <c r="F298" s="1137">
        <v>12.35</v>
      </c>
      <c r="G298" s="179">
        <f>IF(F298="","",F298-F298*COMPASS!$U$11)</f>
        <v>12.35</v>
      </c>
      <c r="I298" s="150"/>
    </row>
    <row r="299" spans="1:9" ht="14.1" customHeight="1">
      <c r="A299" s="1130" t="s">
        <v>15043</v>
      </c>
      <c r="B299" s="1131" t="s">
        <v>216</v>
      </c>
      <c r="C299" s="1132" t="s">
        <v>15044</v>
      </c>
      <c r="D299" s="1133">
        <v>1</v>
      </c>
      <c r="E299" s="1134"/>
      <c r="F299" s="1135">
        <v>3.07</v>
      </c>
      <c r="G299" s="179">
        <f>IF(F299="","",F299-F299*COMPASS!$U$11)</f>
        <v>3.07</v>
      </c>
      <c r="I299" s="150"/>
    </row>
    <row r="300" spans="1:9" ht="14.1" customHeight="1">
      <c r="A300" s="1130" t="s">
        <v>15045</v>
      </c>
      <c r="B300" s="1131" t="s">
        <v>216</v>
      </c>
      <c r="C300" s="1132" t="s">
        <v>15046</v>
      </c>
      <c r="D300" s="1133">
        <v>1</v>
      </c>
      <c r="E300" s="1134"/>
      <c r="F300" s="1135">
        <v>3.28</v>
      </c>
      <c r="G300" s="179">
        <f>IF(F300="","",F300-F300*COMPASS!$U$11)</f>
        <v>3.28</v>
      </c>
      <c r="I300" s="150"/>
    </row>
    <row r="301" spans="1:9" ht="14.1" customHeight="1">
      <c r="A301" s="1130" t="s">
        <v>15047</v>
      </c>
      <c r="B301" s="1131" t="s">
        <v>216</v>
      </c>
      <c r="C301" s="1132" t="s">
        <v>15048</v>
      </c>
      <c r="D301" s="1133">
        <v>1</v>
      </c>
      <c r="E301" s="1134"/>
      <c r="F301" s="1135">
        <v>3.73</v>
      </c>
      <c r="G301" s="179">
        <f>IF(F301="","",F301-F301*COMPASS!$U$11)</f>
        <v>3.73</v>
      </c>
      <c r="I301" s="150"/>
    </row>
    <row r="302" spans="1:9" ht="14.1" customHeight="1">
      <c r="A302" s="1130" t="s">
        <v>15049</v>
      </c>
      <c r="B302" s="1131" t="s">
        <v>216</v>
      </c>
      <c r="C302" s="1132" t="s">
        <v>15050</v>
      </c>
      <c r="D302" s="1133">
        <v>1</v>
      </c>
      <c r="E302" s="1134"/>
      <c r="F302" s="1135">
        <v>4.26</v>
      </c>
      <c r="G302" s="179">
        <f>IF(F302="","",F302-F302*COMPASS!$U$11)</f>
        <v>4.26</v>
      </c>
      <c r="I302" s="150"/>
    </row>
    <row r="303" spans="1:9" ht="14.1" customHeight="1">
      <c r="A303" s="1130" t="s">
        <v>15051</v>
      </c>
      <c r="B303" s="1131" t="s">
        <v>216</v>
      </c>
      <c r="C303" s="1132" t="s">
        <v>15052</v>
      </c>
      <c r="D303" s="1133">
        <v>1</v>
      </c>
      <c r="E303" s="1134"/>
      <c r="F303" s="1135">
        <v>4.66</v>
      </c>
      <c r="G303" s="179">
        <f>IF(F303="","",F303-F303*COMPASS!$U$11)</f>
        <v>4.66</v>
      </c>
      <c r="I303" s="150"/>
    </row>
    <row r="304" spans="1:9" ht="14.1" customHeight="1">
      <c r="A304" s="1130" t="s">
        <v>15053</v>
      </c>
      <c r="B304" s="1131" t="s">
        <v>216</v>
      </c>
      <c r="C304" s="1132" t="s">
        <v>15054</v>
      </c>
      <c r="D304" s="1133">
        <v>1</v>
      </c>
      <c r="E304" s="1134"/>
      <c r="F304" s="1135">
        <v>5.57</v>
      </c>
      <c r="G304" s="179">
        <f>IF(F304="","",F304-F304*COMPASS!$U$11)</f>
        <v>5.57</v>
      </c>
      <c r="I304" s="150"/>
    </row>
    <row r="305" spans="1:9" ht="14.1" customHeight="1">
      <c r="A305" s="1130" t="s">
        <v>15055</v>
      </c>
      <c r="B305" s="1131" t="s">
        <v>216</v>
      </c>
      <c r="C305" s="1132" t="s">
        <v>15056</v>
      </c>
      <c r="D305" s="1133">
        <v>1</v>
      </c>
      <c r="E305" s="1134"/>
      <c r="F305" s="1135">
        <v>7.43</v>
      </c>
      <c r="G305" s="179">
        <f>IF(F305="","",F305-F305*COMPASS!$U$11)</f>
        <v>7.43</v>
      </c>
      <c r="I305" s="150"/>
    </row>
    <row r="306" spans="1:9" ht="14.1" customHeight="1">
      <c r="A306" s="1130" t="s">
        <v>15057</v>
      </c>
      <c r="B306" s="1131" t="s">
        <v>216</v>
      </c>
      <c r="C306" s="1132" t="s">
        <v>15058</v>
      </c>
      <c r="D306" s="1133">
        <v>1</v>
      </c>
      <c r="E306" s="1134"/>
      <c r="F306" s="1135">
        <v>12.35</v>
      </c>
      <c r="G306" s="179">
        <f>IF(F306="","",F306-F306*COMPASS!$U$11)</f>
        <v>12.35</v>
      </c>
      <c r="I306" s="150"/>
    </row>
    <row r="307" spans="1:9" ht="14.1" customHeight="1">
      <c r="A307" s="890" t="s">
        <v>15368</v>
      </c>
      <c r="B307" s="1131" t="s">
        <v>216</v>
      </c>
      <c r="C307" s="892" t="s">
        <v>15369</v>
      </c>
      <c r="D307" s="1136">
        <v>1</v>
      </c>
      <c r="E307" s="904"/>
      <c r="F307" s="1137">
        <v>3.07</v>
      </c>
      <c r="G307" s="179">
        <f>IF(F307="","",F307-F307*COMPASS!$U$11)</f>
        <v>3.07</v>
      </c>
    </row>
    <row r="308" spans="1:9" ht="14.1" customHeight="1">
      <c r="A308" s="890" t="s">
        <v>15370</v>
      </c>
      <c r="B308" s="1131" t="s">
        <v>216</v>
      </c>
      <c r="C308" s="892" t="s">
        <v>15371</v>
      </c>
      <c r="D308" s="1136">
        <v>1</v>
      </c>
      <c r="E308" s="904"/>
      <c r="F308" s="1137">
        <v>3.28</v>
      </c>
      <c r="G308" s="179">
        <f>IF(F308="","",F308-F308*COMPASS!$U$11)</f>
        <v>3.28</v>
      </c>
    </row>
    <row r="309" spans="1:9" ht="14.1" customHeight="1">
      <c r="A309" s="890" t="s">
        <v>15372</v>
      </c>
      <c r="B309" s="1131" t="s">
        <v>216</v>
      </c>
      <c r="C309" s="892" t="s">
        <v>15373</v>
      </c>
      <c r="D309" s="1136">
        <v>1</v>
      </c>
      <c r="E309" s="904"/>
      <c r="F309" s="1137">
        <v>3.73</v>
      </c>
      <c r="G309" s="179">
        <f>IF(F309="","",F309-F309*COMPASS!$U$11)</f>
        <v>3.73</v>
      </c>
    </row>
    <row r="310" spans="1:9" ht="14.1" customHeight="1">
      <c r="A310" s="890" t="s">
        <v>15374</v>
      </c>
      <c r="B310" s="1131" t="s">
        <v>216</v>
      </c>
      <c r="C310" s="892" t="s">
        <v>15375</v>
      </c>
      <c r="D310" s="1136">
        <v>1</v>
      </c>
      <c r="E310" s="904"/>
      <c r="F310" s="1137">
        <v>4.26</v>
      </c>
      <c r="G310" s="179">
        <f>IF(F310="","",F310-F310*COMPASS!$U$11)</f>
        <v>4.26</v>
      </c>
    </row>
    <row r="311" spans="1:9" ht="14.1" customHeight="1">
      <c r="A311" s="890" t="s">
        <v>15376</v>
      </c>
      <c r="B311" s="1131" t="s">
        <v>216</v>
      </c>
      <c r="C311" s="892" t="s">
        <v>15377</v>
      </c>
      <c r="D311" s="1136">
        <v>1</v>
      </c>
      <c r="E311" s="904"/>
      <c r="F311" s="1137">
        <v>4.66</v>
      </c>
      <c r="G311" s="179">
        <f>IF(F311="","",F311-F311*COMPASS!$U$11)</f>
        <v>4.66</v>
      </c>
    </row>
    <row r="312" spans="1:9" ht="14.1" customHeight="1">
      <c r="A312" s="890" t="s">
        <v>15378</v>
      </c>
      <c r="B312" s="1131" t="s">
        <v>216</v>
      </c>
      <c r="C312" s="892" t="s">
        <v>15379</v>
      </c>
      <c r="D312" s="1136">
        <v>1</v>
      </c>
      <c r="E312" s="904"/>
      <c r="F312" s="1137">
        <v>5.57</v>
      </c>
      <c r="G312" s="179">
        <f>IF(F312="","",F312-F312*COMPASS!$U$11)</f>
        <v>5.57</v>
      </c>
    </row>
    <row r="313" spans="1:9" ht="14.1" customHeight="1">
      <c r="A313" s="890" t="s">
        <v>15380</v>
      </c>
      <c r="B313" s="1131" t="s">
        <v>216</v>
      </c>
      <c r="C313" s="892" t="s">
        <v>15381</v>
      </c>
      <c r="D313" s="1136">
        <v>1</v>
      </c>
      <c r="E313" s="904"/>
      <c r="F313" s="1137">
        <v>7.43</v>
      </c>
      <c r="G313" s="179">
        <f>IF(F313="","",F313-F313*COMPASS!$U$11)</f>
        <v>7.43</v>
      </c>
    </row>
    <row r="314" spans="1:9" ht="14.1" customHeight="1">
      <c r="A314" s="890" t="s">
        <v>15382</v>
      </c>
      <c r="B314" s="1131" t="s">
        <v>216</v>
      </c>
      <c r="C314" s="892" t="s">
        <v>15383</v>
      </c>
      <c r="D314" s="1136">
        <v>1</v>
      </c>
      <c r="E314" s="904"/>
      <c r="F314" s="1137">
        <v>12.35</v>
      </c>
      <c r="G314" s="179">
        <f>IF(F314="","",F314-F314*COMPASS!$U$11)</f>
        <v>12.35</v>
      </c>
    </row>
    <row r="315" spans="1:9" ht="14.1" customHeight="1">
      <c r="A315" s="1130" t="s">
        <v>15059</v>
      </c>
      <c r="B315" s="1131" t="s">
        <v>216</v>
      </c>
      <c r="C315" s="1132" t="s">
        <v>15060</v>
      </c>
      <c r="D315" s="1133">
        <v>1</v>
      </c>
      <c r="E315" s="1134"/>
      <c r="F315" s="1135">
        <v>3.07</v>
      </c>
      <c r="G315" s="179">
        <f>IF(F315="","",F315-F315*COMPASS!$U$11)</f>
        <v>3.07</v>
      </c>
    </row>
    <row r="316" spans="1:9" ht="14.1" customHeight="1">
      <c r="A316" s="1130" t="s">
        <v>15061</v>
      </c>
      <c r="B316" s="1131" t="s">
        <v>216</v>
      </c>
      <c r="C316" s="1132" t="s">
        <v>15062</v>
      </c>
      <c r="D316" s="1133">
        <v>1</v>
      </c>
      <c r="E316" s="1134"/>
      <c r="F316" s="1135">
        <v>3.28</v>
      </c>
      <c r="G316" s="179">
        <f>IF(F316="","",F316-F316*COMPASS!$U$11)</f>
        <v>3.28</v>
      </c>
    </row>
    <row r="317" spans="1:9" ht="14.1" customHeight="1">
      <c r="A317" s="1130" t="s">
        <v>15063</v>
      </c>
      <c r="B317" s="1131" t="s">
        <v>216</v>
      </c>
      <c r="C317" s="1132" t="s">
        <v>15064</v>
      </c>
      <c r="D317" s="1133">
        <v>1</v>
      </c>
      <c r="E317" s="1134"/>
      <c r="F317" s="1135">
        <v>3.73</v>
      </c>
      <c r="G317" s="179">
        <f>IF(F317="","",F317-F317*COMPASS!$U$11)</f>
        <v>3.73</v>
      </c>
    </row>
    <row r="318" spans="1:9" ht="14.1" customHeight="1">
      <c r="A318" s="1130" t="s">
        <v>15065</v>
      </c>
      <c r="B318" s="1131" t="s">
        <v>216</v>
      </c>
      <c r="C318" s="1132" t="s">
        <v>15066</v>
      </c>
      <c r="D318" s="1133">
        <v>1</v>
      </c>
      <c r="E318" s="1134"/>
      <c r="F318" s="1135">
        <v>4.26</v>
      </c>
      <c r="G318" s="179">
        <f>IF(F318="","",F318-F318*COMPASS!$U$11)</f>
        <v>4.26</v>
      </c>
    </row>
    <row r="319" spans="1:9" ht="14.1" customHeight="1">
      <c r="A319" s="1130" t="s">
        <v>15067</v>
      </c>
      <c r="B319" s="1131" t="s">
        <v>216</v>
      </c>
      <c r="C319" s="1132" t="s">
        <v>15068</v>
      </c>
      <c r="D319" s="1133">
        <v>1</v>
      </c>
      <c r="E319" s="1134"/>
      <c r="F319" s="1135">
        <v>4.66</v>
      </c>
      <c r="G319" s="179">
        <f>IF(F319="","",F319-F319*COMPASS!$U$11)</f>
        <v>4.66</v>
      </c>
    </row>
    <row r="320" spans="1:9" ht="14.1" customHeight="1">
      <c r="A320" s="1130" t="s">
        <v>15069</v>
      </c>
      <c r="B320" s="1131" t="s">
        <v>216</v>
      </c>
      <c r="C320" s="1132" t="s">
        <v>15070</v>
      </c>
      <c r="D320" s="1133">
        <v>1</v>
      </c>
      <c r="E320" s="1134"/>
      <c r="F320" s="1135">
        <v>5.57</v>
      </c>
      <c r="G320" s="179">
        <f>IF(F320="","",F320-F320*COMPASS!$U$11)</f>
        <v>5.57</v>
      </c>
    </row>
    <row r="321" spans="1:7" ht="14.1" customHeight="1">
      <c r="A321" s="1130" t="s">
        <v>15071</v>
      </c>
      <c r="B321" s="1131" t="s">
        <v>216</v>
      </c>
      <c r="C321" s="1132" t="s">
        <v>15072</v>
      </c>
      <c r="D321" s="1133">
        <v>1</v>
      </c>
      <c r="E321" s="1134"/>
      <c r="F321" s="1135">
        <v>7.43</v>
      </c>
      <c r="G321" s="179">
        <f>IF(F321="","",F321-F321*COMPASS!$U$11)</f>
        <v>7.43</v>
      </c>
    </row>
    <row r="322" spans="1:7" ht="14.1" customHeight="1">
      <c r="A322" s="1130" t="s">
        <v>15073</v>
      </c>
      <c r="B322" s="1131" t="s">
        <v>216</v>
      </c>
      <c r="C322" s="1132" t="s">
        <v>15074</v>
      </c>
      <c r="D322" s="1133">
        <v>1</v>
      </c>
      <c r="E322" s="1134"/>
      <c r="F322" s="1135">
        <v>12.35</v>
      </c>
      <c r="G322" s="179">
        <f>IF(F322="","",F322-F322*COMPASS!$U$11)</f>
        <v>12.35</v>
      </c>
    </row>
    <row r="323" spans="1:7" ht="14.1" customHeight="1">
      <c r="A323" s="925" t="s">
        <v>15727</v>
      </c>
      <c r="B323" s="926"/>
      <c r="C323" s="927"/>
      <c r="D323" s="928"/>
      <c r="E323" s="929"/>
      <c r="F323" s="1138"/>
      <c r="G323" s="179" t="str">
        <f>IF(F323="","",F323-F323*COMPASS!$U$11)</f>
        <v/>
      </c>
    </row>
    <row r="324" spans="1:7" ht="14.1" customHeight="1">
      <c r="A324" s="890" t="s">
        <v>15075</v>
      </c>
      <c r="B324" s="1131" t="s">
        <v>216</v>
      </c>
      <c r="C324" s="892" t="s">
        <v>15076</v>
      </c>
      <c r="D324" s="1136">
        <v>1</v>
      </c>
      <c r="E324" s="1147"/>
      <c r="F324" s="1137">
        <v>2.41</v>
      </c>
      <c r="G324" s="179">
        <f>IF(F324="","",F324-F324*COMPASS!$U$11)</f>
        <v>2.41</v>
      </c>
    </row>
    <row r="325" spans="1:7" ht="14.1" customHeight="1">
      <c r="A325" s="890" t="s">
        <v>15077</v>
      </c>
      <c r="B325" s="1131" t="s">
        <v>216</v>
      </c>
      <c r="C325" s="892" t="s">
        <v>15078</v>
      </c>
      <c r="D325" s="1136">
        <v>1</v>
      </c>
      <c r="E325" s="1147"/>
      <c r="F325" s="1137">
        <v>2.76</v>
      </c>
      <c r="G325" s="179">
        <f>IF(F325="","",F325-F325*COMPASS!$U$11)</f>
        <v>2.76</v>
      </c>
    </row>
    <row r="326" spans="1:7" ht="14.1" customHeight="1">
      <c r="A326" s="890" t="s">
        <v>15079</v>
      </c>
      <c r="B326" s="1131" t="s">
        <v>216</v>
      </c>
      <c r="C326" s="892" t="s">
        <v>15080</v>
      </c>
      <c r="D326" s="1136">
        <v>1</v>
      </c>
      <c r="E326" s="1147"/>
      <c r="F326" s="1137">
        <v>3.82</v>
      </c>
      <c r="G326" s="179">
        <f>IF(F326="","",F326-F326*COMPASS!$U$11)</f>
        <v>3.82</v>
      </c>
    </row>
    <row r="327" spans="1:7" ht="14.1" customHeight="1">
      <c r="A327" s="890" t="s">
        <v>15081</v>
      </c>
      <c r="B327" s="1131" t="s">
        <v>216</v>
      </c>
      <c r="C327" s="892" t="s">
        <v>15082</v>
      </c>
      <c r="D327" s="1136">
        <v>1</v>
      </c>
      <c r="E327" s="1147"/>
      <c r="F327" s="1137">
        <v>4.91</v>
      </c>
      <c r="G327" s="179">
        <f>IF(F327="","",F327-F327*COMPASS!$U$11)</f>
        <v>4.91</v>
      </c>
    </row>
    <row r="328" spans="1:7" ht="14.1" customHeight="1">
      <c r="A328" s="890" t="s">
        <v>15083</v>
      </c>
      <c r="B328" s="1131" t="s">
        <v>216</v>
      </c>
      <c r="C328" s="892" t="s">
        <v>15084</v>
      </c>
      <c r="D328" s="1136">
        <v>1</v>
      </c>
      <c r="E328" s="1147"/>
      <c r="F328" s="1137">
        <v>6.01</v>
      </c>
      <c r="G328" s="179">
        <f>IF(F328="","",F328-F328*COMPASS!$U$11)</f>
        <v>6.01</v>
      </c>
    </row>
    <row r="329" spans="1:7" ht="14.1" customHeight="1">
      <c r="A329" s="890" t="s">
        <v>15085</v>
      </c>
      <c r="B329" s="1131" t="s">
        <v>216</v>
      </c>
      <c r="C329" s="892" t="s">
        <v>15086</v>
      </c>
      <c r="D329" s="1136">
        <v>1</v>
      </c>
      <c r="E329" s="1147"/>
      <c r="F329" s="1137">
        <v>8.19</v>
      </c>
      <c r="G329" s="179">
        <f>IF(F329="","",F329-F329*COMPASS!$U$11)</f>
        <v>8.19</v>
      </c>
    </row>
    <row r="330" spans="1:7" ht="14.1" customHeight="1">
      <c r="A330" s="890" t="s">
        <v>15087</v>
      </c>
      <c r="B330" s="1131" t="s">
        <v>216</v>
      </c>
      <c r="C330" s="892" t="s">
        <v>15088</v>
      </c>
      <c r="D330" s="1136">
        <v>1</v>
      </c>
      <c r="E330" s="1147"/>
      <c r="F330" s="1137">
        <v>12.43</v>
      </c>
      <c r="G330" s="179">
        <f>IF(F330="","",F330-F330*COMPASS!$U$11)</f>
        <v>12.43</v>
      </c>
    </row>
    <row r="331" spans="1:7" ht="14.1" customHeight="1">
      <c r="A331" s="890" t="s">
        <v>15089</v>
      </c>
      <c r="B331" s="1131" t="s">
        <v>216</v>
      </c>
      <c r="C331" s="892" t="s">
        <v>15090</v>
      </c>
      <c r="D331" s="1136">
        <v>1</v>
      </c>
      <c r="E331" s="1147"/>
      <c r="F331" s="1137">
        <v>17.28</v>
      </c>
      <c r="G331" s="179">
        <f>IF(F331="","",F331-F331*COMPASS!$U$11)</f>
        <v>17.28</v>
      </c>
    </row>
    <row r="332" spans="1:7" ht="14.1" customHeight="1">
      <c r="A332" s="890" t="s">
        <v>15091</v>
      </c>
      <c r="B332" s="1131" t="s">
        <v>216</v>
      </c>
      <c r="C332" s="892" t="s">
        <v>15092</v>
      </c>
      <c r="D332" s="1136">
        <v>1</v>
      </c>
      <c r="E332" s="1147"/>
      <c r="F332" s="1137">
        <v>23.9</v>
      </c>
      <c r="G332" s="179">
        <f>IF(F332="","",F332-F332*COMPASS!$U$11)</f>
        <v>23.9</v>
      </c>
    </row>
    <row r="333" spans="1:7" ht="14.1" customHeight="1">
      <c r="A333" s="890" t="s">
        <v>15093</v>
      </c>
      <c r="B333" s="1131" t="s">
        <v>216</v>
      </c>
      <c r="C333" s="892" t="s">
        <v>15094</v>
      </c>
      <c r="D333" s="1136">
        <v>1</v>
      </c>
      <c r="E333" s="1147"/>
      <c r="F333" s="1137">
        <v>34.21</v>
      </c>
      <c r="G333" s="179">
        <f>IF(F333="","",F333-F333*COMPASS!$U$11)</f>
        <v>34.21</v>
      </c>
    </row>
    <row r="334" spans="1:7" ht="14.1" customHeight="1">
      <c r="A334" s="1130" t="s">
        <v>15095</v>
      </c>
      <c r="B334" s="1131" t="s">
        <v>216</v>
      </c>
      <c r="C334" s="1132" t="s">
        <v>15096</v>
      </c>
      <c r="D334" s="1133">
        <v>1</v>
      </c>
      <c r="E334" s="1134"/>
      <c r="F334" s="1135">
        <v>2.41</v>
      </c>
      <c r="G334" s="179">
        <f>IF(F334="","",F334-F334*COMPASS!$U$11)</f>
        <v>2.41</v>
      </c>
    </row>
    <row r="335" spans="1:7" ht="14.1" customHeight="1">
      <c r="A335" s="1130" t="s">
        <v>15097</v>
      </c>
      <c r="B335" s="1131" t="s">
        <v>216</v>
      </c>
      <c r="C335" s="1132" t="s">
        <v>15098</v>
      </c>
      <c r="D335" s="1133">
        <v>1</v>
      </c>
      <c r="E335" s="1134"/>
      <c r="F335" s="1135">
        <v>2.76</v>
      </c>
      <c r="G335" s="179">
        <f>IF(F335="","",F335-F335*COMPASS!$U$11)</f>
        <v>2.76</v>
      </c>
    </row>
    <row r="336" spans="1:7" ht="14.1" customHeight="1">
      <c r="A336" s="1130" t="s">
        <v>15099</v>
      </c>
      <c r="B336" s="1131" t="s">
        <v>216</v>
      </c>
      <c r="C336" s="1132" t="s">
        <v>15100</v>
      </c>
      <c r="D336" s="1133">
        <v>1</v>
      </c>
      <c r="E336" s="1134"/>
      <c r="F336" s="1135">
        <v>3.82</v>
      </c>
      <c r="G336" s="179">
        <f>IF(F336="","",F336-F336*COMPASS!$U$11)</f>
        <v>3.82</v>
      </c>
    </row>
    <row r="337" spans="1:7" ht="14.1" customHeight="1">
      <c r="A337" s="1130" t="s">
        <v>15101</v>
      </c>
      <c r="B337" s="1131" t="s">
        <v>216</v>
      </c>
      <c r="C337" s="1132" t="s">
        <v>15102</v>
      </c>
      <c r="D337" s="1133">
        <v>1</v>
      </c>
      <c r="E337" s="1134"/>
      <c r="F337" s="1135">
        <v>4.91</v>
      </c>
      <c r="G337" s="179">
        <f>IF(F337="","",F337-F337*COMPASS!$U$11)</f>
        <v>4.91</v>
      </c>
    </row>
    <row r="338" spans="1:7" ht="14.1" customHeight="1">
      <c r="A338" s="1130" t="s">
        <v>15103</v>
      </c>
      <c r="B338" s="1131" t="s">
        <v>216</v>
      </c>
      <c r="C338" s="1132" t="s">
        <v>15104</v>
      </c>
      <c r="D338" s="1133">
        <v>1</v>
      </c>
      <c r="E338" s="1134"/>
      <c r="F338" s="1135">
        <v>6.01</v>
      </c>
      <c r="G338" s="179">
        <f>IF(F338="","",F338-F338*COMPASS!$U$11)</f>
        <v>6.01</v>
      </c>
    </row>
    <row r="339" spans="1:7" ht="14.1" customHeight="1">
      <c r="A339" s="1130" t="s">
        <v>15105</v>
      </c>
      <c r="B339" s="1131" t="s">
        <v>216</v>
      </c>
      <c r="C339" s="1132" t="s">
        <v>15106</v>
      </c>
      <c r="D339" s="1133">
        <v>1</v>
      </c>
      <c r="E339" s="1134"/>
      <c r="F339" s="1135">
        <v>8.19</v>
      </c>
      <c r="G339" s="179">
        <f>IF(F339="","",F339-F339*COMPASS!$U$11)</f>
        <v>8.19</v>
      </c>
    </row>
    <row r="340" spans="1:7" ht="14.1" customHeight="1">
      <c r="A340" s="1130" t="s">
        <v>15107</v>
      </c>
      <c r="B340" s="1131" t="s">
        <v>216</v>
      </c>
      <c r="C340" s="1132" t="s">
        <v>15108</v>
      </c>
      <c r="D340" s="1133">
        <v>1</v>
      </c>
      <c r="E340" s="1134"/>
      <c r="F340" s="1135">
        <v>12.43</v>
      </c>
      <c r="G340" s="179">
        <f>IF(F340="","",F340-F340*COMPASS!$U$11)</f>
        <v>12.43</v>
      </c>
    </row>
    <row r="341" spans="1:7" ht="14.1" customHeight="1">
      <c r="A341" s="1130" t="s">
        <v>15109</v>
      </c>
      <c r="B341" s="1131" t="s">
        <v>216</v>
      </c>
      <c r="C341" s="1132" t="s">
        <v>15110</v>
      </c>
      <c r="D341" s="1133">
        <v>1</v>
      </c>
      <c r="E341" s="1134"/>
      <c r="F341" s="1135">
        <v>17.28</v>
      </c>
      <c r="G341" s="179">
        <f>IF(F341="","",F341-F341*COMPASS!$U$11)</f>
        <v>17.28</v>
      </c>
    </row>
    <row r="342" spans="1:7" ht="14.1" customHeight="1">
      <c r="A342" s="1130" t="s">
        <v>15111</v>
      </c>
      <c r="B342" s="1131" t="s">
        <v>216</v>
      </c>
      <c r="C342" s="1132" t="s">
        <v>15112</v>
      </c>
      <c r="D342" s="1133">
        <v>1</v>
      </c>
      <c r="E342" s="1134"/>
      <c r="F342" s="1135">
        <v>23.9</v>
      </c>
      <c r="G342" s="179">
        <f>IF(F342="","",F342-F342*COMPASS!$U$11)</f>
        <v>23.9</v>
      </c>
    </row>
    <row r="343" spans="1:7" ht="14.1" customHeight="1">
      <c r="A343" s="1130" t="s">
        <v>15113</v>
      </c>
      <c r="B343" s="1131" t="s">
        <v>216</v>
      </c>
      <c r="C343" s="1132" t="s">
        <v>15114</v>
      </c>
      <c r="D343" s="1133">
        <v>1</v>
      </c>
      <c r="E343" s="1134"/>
      <c r="F343" s="1135">
        <v>34.21</v>
      </c>
      <c r="G343" s="179">
        <f>IF(F343="","",F343-F343*COMPASS!$U$11)</f>
        <v>34.21</v>
      </c>
    </row>
    <row r="344" spans="1:7" ht="14.1" customHeight="1">
      <c r="A344" s="890" t="s">
        <v>15115</v>
      </c>
      <c r="B344" s="1131" t="s">
        <v>216</v>
      </c>
      <c r="C344" s="892" t="s">
        <v>15116</v>
      </c>
      <c r="D344" s="1136">
        <v>1</v>
      </c>
      <c r="E344" s="1147"/>
      <c r="F344" s="1137">
        <v>2.41</v>
      </c>
      <c r="G344" s="179">
        <f>IF(F344="","",F344-F344*COMPASS!$U$11)</f>
        <v>2.41</v>
      </c>
    </row>
    <row r="345" spans="1:7" ht="14.1" customHeight="1">
      <c r="A345" s="890" t="s">
        <v>15117</v>
      </c>
      <c r="B345" s="1131" t="s">
        <v>216</v>
      </c>
      <c r="C345" s="892" t="s">
        <v>15118</v>
      </c>
      <c r="D345" s="1136">
        <v>1</v>
      </c>
      <c r="E345" s="1147"/>
      <c r="F345" s="1137">
        <v>2.76</v>
      </c>
      <c r="G345" s="179">
        <f>IF(F345="","",F345-F345*COMPASS!$U$11)</f>
        <v>2.76</v>
      </c>
    </row>
    <row r="346" spans="1:7" ht="14.1" customHeight="1">
      <c r="A346" s="890" t="s">
        <v>15119</v>
      </c>
      <c r="B346" s="1131" t="s">
        <v>216</v>
      </c>
      <c r="C346" s="892" t="s">
        <v>15120</v>
      </c>
      <c r="D346" s="1136">
        <v>1</v>
      </c>
      <c r="E346" s="1147"/>
      <c r="F346" s="1137">
        <v>3.82</v>
      </c>
      <c r="G346" s="179">
        <f>IF(F346="","",F346-F346*COMPASS!$U$11)</f>
        <v>3.82</v>
      </c>
    </row>
    <row r="347" spans="1:7" ht="14.1" customHeight="1">
      <c r="A347" s="890" t="s">
        <v>15121</v>
      </c>
      <c r="B347" s="1131" t="s">
        <v>216</v>
      </c>
      <c r="C347" s="892" t="s">
        <v>15122</v>
      </c>
      <c r="D347" s="1136">
        <v>1</v>
      </c>
      <c r="E347" s="1147"/>
      <c r="F347" s="1137">
        <v>4.91</v>
      </c>
      <c r="G347" s="179">
        <f>IF(F347="","",F347-F347*COMPASS!$U$11)</f>
        <v>4.91</v>
      </c>
    </row>
    <row r="348" spans="1:7" ht="14.1" customHeight="1">
      <c r="A348" s="890" t="s">
        <v>15123</v>
      </c>
      <c r="B348" s="1131" t="s">
        <v>216</v>
      </c>
      <c r="C348" s="892" t="s">
        <v>15124</v>
      </c>
      <c r="D348" s="1136">
        <v>1</v>
      </c>
      <c r="E348" s="1147"/>
      <c r="F348" s="1137">
        <v>6.01</v>
      </c>
      <c r="G348" s="179">
        <f>IF(F348="","",F348-F348*COMPASS!$U$11)</f>
        <v>6.01</v>
      </c>
    </row>
    <row r="349" spans="1:7" ht="14.1" customHeight="1">
      <c r="A349" s="890" t="s">
        <v>15125</v>
      </c>
      <c r="B349" s="1131" t="s">
        <v>216</v>
      </c>
      <c r="C349" s="892" t="s">
        <v>15126</v>
      </c>
      <c r="D349" s="1136">
        <v>1</v>
      </c>
      <c r="E349" s="1147"/>
      <c r="F349" s="1137">
        <v>8.19</v>
      </c>
      <c r="G349" s="179">
        <f>IF(F349="","",F349-F349*COMPASS!$U$11)</f>
        <v>8.19</v>
      </c>
    </row>
    <row r="350" spans="1:7" ht="14.1" customHeight="1">
      <c r="A350" s="890" t="s">
        <v>15127</v>
      </c>
      <c r="B350" s="1131" t="s">
        <v>216</v>
      </c>
      <c r="C350" s="892" t="s">
        <v>15128</v>
      </c>
      <c r="D350" s="1136">
        <v>1</v>
      </c>
      <c r="E350" s="1147"/>
      <c r="F350" s="1137">
        <v>12.43</v>
      </c>
      <c r="G350" s="179">
        <f>IF(F350="","",F350-F350*COMPASS!$U$11)</f>
        <v>12.43</v>
      </c>
    </row>
    <row r="351" spans="1:7" ht="14.1" customHeight="1">
      <c r="A351" s="890" t="s">
        <v>15129</v>
      </c>
      <c r="B351" s="1131" t="s">
        <v>216</v>
      </c>
      <c r="C351" s="892" t="s">
        <v>15130</v>
      </c>
      <c r="D351" s="1136">
        <v>1</v>
      </c>
      <c r="E351" s="1147"/>
      <c r="F351" s="1137">
        <v>17.28</v>
      </c>
      <c r="G351" s="179">
        <f>IF(F351="","",F351-F351*COMPASS!$U$11)</f>
        <v>17.28</v>
      </c>
    </row>
    <row r="352" spans="1:7" ht="14.1" customHeight="1">
      <c r="A352" s="890" t="s">
        <v>15131</v>
      </c>
      <c r="B352" s="1131" t="s">
        <v>216</v>
      </c>
      <c r="C352" s="892" t="s">
        <v>15132</v>
      </c>
      <c r="D352" s="1136">
        <v>1</v>
      </c>
      <c r="E352" s="1147"/>
      <c r="F352" s="1137">
        <v>23.9</v>
      </c>
      <c r="G352" s="179">
        <f>IF(F352="","",F352-F352*COMPASS!$U$11)</f>
        <v>23.9</v>
      </c>
    </row>
    <row r="353" spans="1:8" ht="14.1" customHeight="1">
      <c r="A353" s="890" t="s">
        <v>15133</v>
      </c>
      <c r="B353" s="1131" t="s">
        <v>216</v>
      </c>
      <c r="C353" s="892" t="s">
        <v>15134</v>
      </c>
      <c r="D353" s="1136">
        <v>1</v>
      </c>
      <c r="E353" s="1147"/>
      <c r="F353" s="1137">
        <v>34.21</v>
      </c>
      <c r="G353" s="179">
        <f>IF(F353="","",F353-F353*COMPASS!$U$11)</f>
        <v>34.21</v>
      </c>
    </row>
    <row r="354" spans="1:8" ht="14.1" customHeight="1">
      <c r="A354" s="1130" t="s">
        <v>15135</v>
      </c>
      <c r="B354" s="1131" t="s">
        <v>216</v>
      </c>
      <c r="C354" s="1132" t="s">
        <v>15136</v>
      </c>
      <c r="D354" s="1133">
        <v>1</v>
      </c>
      <c r="E354" s="1134"/>
      <c r="F354" s="1135">
        <v>2.41</v>
      </c>
      <c r="G354" s="179">
        <f>IF(F354="","",F354-F354*COMPASS!$U$11)</f>
        <v>2.41</v>
      </c>
    </row>
    <row r="355" spans="1:8" ht="14.1" customHeight="1">
      <c r="A355" s="1130" t="s">
        <v>15137</v>
      </c>
      <c r="B355" s="1131" t="s">
        <v>216</v>
      </c>
      <c r="C355" s="1132" t="s">
        <v>15138</v>
      </c>
      <c r="D355" s="1133">
        <v>1</v>
      </c>
      <c r="E355" s="1134"/>
      <c r="F355" s="1135">
        <v>2.76</v>
      </c>
      <c r="G355" s="179">
        <f>IF(F355="","",F355-F355*COMPASS!$U$11)</f>
        <v>2.76</v>
      </c>
    </row>
    <row r="356" spans="1:8" ht="14.1" customHeight="1">
      <c r="A356" s="1130" t="s">
        <v>15139</v>
      </c>
      <c r="B356" s="1131" t="s">
        <v>216</v>
      </c>
      <c r="C356" s="1132" t="s">
        <v>15140</v>
      </c>
      <c r="D356" s="1133">
        <v>1</v>
      </c>
      <c r="E356" s="1134"/>
      <c r="F356" s="1135">
        <v>3.82</v>
      </c>
      <c r="G356" s="179">
        <f>IF(F356="","",F356-F356*COMPASS!$U$11)</f>
        <v>3.82</v>
      </c>
    </row>
    <row r="357" spans="1:8" ht="14.1" customHeight="1">
      <c r="A357" s="1130" t="s">
        <v>15141</v>
      </c>
      <c r="B357" s="1131" t="s">
        <v>216</v>
      </c>
      <c r="C357" s="1132" t="s">
        <v>15142</v>
      </c>
      <c r="D357" s="1133">
        <v>1</v>
      </c>
      <c r="E357" s="1134"/>
      <c r="F357" s="1135">
        <v>4.91</v>
      </c>
      <c r="G357" s="179">
        <f>IF(F357="","",F357-F357*COMPASS!$U$11)</f>
        <v>4.91</v>
      </c>
    </row>
    <row r="358" spans="1:8" ht="14.1" customHeight="1">
      <c r="A358" s="1130" t="s">
        <v>15143</v>
      </c>
      <c r="B358" s="1131" t="s">
        <v>216</v>
      </c>
      <c r="C358" s="1132" t="s">
        <v>15144</v>
      </c>
      <c r="D358" s="1133">
        <v>1</v>
      </c>
      <c r="E358" s="1134"/>
      <c r="F358" s="1135">
        <v>6.01</v>
      </c>
      <c r="G358" s="179">
        <f>IF(F358="","",F358-F358*COMPASS!$U$11)</f>
        <v>6.01</v>
      </c>
    </row>
    <row r="359" spans="1:8" ht="14.1" customHeight="1">
      <c r="A359" s="1130" t="s">
        <v>15145</v>
      </c>
      <c r="B359" s="1131" t="s">
        <v>216</v>
      </c>
      <c r="C359" s="1132" t="s">
        <v>15146</v>
      </c>
      <c r="D359" s="1133">
        <v>1</v>
      </c>
      <c r="E359" s="1134"/>
      <c r="F359" s="1135">
        <v>8.19</v>
      </c>
      <c r="G359" s="179">
        <f>IF(F359="","",F359-F359*COMPASS!$U$11)</f>
        <v>8.19</v>
      </c>
    </row>
    <row r="360" spans="1:8" ht="14.1" customHeight="1">
      <c r="A360" s="1130" t="s">
        <v>15147</v>
      </c>
      <c r="B360" s="1131" t="s">
        <v>216</v>
      </c>
      <c r="C360" s="1132" t="s">
        <v>15148</v>
      </c>
      <c r="D360" s="1133">
        <v>1</v>
      </c>
      <c r="E360" s="1134"/>
      <c r="F360" s="1135">
        <v>12.43</v>
      </c>
      <c r="G360" s="179">
        <f>IF(F360="","",F360-F360*COMPASS!$U$11)</f>
        <v>12.43</v>
      </c>
    </row>
    <row r="361" spans="1:8" ht="14.1" customHeight="1">
      <c r="A361" s="1130" t="s">
        <v>15149</v>
      </c>
      <c r="B361" s="1131" t="s">
        <v>216</v>
      </c>
      <c r="C361" s="1132" t="s">
        <v>15150</v>
      </c>
      <c r="D361" s="1133">
        <v>1</v>
      </c>
      <c r="E361" s="1134"/>
      <c r="F361" s="1135">
        <v>17.28</v>
      </c>
      <c r="G361" s="179">
        <f>IF(F361="","",F361-F361*COMPASS!$U$11)</f>
        <v>17.28</v>
      </c>
    </row>
    <row r="362" spans="1:8" ht="14.1" customHeight="1">
      <c r="A362" s="1130" t="s">
        <v>15151</v>
      </c>
      <c r="B362" s="1131" t="s">
        <v>216</v>
      </c>
      <c r="C362" s="1132" t="s">
        <v>15152</v>
      </c>
      <c r="D362" s="1133">
        <v>1</v>
      </c>
      <c r="E362" s="1134"/>
      <c r="F362" s="1135">
        <v>23.9</v>
      </c>
      <c r="G362" s="179">
        <f>IF(F362="","",F362-F362*COMPASS!$U$11)</f>
        <v>23.9</v>
      </c>
      <c r="H362" s="141"/>
    </row>
    <row r="363" spans="1:8" ht="14.1" customHeight="1">
      <c r="A363" s="1130" t="s">
        <v>15153</v>
      </c>
      <c r="B363" s="1131" t="s">
        <v>216</v>
      </c>
      <c r="C363" s="1132" t="s">
        <v>15154</v>
      </c>
      <c r="D363" s="1133">
        <v>1</v>
      </c>
      <c r="E363" s="1134"/>
      <c r="F363" s="1135">
        <v>34.21</v>
      </c>
      <c r="G363" s="179">
        <f>IF(F363="","",F363-F363*COMPASS!$U$11)</f>
        <v>34.21</v>
      </c>
      <c r="H363" s="141"/>
    </row>
    <row r="364" spans="1:8" ht="14.1" customHeight="1">
      <c r="A364" s="890" t="s">
        <v>15155</v>
      </c>
      <c r="B364" s="1131" t="s">
        <v>216</v>
      </c>
      <c r="C364" s="892" t="s">
        <v>15156</v>
      </c>
      <c r="D364" s="1136">
        <v>1</v>
      </c>
      <c r="E364" s="1147"/>
      <c r="F364" s="1137">
        <v>2.41</v>
      </c>
      <c r="G364" s="179">
        <f>IF(F364="","",F364-F364*COMPASS!$U$11)</f>
        <v>2.41</v>
      </c>
      <c r="H364" s="141"/>
    </row>
    <row r="365" spans="1:8" ht="14.1" customHeight="1">
      <c r="A365" s="890" t="s">
        <v>15157</v>
      </c>
      <c r="B365" s="1131" t="s">
        <v>216</v>
      </c>
      <c r="C365" s="892" t="s">
        <v>15158</v>
      </c>
      <c r="D365" s="1136">
        <v>1</v>
      </c>
      <c r="E365" s="1147"/>
      <c r="F365" s="1137">
        <v>2.76</v>
      </c>
      <c r="G365" s="179">
        <f>IF(F365="","",F365-F365*COMPASS!$U$11)</f>
        <v>2.76</v>
      </c>
      <c r="H365" s="141"/>
    </row>
    <row r="366" spans="1:8" ht="14.1" customHeight="1">
      <c r="A366" s="890" t="s">
        <v>15159</v>
      </c>
      <c r="B366" s="1131" t="s">
        <v>216</v>
      </c>
      <c r="C366" s="892" t="s">
        <v>15160</v>
      </c>
      <c r="D366" s="1136">
        <v>1</v>
      </c>
      <c r="E366" s="1147"/>
      <c r="F366" s="1137">
        <v>3.82</v>
      </c>
      <c r="G366" s="179">
        <f>IF(F366="","",F366-F366*COMPASS!$U$11)</f>
        <v>3.82</v>
      </c>
    </row>
    <row r="367" spans="1:8" ht="14.1" customHeight="1">
      <c r="A367" s="890" t="s">
        <v>15161</v>
      </c>
      <c r="B367" s="1131" t="s">
        <v>216</v>
      </c>
      <c r="C367" s="892" t="s">
        <v>15162</v>
      </c>
      <c r="D367" s="1136">
        <v>1</v>
      </c>
      <c r="E367" s="1147"/>
      <c r="F367" s="1137">
        <v>4.91</v>
      </c>
      <c r="G367" s="179">
        <f>IF(F367="","",F367-F367*COMPASS!$U$11)</f>
        <v>4.91</v>
      </c>
      <c r="H367" s="141"/>
    </row>
    <row r="368" spans="1:8" ht="14.1" customHeight="1">
      <c r="A368" s="890" t="s">
        <v>15163</v>
      </c>
      <c r="B368" s="1131" t="s">
        <v>216</v>
      </c>
      <c r="C368" s="892" t="s">
        <v>15164</v>
      </c>
      <c r="D368" s="1136">
        <v>1</v>
      </c>
      <c r="E368" s="1147"/>
      <c r="F368" s="1137">
        <v>6.01</v>
      </c>
      <c r="G368" s="179">
        <f>IF(F368="","",F368-F368*COMPASS!$U$11)</f>
        <v>6.01</v>
      </c>
      <c r="H368" s="141"/>
    </row>
    <row r="369" spans="1:8" ht="14.1" customHeight="1">
      <c r="A369" s="890" t="s">
        <v>15165</v>
      </c>
      <c r="B369" s="1131" t="s">
        <v>216</v>
      </c>
      <c r="C369" s="892" t="s">
        <v>15166</v>
      </c>
      <c r="D369" s="1136">
        <v>1</v>
      </c>
      <c r="E369" s="1147"/>
      <c r="F369" s="1137">
        <v>8.19</v>
      </c>
      <c r="G369" s="179">
        <f>IF(F369="","",F369-F369*COMPASS!$U$11)</f>
        <v>8.19</v>
      </c>
      <c r="H369" s="141"/>
    </row>
    <row r="370" spans="1:8" ht="14.1" customHeight="1">
      <c r="A370" s="890" t="s">
        <v>15167</v>
      </c>
      <c r="B370" s="1131" t="s">
        <v>216</v>
      </c>
      <c r="C370" s="892" t="s">
        <v>15168</v>
      </c>
      <c r="D370" s="1136">
        <v>1</v>
      </c>
      <c r="E370" s="1147"/>
      <c r="F370" s="1137">
        <v>12.43</v>
      </c>
      <c r="G370" s="179">
        <f>IF(F370="","",F370-F370*COMPASS!$U$11)</f>
        <v>12.43</v>
      </c>
      <c r="H370" s="141"/>
    </row>
    <row r="371" spans="1:8" ht="14.1" customHeight="1">
      <c r="A371" s="890" t="s">
        <v>15169</v>
      </c>
      <c r="B371" s="1131" t="s">
        <v>216</v>
      </c>
      <c r="C371" s="892" t="s">
        <v>15170</v>
      </c>
      <c r="D371" s="1136">
        <v>1</v>
      </c>
      <c r="E371" s="1147"/>
      <c r="F371" s="1137">
        <v>17.28</v>
      </c>
      <c r="G371" s="179">
        <f>IF(F371="","",F371-F371*COMPASS!$U$11)</f>
        <v>17.28</v>
      </c>
      <c r="H371" s="141"/>
    </row>
    <row r="372" spans="1:8" ht="14.1" customHeight="1">
      <c r="A372" s="890" t="s">
        <v>15171</v>
      </c>
      <c r="B372" s="1131" t="s">
        <v>216</v>
      </c>
      <c r="C372" s="892" t="s">
        <v>15172</v>
      </c>
      <c r="D372" s="1136">
        <v>1</v>
      </c>
      <c r="E372" s="1147"/>
      <c r="F372" s="1137">
        <v>23.9</v>
      </c>
      <c r="G372" s="179">
        <f>IF(F372="","",F372-F372*COMPASS!$U$11)</f>
        <v>23.9</v>
      </c>
      <c r="H372" s="141"/>
    </row>
    <row r="373" spans="1:8" ht="14.1" customHeight="1">
      <c r="A373" s="890" t="s">
        <v>15173</v>
      </c>
      <c r="B373" s="1131" t="s">
        <v>216</v>
      </c>
      <c r="C373" s="892" t="s">
        <v>15174</v>
      </c>
      <c r="D373" s="1136">
        <v>1</v>
      </c>
      <c r="E373" s="1147"/>
      <c r="F373" s="1137">
        <v>34.21</v>
      </c>
      <c r="G373" s="179">
        <f>IF(F373="","",F373-F373*COMPASS!$U$11)</f>
        <v>34.21</v>
      </c>
      <c r="H373" s="141"/>
    </row>
    <row r="374" spans="1:8" ht="14.1" customHeight="1">
      <c r="A374" s="1130" t="s">
        <v>15175</v>
      </c>
      <c r="B374" s="1131" t="s">
        <v>216</v>
      </c>
      <c r="C374" s="1132" t="s">
        <v>15176</v>
      </c>
      <c r="D374" s="1133">
        <v>1</v>
      </c>
      <c r="E374" s="1134"/>
      <c r="F374" s="1135">
        <v>2.41</v>
      </c>
      <c r="G374" s="179">
        <f>IF(F374="","",F374-F374*COMPASS!$U$11)</f>
        <v>2.41</v>
      </c>
      <c r="H374" s="141"/>
    </row>
    <row r="375" spans="1:8" ht="14.1" customHeight="1">
      <c r="A375" s="1130" t="s">
        <v>15177</v>
      </c>
      <c r="B375" s="1131" t="s">
        <v>216</v>
      </c>
      <c r="C375" s="1132" t="s">
        <v>15178</v>
      </c>
      <c r="D375" s="1133">
        <v>1</v>
      </c>
      <c r="E375" s="1134"/>
      <c r="F375" s="1135">
        <v>2.76</v>
      </c>
      <c r="G375" s="179">
        <f>IF(F375="","",F375-F375*COMPASS!$U$11)</f>
        <v>2.76</v>
      </c>
      <c r="H375" s="141"/>
    </row>
    <row r="376" spans="1:8" ht="14.1" customHeight="1">
      <c r="A376" s="1130" t="s">
        <v>15179</v>
      </c>
      <c r="B376" s="1131" t="s">
        <v>216</v>
      </c>
      <c r="C376" s="1132" t="s">
        <v>15180</v>
      </c>
      <c r="D376" s="1133">
        <v>1</v>
      </c>
      <c r="E376" s="1134"/>
      <c r="F376" s="1135">
        <v>3.82</v>
      </c>
      <c r="G376" s="179">
        <f>IF(F376="","",F376-F376*COMPASS!$U$11)</f>
        <v>3.82</v>
      </c>
      <c r="H376" s="141"/>
    </row>
    <row r="377" spans="1:8" ht="14.1" customHeight="1">
      <c r="A377" s="1130" t="s">
        <v>15181</v>
      </c>
      <c r="B377" s="1131" t="s">
        <v>216</v>
      </c>
      <c r="C377" s="1132" t="s">
        <v>15182</v>
      </c>
      <c r="D377" s="1133">
        <v>1</v>
      </c>
      <c r="E377" s="1134"/>
      <c r="F377" s="1135">
        <v>4.91</v>
      </c>
      <c r="G377" s="179">
        <f>IF(F377="","",F377-F377*COMPASS!$U$11)</f>
        <v>4.91</v>
      </c>
      <c r="H377" s="141"/>
    </row>
    <row r="378" spans="1:8" ht="14.1" customHeight="1">
      <c r="A378" s="1130" t="s">
        <v>15183</v>
      </c>
      <c r="B378" s="1131" t="s">
        <v>216</v>
      </c>
      <c r="C378" s="1132" t="s">
        <v>15184</v>
      </c>
      <c r="D378" s="1133">
        <v>1</v>
      </c>
      <c r="E378" s="1134"/>
      <c r="F378" s="1135">
        <v>6.01</v>
      </c>
      <c r="G378" s="179">
        <f>IF(F378="","",F378-F378*COMPASS!$U$11)</f>
        <v>6.01</v>
      </c>
      <c r="H378" s="141"/>
    </row>
    <row r="379" spans="1:8" ht="14.1" customHeight="1">
      <c r="A379" s="1130" t="s">
        <v>15185</v>
      </c>
      <c r="B379" s="1131" t="s">
        <v>216</v>
      </c>
      <c r="C379" s="1132" t="s">
        <v>15186</v>
      </c>
      <c r="D379" s="1133">
        <v>1</v>
      </c>
      <c r="E379" s="1134"/>
      <c r="F379" s="1135">
        <v>8.19</v>
      </c>
      <c r="G379" s="179">
        <f>IF(F379="","",F379-F379*COMPASS!$U$11)</f>
        <v>8.19</v>
      </c>
      <c r="H379" s="141"/>
    </row>
    <row r="380" spans="1:8" ht="14.1" customHeight="1">
      <c r="A380" s="1130" t="s">
        <v>15187</v>
      </c>
      <c r="B380" s="1131" t="s">
        <v>216</v>
      </c>
      <c r="C380" s="1132" t="s">
        <v>15188</v>
      </c>
      <c r="D380" s="1133">
        <v>1</v>
      </c>
      <c r="E380" s="1134"/>
      <c r="F380" s="1135">
        <v>12.43</v>
      </c>
      <c r="G380" s="179">
        <f>IF(F380="","",F380-F380*COMPASS!$U$11)</f>
        <v>12.43</v>
      </c>
      <c r="H380" s="141"/>
    </row>
    <row r="381" spans="1:8" ht="14.1" customHeight="1">
      <c r="A381" s="1130" t="s">
        <v>15189</v>
      </c>
      <c r="B381" s="1131" t="s">
        <v>216</v>
      </c>
      <c r="C381" s="1132" t="s">
        <v>15190</v>
      </c>
      <c r="D381" s="1133">
        <v>1</v>
      </c>
      <c r="E381" s="1134"/>
      <c r="F381" s="1135">
        <v>17.28</v>
      </c>
      <c r="G381" s="179">
        <f>IF(F381="","",F381-F381*COMPASS!$U$11)</f>
        <v>17.28</v>
      </c>
      <c r="H381" s="141"/>
    </row>
    <row r="382" spans="1:8" ht="14.1" customHeight="1">
      <c r="A382" s="1130" t="s">
        <v>15191</v>
      </c>
      <c r="B382" s="1131" t="s">
        <v>216</v>
      </c>
      <c r="C382" s="1132" t="s">
        <v>15192</v>
      </c>
      <c r="D382" s="1133">
        <v>1</v>
      </c>
      <c r="E382" s="1134"/>
      <c r="F382" s="1135">
        <v>23.9</v>
      </c>
      <c r="G382" s="179">
        <f>IF(F382="","",F382-F382*COMPASS!$U$11)</f>
        <v>23.9</v>
      </c>
      <c r="H382" s="141"/>
    </row>
    <row r="383" spans="1:8" ht="14.1" customHeight="1">
      <c r="A383" s="1130" t="s">
        <v>15193</v>
      </c>
      <c r="B383" s="1131" t="s">
        <v>216</v>
      </c>
      <c r="C383" s="1132" t="s">
        <v>15194</v>
      </c>
      <c r="D383" s="1133">
        <v>1</v>
      </c>
      <c r="E383" s="1134"/>
      <c r="F383" s="1135">
        <v>34.21</v>
      </c>
      <c r="G383" s="179">
        <f>IF(F383="","",F383-F383*COMPASS!$U$11)</f>
        <v>34.21</v>
      </c>
    </row>
    <row r="384" spans="1:8" ht="14.1" customHeight="1">
      <c r="A384" s="890" t="s">
        <v>15195</v>
      </c>
      <c r="B384" s="1131" t="s">
        <v>216</v>
      </c>
      <c r="C384" s="892" t="s">
        <v>15196</v>
      </c>
      <c r="D384" s="1136">
        <v>1</v>
      </c>
      <c r="E384" s="1147"/>
      <c r="F384" s="1137">
        <v>2.41</v>
      </c>
      <c r="G384" s="179">
        <f>IF(F384="","",F384-F384*COMPASS!$U$11)</f>
        <v>2.41</v>
      </c>
    </row>
    <row r="385" spans="1:7" ht="14.1" customHeight="1">
      <c r="A385" s="890" t="s">
        <v>15197</v>
      </c>
      <c r="B385" s="1131" t="s">
        <v>216</v>
      </c>
      <c r="C385" s="892" t="s">
        <v>15198</v>
      </c>
      <c r="D385" s="1136">
        <v>1</v>
      </c>
      <c r="E385" s="1147"/>
      <c r="F385" s="1137">
        <v>2.76</v>
      </c>
      <c r="G385" s="179">
        <f>IF(F385="","",F385-F385*COMPASS!$U$11)</f>
        <v>2.76</v>
      </c>
    </row>
    <row r="386" spans="1:7" ht="14.1" customHeight="1">
      <c r="A386" s="890" t="s">
        <v>15199</v>
      </c>
      <c r="B386" s="1131" t="s">
        <v>216</v>
      </c>
      <c r="C386" s="892" t="s">
        <v>15200</v>
      </c>
      <c r="D386" s="1136">
        <v>1</v>
      </c>
      <c r="E386" s="1147"/>
      <c r="F386" s="1137">
        <v>3.82</v>
      </c>
      <c r="G386" s="179">
        <f>IF(F386="","",F386-F386*COMPASS!$U$11)</f>
        <v>3.82</v>
      </c>
    </row>
    <row r="387" spans="1:7" ht="14.1" customHeight="1">
      <c r="A387" s="890" t="s">
        <v>15201</v>
      </c>
      <c r="B387" s="1131" t="s">
        <v>216</v>
      </c>
      <c r="C387" s="892" t="s">
        <v>15202</v>
      </c>
      <c r="D387" s="1136">
        <v>1</v>
      </c>
      <c r="E387" s="1147"/>
      <c r="F387" s="1137">
        <v>4.91</v>
      </c>
      <c r="G387" s="179">
        <f>IF(F387="","",F387-F387*COMPASS!$U$11)</f>
        <v>4.91</v>
      </c>
    </row>
    <row r="388" spans="1:7" ht="14.1" customHeight="1">
      <c r="A388" s="890" t="s">
        <v>15203</v>
      </c>
      <c r="B388" s="1131" t="s">
        <v>216</v>
      </c>
      <c r="C388" s="892" t="s">
        <v>15204</v>
      </c>
      <c r="D388" s="1136">
        <v>1</v>
      </c>
      <c r="E388" s="1147"/>
      <c r="F388" s="1137">
        <v>6.01</v>
      </c>
      <c r="G388" s="179">
        <f>IF(F388="","",F388-F388*COMPASS!$U$11)</f>
        <v>6.01</v>
      </c>
    </row>
    <row r="389" spans="1:7" ht="14.1" customHeight="1">
      <c r="A389" s="890" t="s">
        <v>15205</v>
      </c>
      <c r="B389" s="1131" t="s">
        <v>216</v>
      </c>
      <c r="C389" s="892" t="s">
        <v>15206</v>
      </c>
      <c r="D389" s="1136">
        <v>1</v>
      </c>
      <c r="E389" s="1147"/>
      <c r="F389" s="1137">
        <v>8.19</v>
      </c>
      <c r="G389" s="179">
        <f>IF(F389="","",F389-F389*COMPASS!$U$11)</f>
        <v>8.19</v>
      </c>
    </row>
    <row r="390" spans="1:7" ht="14.1" customHeight="1">
      <c r="A390" s="890" t="s">
        <v>15207</v>
      </c>
      <c r="B390" s="1131" t="s">
        <v>216</v>
      </c>
      <c r="C390" s="892" t="s">
        <v>15208</v>
      </c>
      <c r="D390" s="1136">
        <v>1</v>
      </c>
      <c r="E390" s="1147"/>
      <c r="F390" s="1137">
        <v>12.43</v>
      </c>
      <c r="G390" s="179">
        <f>IF(F390="","",F390-F390*COMPASS!$U$11)</f>
        <v>12.43</v>
      </c>
    </row>
    <row r="391" spans="1:7" ht="14.1" customHeight="1">
      <c r="A391" s="890" t="s">
        <v>15209</v>
      </c>
      <c r="B391" s="1131" t="s">
        <v>216</v>
      </c>
      <c r="C391" s="892" t="s">
        <v>15208</v>
      </c>
      <c r="D391" s="1136">
        <v>1</v>
      </c>
      <c r="E391" s="1147"/>
      <c r="F391" s="1137">
        <v>17.28</v>
      </c>
      <c r="G391" s="179">
        <f>IF(F391="","",F391-F391*COMPASS!$U$11)</f>
        <v>17.28</v>
      </c>
    </row>
    <row r="392" spans="1:7" ht="14.1" customHeight="1">
      <c r="A392" s="890" t="s">
        <v>15210</v>
      </c>
      <c r="B392" s="1131" t="s">
        <v>216</v>
      </c>
      <c r="C392" s="892" t="s">
        <v>15211</v>
      </c>
      <c r="D392" s="1136">
        <v>1</v>
      </c>
      <c r="E392" s="1147"/>
      <c r="F392" s="1137">
        <v>23.9</v>
      </c>
      <c r="G392" s="179">
        <f>IF(F392="","",F392-F392*COMPASS!$U$11)</f>
        <v>23.9</v>
      </c>
    </row>
    <row r="393" spans="1:7" ht="14.1" customHeight="1">
      <c r="A393" s="890" t="s">
        <v>15212</v>
      </c>
      <c r="B393" s="1131" t="s">
        <v>216</v>
      </c>
      <c r="C393" s="892" t="s">
        <v>15213</v>
      </c>
      <c r="D393" s="1136">
        <v>1</v>
      </c>
      <c r="E393" s="1147"/>
      <c r="F393" s="1137">
        <v>34.21</v>
      </c>
      <c r="G393" s="179">
        <f>IF(F393="","",F393-F393*COMPASS!$U$11)</f>
        <v>34.21</v>
      </c>
    </row>
    <row r="394" spans="1:7" ht="14.1" customHeight="1">
      <c r="A394" s="1130" t="s">
        <v>15214</v>
      </c>
      <c r="B394" s="1131" t="s">
        <v>216</v>
      </c>
      <c r="C394" s="1132" t="s">
        <v>15215</v>
      </c>
      <c r="D394" s="1133">
        <v>1</v>
      </c>
      <c r="E394" s="1134"/>
      <c r="F394" s="1135">
        <v>2.41</v>
      </c>
      <c r="G394" s="179">
        <f>IF(F394="","",F394-F394*COMPASS!$U$11)</f>
        <v>2.41</v>
      </c>
    </row>
    <row r="395" spans="1:7" ht="14.1" customHeight="1">
      <c r="A395" s="1130" t="s">
        <v>15216</v>
      </c>
      <c r="B395" s="1131" t="s">
        <v>216</v>
      </c>
      <c r="C395" s="1132" t="s">
        <v>15217</v>
      </c>
      <c r="D395" s="1133">
        <v>1</v>
      </c>
      <c r="E395" s="1134"/>
      <c r="F395" s="1135">
        <v>2.76</v>
      </c>
      <c r="G395" s="179">
        <f>IF(F395="","",F395-F395*COMPASS!$U$11)</f>
        <v>2.76</v>
      </c>
    </row>
    <row r="396" spans="1:7" ht="14.1" customHeight="1">
      <c r="A396" s="1130" t="s">
        <v>15218</v>
      </c>
      <c r="B396" s="1131" t="s">
        <v>216</v>
      </c>
      <c r="C396" s="1132" t="s">
        <v>15219</v>
      </c>
      <c r="D396" s="1133">
        <v>1</v>
      </c>
      <c r="E396" s="1134"/>
      <c r="F396" s="1135">
        <v>3.82</v>
      </c>
      <c r="G396" s="179">
        <f>IF(F396="","",F396-F396*COMPASS!$U$11)</f>
        <v>3.82</v>
      </c>
    </row>
    <row r="397" spans="1:7" ht="14.1" customHeight="1">
      <c r="A397" s="1130" t="s">
        <v>15220</v>
      </c>
      <c r="B397" s="1131" t="s">
        <v>216</v>
      </c>
      <c r="C397" s="1132" t="s">
        <v>15221</v>
      </c>
      <c r="D397" s="1133">
        <v>1</v>
      </c>
      <c r="E397" s="1134"/>
      <c r="F397" s="1135">
        <v>4.91</v>
      </c>
      <c r="G397" s="179">
        <f>IF(F397="","",F397-F397*COMPASS!$U$11)</f>
        <v>4.91</v>
      </c>
    </row>
    <row r="398" spans="1:7" ht="14.1" customHeight="1">
      <c r="A398" s="1130" t="s">
        <v>15222</v>
      </c>
      <c r="B398" s="1131" t="s">
        <v>216</v>
      </c>
      <c r="C398" s="1132" t="s">
        <v>15223</v>
      </c>
      <c r="D398" s="1133">
        <v>1</v>
      </c>
      <c r="E398" s="1134"/>
      <c r="F398" s="1135">
        <v>6.01</v>
      </c>
      <c r="G398" s="179">
        <f>IF(F398="","",F398-F398*COMPASS!$U$11)</f>
        <v>6.01</v>
      </c>
    </row>
    <row r="399" spans="1:7" ht="14.1" customHeight="1">
      <c r="A399" s="1130" t="s">
        <v>15224</v>
      </c>
      <c r="B399" s="1131" t="s">
        <v>216</v>
      </c>
      <c r="C399" s="1132" t="s">
        <v>15225</v>
      </c>
      <c r="D399" s="1133">
        <v>1</v>
      </c>
      <c r="E399" s="1134"/>
      <c r="F399" s="1135">
        <v>8.19</v>
      </c>
      <c r="G399" s="179">
        <f>IF(F399="","",F399-F399*COMPASS!$U$11)</f>
        <v>8.19</v>
      </c>
    </row>
    <row r="400" spans="1:7" ht="14.1" customHeight="1">
      <c r="A400" s="1130" t="s">
        <v>15226</v>
      </c>
      <c r="B400" s="1131" t="s">
        <v>216</v>
      </c>
      <c r="C400" s="1132" t="s">
        <v>15227</v>
      </c>
      <c r="D400" s="1133">
        <v>1</v>
      </c>
      <c r="E400" s="1134"/>
      <c r="F400" s="1135">
        <v>12.43</v>
      </c>
      <c r="G400" s="179">
        <f>IF(F400="","",F400-F400*COMPASS!$U$11)</f>
        <v>12.43</v>
      </c>
    </row>
    <row r="401" spans="1:7" ht="14.1" customHeight="1">
      <c r="A401" s="1130" t="s">
        <v>15228</v>
      </c>
      <c r="B401" s="1131" t="s">
        <v>216</v>
      </c>
      <c r="C401" s="1132" t="s">
        <v>15229</v>
      </c>
      <c r="D401" s="1133">
        <v>1</v>
      </c>
      <c r="E401" s="1134"/>
      <c r="F401" s="1135">
        <v>17.28</v>
      </c>
      <c r="G401" s="179">
        <f>IF(F401="","",F401-F401*COMPASS!$U$11)</f>
        <v>17.28</v>
      </c>
    </row>
    <row r="402" spans="1:7" ht="14.1" customHeight="1">
      <c r="A402" s="1130" t="s">
        <v>15230</v>
      </c>
      <c r="B402" s="1131" t="s">
        <v>216</v>
      </c>
      <c r="C402" s="1132" t="s">
        <v>15231</v>
      </c>
      <c r="D402" s="1133">
        <v>1</v>
      </c>
      <c r="E402" s="1134"/>
      <c r="F402" s="1135">
        <v>23.9</v>
      </c>
      <c r="G402" s="179">
        <f>IF(F402="","",F402-F402*COMPASS!$U$11)</f>
        <v>23.9</v>
      </c>
    </row>
    <row r="403" spans="1:7" ht="14.1" customHeight="1">
      <c r="A403" s="1130" t="s">
        <v>15232</v>
      </c>
      <c r="B403" s="1131" t="s">
        <v>216</v>
      </c>
      <c r="C403" s="1132" t="s">
        <v>15233</v>
      </c>
      <c r="D403" s="1133">
        <v>1</v>
      </c>
      <c r="E403" s="1134"/>
      <c r="F403" s="1135">
        <v>34.21</v>
      </c>
      <c r="G403" s="179">
        <f>IF(F403="","",F403-F403*COMPASS!$U$11)</f>
        <v>34.21</v>
      </c>
    </row>
    <row r="404" spans="1:7" ht="14.1" customHeight="1">
      <c r="A404" s="890" t="s">
        <v>15234</v>
      </c>
      <c r="B404" s="1131" t="s">
        <v>216</v>
      </c>
      <c r="C404" s="892" t="s">
        <v>15235</v>
      </c>
      <c r="D404" s="1136">
        <v>1</v>
      </c>
      <c r="E404" s="1147"/>
      <c r="F404" s="1137">
        <v>2.41</v>
      </c>
      <c r="G404" s="179">
        <f>IF(F404="","",F404-F404*COMPASS!$U$11)</f>
        <v>2.41</v>
      </c>
    </row>
    <row r="405" spans="1:7" ht="14.1" customHeight="1">
      <c r="A405" s="890" t="s">
        <v>15236</v>
      </c>
      <c r="B405" s="1131" t="s">
        <v>216</v>
      </c>
      <c r="C405" s="892" t="s">
        <v>15237</v>
      </c>
      <c r="D405" s="1136">
        <v>1</v>
      </c>
      <c r="E405" s="1147"/>
      <c r="F405" s="1137">
        <v>2.76</v>
      </c>
      <c r="G405" s="179">
        <f>IF(F405="","",F405-F405*COMPASS!$U$11)</f>
        <v>2.76</v>
      </c>
    </row>
    <row r="406" spans="1:7" ht="14.1" customHeight="1">
      <c r="A406" s="890" t="s">
        <v>15238</v>
      </c>
      <c r="B406" s="1131" t="s">
        <v>216</v>
      </c>
      <c r="C406" s="892" t="s">
        <v>15239</v>
      </c>
      <c r="D406" s="1136">
        <v>1</v>
      </c>
      <c r="E406" s="1147"/>
      <c r="F406" s="1137">
        <v>3.82</v>
      </c>
      <c r="G406" s="179">
        <f>IF(F406="","",F406-F406*COMPASS!$U$11)</f>
        <v>3.82</v>
      </c>
    </row>
    <row r="407" spans="1:7" ht="14.1" customHeight="1">
      <c r="A407" s="890" t="s">
        <v>15240</v>
      </c>
      <c r="B407" s="1131" t="s">
        <v>216</v>
      </c>
      <c r="C407" s="892" t="s">
        <v>15241</v>
      </c>
      <c r="D407" s="1136">
        <v>1</v>
      </c>
      <c r="E407" s="1147"/>
      <c r="F407" s="1137">
        <v>4.91</v>
      </c>
      <c r="G407" s="179">
        <f>IF(F407="","",F407-F407*COMPASS!$U$11)</f>
        <v>4.91</v>
      </c>
    </row>
    <row r="408" spans="1:7">
      <c r="A408" s="890" t="s">
        <v>15242</v>
      </c>
      <c r="B408" s="1131" t="s">
        <v>216</v>
      </c>
      <c r="C408" s="892" t="s">
        <v>15243</v>
      </c>
      <c r="D408" s="1136">
        <v>1</v>
      </c>
      <c r="E408" s="1147"/>
      <c r="F408" s="1137">
        <v>6.01</v>
      </c>
      <c r="G408" s="179">
        <f>IF(F408="","",F408-F408*COMPASS!$U$11)</f>
        <v>6.01</v>
      </c>
    </row>
    <row r="409" spans="1:7">
      <c r="A409" s="890" t="s">
        <v>15244</v>
      </c>
      <c r="B409" s="1131" t="s">
        <v>216</v>
      </c>
      <c r="C409" s="892" t="s">
        <v>15245</v>
      </c>
      <c r="D409" s="1136">
        <v>1</v>
      </c>
      <c r="E409" s="1147"/>
      <c r="F409" s="1137">
        <v>8.19</v>
      </c>
      <c r="G409" s="179">
        <f>IF(F409="","",F409-F409*COMPASS!$U$11)</f>
        <v>8.19</v>
      </c>
    </row>
    <row r="410" spans="1:7">
      <c r="A410" s="890" t="s">
        <v>15246</v>
      </c>
      <c r="B410" s="1131" t="s">
        <v>216</v>
      </c>
      <c r="C410" s="892" t="s">
        <v>15247</v>
      </c>
      <c r="D410" s="1136">
        <v>1</v>
      </c>
      <c r="E410" s="1147"/>
      <c r="F410" s="1137">
        <v>12.43</v>
      </c>
      <c r="G410" s="179">
        <f>IF(F410="","",F410-F410*COMPASS!$U$11)</f>
        <v>12.43</v>
      </c>
    </row>
    <row r="411" spans="1:7">
      <c r="A411" s="890" t="s">
        <v>15248</v>
      </c>
      <c r="B411" s="1131" t="s">
        <v>216</v>
      </c>
      <c r="C411" s="892" t="s">
        <v>15249</v>
      </c>
      <c r="D411" s="1136">
        <v>1</v>
      </c>
      <c r="E411" s="1147"/>
      <c r="F411" s="1137">
        <v>17.28</v>
      </c>
      <c r="G411" s="179">
        <f>IF(F411="","",F411-F411*COMPASS!$U$11)</f>
        <v>17.28</v>
      </c>
    </row>
    <row r="412" spans="1:7">
      <c r="A412" s="890" t="s">
        <v>15250</v>
      </c>
      <c r="B412" s="1131" t="s">
        <v>216</v>
      </c>
      <c r="C412" s="892" t="s">
        <v>15251</v>
      </c>
      <c r="D412" s="1136">
        <v>1</v>
      </c>
      <c r="E412" s="1147"/>
      <c r="F412" s="1137">
        <v>23.9</v>
      </c>
      <c r="G412" s="179">
        <f>IF(F412="","",F412-F412*COMPASS!$U$11)</f>
        <v>23.9</v>
      </c>
    </row>
    <row r="413" spans="1:7">
      <c r="A413" s="890" t="s">
        <v>15252</v>
      </c>
      <c r="B413" s="1131" t="s">
        <v>216</v>
      </c>
      <c r="C413" s="892" t="s">
        <v>15253</v>
      </c>
      <c r="D413" s="1136">
        <v>1</v>
      </c>
      <c r="E413" s="1147"/>
      <c r="F413" s="1137">
        <v>34.21</v>
      </c>
      <c r="G413" s="179">
        <f>IF(F413="","",F413-F413*COMPASS!$U$11)</f>
        <v>34.21</v>
      </c>
    </row>
    <row r="414" spans="1:7">
      <c r="A414" s="1130" t="s">
        <v>15254</v>
      </c>
      <c r="B414" s="1131" t="s">
        <v>216</v>
      </c>
      <c r="C414" s="1132" t="s">
        <v>15255</v>
      </c>
      <c r="D414" s="1133">
        <v>1</v>
      </c>
      <c r="E414" s="1134"/>
      <c r="F414" s="1135">
        <v>2.41</v>
      </c>
      <c r="G414" s="179">
        <f>IF(F414="","",F414-F414*COMPASS!$U$11)</f>
        <v>2.41</v>
      </c>
    </row>
    <row r="415" spans="1:7">
      <c r="A415" s="1130" t="s">
        <v>15256</v>
      </c>
      <c r="B415" s="1131" t="s">
        <v>216</v>
      </c>
      <c r="C415" s="1132" t="s">
        <v>15257</v>
      </c>
      <c r="D415" s="1133">
        <v>1</v>
      </c>
      <c r="E415" s="1134"/>
      <c r="F415" s="1135">
        <v>2.76</v>
      </c>
      <c r="G415" s="179">
        <f>IF(F415="","",F415-F415*COMPASS!$U$11)</f>
        <v>2.76</v>
      </c>
    </row>
    <row r="416" spans="1:7">
      <c r="A416" s="1130" t="s">
        <v>15258</v>
      </c>
      <c r="B416" s="1131" t="s">
        <v>216</v>
      </c>
      <c r="C416" s="1132" t="s">
        <v>15259</v>
      </c>
      <c r="D416" s="1133">
        <v>1</v>
      </c>
      <c r="E416" s="1134"/>
      <c r="F416" s="1135">
        <v>3.82</v>
      </c>
      <c r="G416" s="179">
        <f>IF(F416="","",F416-F416*COMPASS!$U$11)</f>
        <v>3.82</v>
      </c>
    </row>
    <row r="417" spans="1:7">
      <c r="A417" s="1130" t="s">
        <v>15260</v>
      </c>
      <c r="B417" s="1131" t="s">
        <v>216</v>
      </c>
      <c r="C417" s="1132" t="s">
        <v>15261</v>
      </c>
      <c r="D417" s="1133">
        <v>1</v>
      </c>
      <c r="E417" s="1134"/>
      <c r="F417" s="1135">
        <v>4.91</v>
      </c>
      <c r="G417" s="179">
        <f>IF(F417="","",F417-F417*COMPASS!$U$11)</f>
        <v>4.91</v>
      </c>
    </row>
    <row r="418" spans="1:7">
      <c r="A418" s="1130" t="s">
        <v>15262</v>
      </c>
      <c r="B418" s="1131" t="s">
        <v>216</v>
      </c>
      <c r="C418" s="1132" t="s">
        <v>15263</v>
      </c>
      <c r="D418" s="1133">
        <v>1</v>
      </c>
      <c r="E418" s="1134"/>
      <c r="F418" s="1135">
        <v>6.01</v>
      </c>
      <c r="G418" s="179">
        <f>IF(F418="","",F418-F418*COMPASS!$U$11)</f>
        <v>6.01</v>
      </c>
    </row>
    <row r="419" spans="1:7">
      <c r="A419" s="1130" t="s">
        <v>15264</v>
      </c>
      <c r="B419" s="1131" t="s">
        <v>216</v>
      </c>
      <c r="C419" s="1132" t="s">
        <v>15265</v>
      </c>
      <c r="D419" s="1133">
        <v>1</v>
      </c>
      <c r="E419" s="1134"/>
      <c r="F419" s="1135">
        <v>8.19</v>
      </c>
      <c r="G419" s="179">
        <f>IF(F419="","",F419-F419*COMPASS!$U$11)</f>
        <v>8.19</v>
      </c>
    </row>
    <row r="420" spans="1:7">
      <c r="A420" s="1130" t="s">
        <v>15266</v>
      </c>
      <c r="B420" s="1131" t="s">
        <v>216</v>
      </c>
      <c r="C420" s="1132" t="s">
        <v>15267</v>
      </c>
      <c r="D420" s="1133">
        <v>1</v>
      </c>
      <c r="E420" s="1134"/>
      <c r="F420" s="1135">
        <v>12.43</v>
      </c>
      <c r="G420" s="179">
        <f>IF(F420="","",F420-F420*COMPASS!$U$11)</f>
        <v>12.43</v>
      </c>
    </row>
    <row r="421" spans="1:7">
      <c r="A421" s="1130" t="s">
        <v>15268</v>
      </c>
      <c r="B421" s="1131" t="s">
        <v>216</v>
      </c>
      <c r="C421" s="1132" t="s">
        <v>15269</v>
      </c>
      <c r="D421" s="1133">
        <v>1</v>
      </c>
      <c r="E421" s="1134"/>
      <c r="F421" s="1135">
        <v>17.28</v>
      </c>
      <c r="G421" s="179">
        <f>IF(F421="","",F421-F421*COMPASS!$U$11)</f>
        <v>17.28</v>
      </c>
    </row>
    <row r="422" spans="1:7">
      <c r="A422" s="1130" t="s">
        <v>15270</v>
      </c>
      <c r="B422" s="1131" t="s">
        <v>216</v>
      </c>
      <c r="C422" s="1132" t="s">
        <v>15271</v>
      </c>
      <c r="D422" s="1133">
        <v>1</v>
      </c>
      <c r="E422" s="1134"/>
      <c r="F422" s="1135">
        <v>23.9</v>
      </c>
      <c r="G422" s="179">
        <f>IF(F422="","",F422-F422*COMPASS!$U$11)</f>
        <v>23.9</v>
      </c>
    </row>
    <row r="423" spans="1:7">
      <c r="A423" s="1130" t="s">
        <v>15272</v>
      </c>
      <c r="B423" s="1131" t="s">
        <v>216</v>
      </c>
      <c r="C423" s="1132" t="s">
        <v>15273</v>
      </c>
      <c r="D423" s="1133">
        <v>1</v>
      </c>
      <c r="E423" s="1134"/>
      <c r="F423" s="1135">
        <v>34.21</v>
      </c>
      <c r="G423" s="179">
        <f>IF(F423="","",F423-F423*COMPASS!$U$11)</f>
        <v>34.21</v>
      </c>
    </row>
    <row r="424" spans="1:7">
      <c r="A424" s="896" t="s">
        <v>15728</v>
      </c>
      <c r="B424" s="897"/>
      <c r="C424" s="898"/>
      <c r="D424" s="899"/>
      <c r="E424" s="900"/>
      <c r="F424" s="901"/>
      <c r="G424" s="179" t="str">
        <f>IF(F424="","",F424-F424*COMPASS!$U$11)</f>
        <v/>
      </c>
    </row>
    <row r="425" spans="1:7">
      <c r="A425" s="890" t="s">
        <v>15729</v>
      </c>
      <c r="B425" s="891" t="s">
        <v>467</v>
      </c>
      <c r="C425" s="1152" t="s">
        <v>15730</v>
      </c>
      <c r="D425" s="893">
        <v>1</v>
      </c>
      <c r="E425" s="1185" t="s">
        <v>445</v>
      </c>
      <c r="F425" s="966">
        <v>2.81</v>
      </c>
      <c r="G425" s="179">
        <f>IF(F425="","",F425-F425*COMPASS!$U$11)</f>
        <v>2.81</v>
      </c>
    </row>
    <row r="426" spans="1:7">
      <c r="A426" s="890" t="s">
        <v>15731</v>
      </c>
      <c r="B426" s="891" t="s">
        <v>467</v>
      </c>
      <c r="C426" s="1152" t="s">
        <v>15732</v>
      </c>
      <c r="D426" s="893">
        <v>1</v>
      </c>
      <c r="E426" s="1185" t="s">
        <v>445</v>
      </c>
      <c r="F426" s="966">
        <v>3.46</v>
      </c>
      <c r="G426" s="179">
        <f>IF(F426="","",F426-F426*COMPASS!$U$11)</f>
        <v>3.46</v>
      </c>
    </row>
    <row r="427" spans="1:7">
      <c r="A427" s="890" t="s">
        <v>15733</v>
      </c>
      <c r="B427" s="891" t="s">
        <v>467</v>
      </c>
      <c r="C427" s="1152" t="s">
        <v>15734</v>
      </c>
      <c r="D427" s="893">
        <v>1</v>
      </c>
      <c r="E427" s="1185" t="s">
        <v>445</v>
      </c>
      <c r="F427" s="966">
        <v>4.08</v>
      </c>
      <c r="G427" s="179">
        <f>IF(F427="","",F427-F427*COMPASS!$U$11)</f>
        <v>4.08</v>
      </c>
    </row>
    <row r="428" spans="1:7">
      <c r="A428" s="890" t="s">
        <v>15735</v>
      </c>
      <c r="B428" s="891" t="s">
        <v>467</v>
      </c>
      <c r="C428" s="1152" t="s">
        <v>15736</v>
      </c>
      <c r="D428" s="893">
        <v>1</v>
      </c>
      <c r="E428" s="1185" t="s">
        <v>445</v>
      </c>
      <c r="F428" s="966">
        <v>4.7</v>
      </c>
      <c r="G428" s="179">
        <f>IF(F428="","",F428-F428*COMPASS!$U$11)</f>
        <v>4.7</v>
      </c>
    </row>
    <row r="429" spans="1:7">
      <c r="A429" s="890" t="s">
        <v>15737</v>
      </c>
      <c r="B429" s="891" t="s">
        <v>467</v>
      </c>
      <c r="C429" s="1152" t="s">
        <v>15738</v>
      </c>
      <c r="D429" s="893">
        <v>1</v>
      </c>
      <c r="E429" s="1185" t="s">
        <v>445</v>
      </c>
      <c r="F429" s="966">
        <v>5.9</v>
      </c>
      <c r="G429" s="179">
        <f>IF(F429="","",F429-F429*COMPASS!$U$11)</f>
        <v>5.9</v>
      </c>
    </row>
    <row r="430" spans="1:7">
      <c r="A430" s="890" t="s">
        <v>15739</v>
      </c>
      <c r="B430" s="891" t="s">
        <v>467</v>
      </c>
      <c r="C430" s="1152" t="s">
        <v>15740</v>
      </c>
      <c r="D430" s="893">
        <v>1</v>
      </c>
      <c r="E430" s="1185" t="s">
        <v>445</v>
      </c>
      <c r="F430" s="966">
        <v>8.5299999999999994</v>
      </c>
      <c r="G430" s="179">
        <f>IF(F430="","",F430-F430*COMPASS!$U$11)</f>
        <v>8.5299999999999994</v>
      </c>
    </row>
    <row r="431" spans="1:7">
      <c r="A431" s="890" t="s">
        <v>15741</v>
      </c>
      <c r="B431" s="891" t="s">
        <v>467</v>
      </c>
      <c r="C431" s="1152" t="s">
        <v>15742</v>
      </c>
      <c r="D431" s="893">
        <v>1</v>
      </c>
      <c r="E431" s="1185" t="s">
        <v>445</v>
      </c>
      <c r="F431" s="966">
        <v>11.11</v>
      </c>
      <c r="G431" s="179">
        <f>IF(F431="","",F431-F431*COMPASS!$U$11)</f>
        <v>11.11</v>
      </c>
    </row>
    <row r="432" spans="1:7">
      <c r="A432" s="890" t="s">
        <v>15743</v>
      </c>
      <c r="B432" s="891" t="s">
        <v>467</v>
      </c>
      <c r="C432" s="1152" t="s">
        <v>15744</v>
      </c>
      <c r="D432" s="893">
        <v>1</v>
      </c>
      <c r="E432" s="1185" t="s">
        <v>445</v>
      </c>
      <c r="F432" s="966">
        <v>11.73</v>
      </c>
      <c r="G432" s="179">
        <f>IF(F432="","",F432-F432*COMPASS!$U$11)</f>
        <v>11.73</v>
      </c>
    </row>
    <row r="433" spans="1:7">
      <c r="A433" s="890" t="s">
        <v>15745</v>
      </c>
      <c r="B433" s="891" t="s">
        <v>467</v>
      </c>
      <c r="C433" s="1152" t="s">
        <v>15746</v>
      </c>
      <c r="D433" s="893">
        <v>1</v>
      </c>
      <c r="E433" s="1185" t="s">
        <v>445</v>
      </c>
      <c r="F433" s="966">
        <v>14.94</v>
      </c>
      <c r="G433" s="179">
        <f>IF(F433="","",F433-F433*COMPASS!$U$11)</f>
        <v>14.94</v>
      </c>
    </row>
    <row r="434" spans="1:7">
      <c r="A434" s="890" t="s">
        <v>16551</v>
      </c>
      <c r="B434" s="891" t="s">
        <v>467</v>
      </c>
      <c r="C434" s="1152" t="s">
        <v>16552</v>
      </c>
      <c r="D434" s="893">
        <v>1</v>
      </c>
      <c r="E434" s="1185" t="s">
        <v>445</v>
      </c>
      <c r="F434" s="966">
        <v>21.39</v>
      </c>
      <c r="G434" s="179">
        <f>IF(F434="","",F434-F434*COMPASS!$U$11)</f>
        <v>21.39</v>
      </c>
    </row>
    <row r="435" spans="1:7">
      <c r="A435" s="890" t="s">
        <v>15747</v>
      </c>
      <c r="B435" s="891" t="s">
        <v>467</v>
      </c>
      <c r="C435" s="1152" t="s">
        <v>15748</v>
      </c>
      <c r="D435" s="893">
        <v>1</v>
      </c>
      <c r="E435" s="1185" t="s">
        <v>445</v>
      </c>
      <c r="F435" s="966">
        <v>2.89</v>
      </c>
      <c r="G435" s="179">
        <f>IF(F435="","",F435-F435*COMPASS!$U$11)</f>
        <v>2.89</v>
      </c>
    </row>
    <row r="436" spans="1:7">
      <c r="A436" s="890" t="s">
        <v>15749</v>
      </c>
      <c r="B436" s="891" t="s">
        <v>467</v>
      </c>
      <c r="C436" s="1152" t="s">
        <v>15750</v>
      </c>
      <c r="D436" s="893">
        <v>1</v>
      </c>
      <c r="E436" s="1185" t="s">
        <v>445</v>
      </c>
      <c r="F436" s="966">
        <v>3.73</v>
      </c>
      <c r="G436" s="179">
        <f>IF(F436="","",F436-F436*COMPASS!$U$11)</f>
        <v>3.73</v>
      </c>
    </row>
    <row r="437" spans="1:7">
      <c r="A437" s="890" t="s">
        <v>15751</v>
      </c>
      <c r="B437" s="891" t="s">
        <v>467</v>
      </c>
      <c r="C437" s="1152" t="s">
        <v>15752</v>
      </c>
      <c r="D437" s="893">
        <v>1</v>
      </c>
      <c r="E437" s="1185" t="s">
        <v>445</v>
      </c>
      <c r="F437" s="966">
        <v>4.57</v>
      </c>
      <c r="G437" s="179">
        <f>IF(F437="","",F437-F437*COMPASS!$U$11)</f>
        <v>4.57</v>
      </c>
    </row>
    <row r="438" spans="1:7">
      <c r="A438" s="890" t="s">
        <v>15753</v>
      </c>
      <c r="B438" s="891" t="s">
        <v>467</v>
      </c>
      <c r="C438" s="1152" t="s">
        <v>15754</v>
      </c>
      <c r="D438" s="893">
        <v>1</v>
      </c>
      <c r="E438" s="1185" t="s">
        <v>445</v>
      </c>
      <c r="F438" s="966">
        <v>5.37</v>
      </c>
      <c r="G438" s="179">
        <f>IF(F438="","",F438-F438*COMPASS!$U$11)</f>
        <v>5.37</v>
      </c>
    </row>
    <row r="439" spans="1:7">
      <c r="A439" s="890" t="s">
        <v>15755</v>
      </c>
      <c r="B439" s="891" t="s">
        <v>467</v>
      </c>
      <c r="C439" s="1152" t="s">
        <v>15756</v>
      </c>
      <c r="D439" s="893">
        <v>1</v>
      </c>
      <c r="E439" s="1185" t="s">
        <v>445</v>
      </c>
      <c r="F439" s="966">
        <v>6.78</v>
      </c>
      <c r="G439" s="179">
        <f>IF(F439="","",F439-F439*COMPASS!$U$11)</f>
        <v>6.78</v>
      </c>
    </row>
    <row r="440" spans="1:7">
      <c r="A440" s="890" t="s">
        <v>15757</v>
      </c>
      <c r="B440" s="891" t="s">
        <v>467</v>
      </c>
      <c r="C440" s="1152" t="s">
        <v>15758</v>
      </c>
      <c r="D440" s="893">
        <v>1</v>
      </c>
      <c r="E440" s="1185" t="s">
        <v>445</v>
      </c>
      <c r="F440" s="966">
        <v>10.38</v>
      </c>
      <c r="G440" s="179">
        <f>IF(F440="","",F440-F440*COMPASS!$U$11)</f>
        <v>10.38</v>
      </c>
    </row>
    <row r="441" spans="1:7">
      <c r="A441" s="890" t="s">
        <v>15759</v>
      </c>
      <c r="B441" s="891" t="s">
        <v>467</v>
      </c>
      <c r="C441" s="1152" t="s">
        <v>15760</v>
      </c>
      <c r="D441" s="893">
        <v>1</v>
      </c>
      <c r="E441" s="1185" t="s">
        <v>445</v>
      </c>
      <c r="F441" s="966">
        <v>13.77</v>
      </c>
      <c r="G441" s="179">
        <f>IF(F441="","",F441-F441*COMPASS!$U$11)</f>
        <v>13.77</v>
      </c>
    </row>
    <row r="442" spans="1:7">
      <c r="A442" s="890" t="s">
        <v>15761</v>
      </c>
      <c r="B442" s="891" t="s">
        <v>467</v>
      </c>
      <c r="C442" s="1152" t="s">
        <v>15762</v>
      </c>
      <c r="D442" s="893">
        <v>1</v>
      </c>
      <c r="E442" s="1185" t="s">
        <v>445</v>
      </c>
      <c r="F442" s="966">
        <v>14.61</v>
      </c>
      <c r="G442" s="179">
        <f>IF(F442="","",F442-F442*COMPASS!$U$11)</f>
        <v>14.61</v>
      </c>
    </row>
    <row r="443" spans="1:7">
      <c r="A443" s="890" t="s">
        <v>15763</v>
      </c>
      <c r="B443" s="891" t="s">
        <v>467</v>
      </c>
      <c r="C443" s="1152" t="s">
        <v>15764</v>
      </c>
      <c r="D443" s="893">
        <v>1</v>
      </c>
      <c r="E443" s="1185" t="s">
        <v>445</v>
      </c>
      <c r="F443" s="966">
        <v>18.53</v>
      </c>
      <c r="G443" s="179">
        <f>IF(F443="","",F443-F443*COMPASS!$U$11)</f>
        <v>18.53</v>
      </c>
    </row>
    <row r="444" spans="1:7">
      <c r="A444" s="890" t="s">
        <v>16553</v>
      </c>
      <c r="B444" s="891" t="s">
        <v>467</v>
      </c>
      <c r="C444" s="1152" t="s">
        <v>16554</v>
      </c>
      <c r="D444" s="893">
        <v>1</v>
      </c>
      <c r="E444" s="1185" t="s">
        <v>445</v>
      </c>
      <c r="F444" s="966">
        <v>26.86</v>
      </c>
      <c r="G444" s="179">
        <f>IF(F444="","",F444-F444*COMPASS!$U$11)</f>
        <v>26.86</v>
      </c>
    </row>
    <row r="445" spans="1:7">
      <c r="A445" s="890" t="s">
        <v>15765</v>
      </c>
      <c r="B445" s="891" t="s">
        <v>467</v>
      </c>
      <c r="C445" s="1152" t="s">
        <v>15766</v>
      </c>
      <c r="D445" s="893">
        <v>1</v>
      </c>
      <c r="E445" s="1185" t="s">
        <v>445</v>
      </c>
      <c r="F445" s="966">
        <v>5.53</v>
      </c>
      <c r="G445" s="179">
        <f>IF(F445="","",F445-F445*COMPASS!$U$11)</f>
        <v>5.53</v>
      </c>
    </row>
    <row r="446" spans="1:7">
      <c r="A446" s="890" t="s">
        <v>15767</v>
      </c>
      <c r="B446" s="891" t="s">
        <v>467</v>
      </c>
      <c r="C446" s="1152" t="s">
        <v>15768</v>
      </c>
      <c r="D446" s="893">
        <v>1</v>
      </c>
      <c r="E446" s="1185" t="s">
        <v>445</v>
      </c>
      <c r="F446" s="966">
        <v>5.53</v>
      </c>
      <c r="G446" s="179">
        <f>IF(F446="","",F446-F446*COMPASS!$U$11)</f>
        <v>5.53</v>
      </c>
    </row>
    <row r="447" spans="1:7">
      <c r="A447" s="890" t="s">
        <v>15769</v>
      </c>
      <c r="B447" s="891" t="s">
        <v>467</v>
      </c>
      <c r="C447" s="1152" t="s">
        <v>15770</v>
      </c>
      <c r="D447" s="893">
        <v>1</v>
      </c>
      <c r="E447" s="1185" t="s">
        <v>445</v>
      </c>
      <c r="F447" s="966">
        <v>5.53</v>
      </c>
      <c r="G447" s="179">
        <f>IF(F447="","",F447-F447*COMPASS!$U$11)</f>
        <v>5.53</v>
      </c>
    </row>
    <row r="448" spans="1:7">
      <c r="A448" s="890" t="s">
        <v>15771</v>
      </c>
      <c r="B448" s="891" t="s">
        <v>467</v>
      </c>
      <c r="C448" s="1152" t="s">
        <v>15772</v>
      </c>
      <c r="D448" s="893">
        <v>1</v>
      </c>
      <c r="E448" s="1185" t="s">
        <v>445</v>
      </c>
      <c r="F448" s="966">
        <v>5.53</v>
      </c>
      <c r="G448" s="179">
        <f>IF(F448="","",F448-F448*COMPASS!$U$11)</f>
        <v>5.53</v>
      </c>
    </row>
    <row r="449" spans="1:7">
      <c r="A449" s="890" t="s">
        <v>15773</v>
      </c>
      <c r="B449" s="891" t="s">
        <v>467</v>
      </c>
      <c r="C449" s="1152" t="s">
        <v>15774</v>
      </c>
      <c r="D449" s="893">
        <v>1</v>
      </c>
      <c r="E449" s="1185" t="s">
        <v>445</v>
      </c>
      <c r="F449" s="966">
        <v>5.53</v>
      </c>
      <c r="G449" s="179">
        <f>IF(F449="","",F449-F449*COMPASS!$U$11)</f>
        <v>5.53</v>
      </c>
    </row>
    <row r="450" spans="1:7">
      <c r="A450" s="890" t="s">
        <v>15775</v>
      </c>
      <c r="B450" s="891" t="s">
        <v>467</v>
      </c>
      <c r="C450" s="1152" t="s">
        <v>15776</v>
      </c>
      <c r="D450" s="893">
        <v>1</v>
      </c>
      <c r="E450" s="1185" t="s">
        <v>445</v>
      </c>
      <c r="F450" s="966">
        <v>5.53</v>
      </c>
      <c r="G450" s="179">
        <f>IF(F450="","",F450-F450*COMPASS!$U$11)</f>
        <v>5.53</v>
      </c>
    </row>
    <row r="451" spans="1:7">
      <c r="A451" s="890" t="s">
        <v>15777</v>
      </c>
      <c r="B451" s="891" t="s">
        <v>467</v>
      </c>
      <c r="C451" s="1152" t="s">
        <v>15778</v>
      </c>
      <c r="D451" s="893">
        <v>1</v>
      </c>
      <c r="E451" s="1185" t="s">
        <v>445</v>
      </c>
      <c r="F451" s="966">
        <v>5.53</v>
      </c>
      <c r="G451" s="179">
        <f>IF(F451="","",F451-F451*COMPASS!$U$11)</f>
        <v>5.53</v>
      </c>
    </row>
    <row r="452" spans="1:7">
      <c r="A452" s="890" t="s">
        <v>15779</v>
      </c>
      <c r="B452" s="891" t="s">
        <v>467</v>
      </c>
      <c r="C452" s="1152" t="s">
        <v>15780</v>
      </c>
      <c r="D452" s="893">
        <v>1</v>
      </c>
      <c r="E452" s="1185" t="s">
        <v>445</v>
      </c>
      <c r="F452" s="966">
        <v>5.53</v>
      </c>
      <c r="G452" s="179">
        <f>IF(F452="","",F452-F452*COMPASS!$U$11)</f>
        <v>5.53</v>
      </c>
    </row>
    <row r="453" spans="1:7">
      <c r="A453" s="890" t="s">
        <v>15781</v>
      </c>
      <c r="B453" s="891" t="s">
        <v>467</v>
      </c>
      <c r="C453" s="1152" t="s">
        <v>15782</v>
      </c>
      <c r="D453" s="893">
        <v>1</v>
      </c>
      <c r="E453" s="1185" t="s">
        <v>445</v>
      </c>
      <c r="F453" s="966">
        <v>5.53</v>
      </c>
      <c r="G453" s="179">
        <f>IF(F453="","",F453-F453*COMPASS!$U$11)</f>
        <v>5.53</v>
      </c>
    </row>
    <row r="454" spans="1:7">
      <c r="A454" s="890" t="s">
        <v>15783</v>
      </c>
      <c r="B454" s="891" t="s">
        <v>467</v>
      </c>
      <c r="C454" s="1152" t="s">
        <v>15784</v>
      </c>
      <c r="D454" s="893">
        <v>1</v>
      </c>
      <c r="E454" s="1185" t="s">
        <v>445</v>
      </c>
      <c r="F454" s="966">
        <v>5.53</v>
      </c>
      <c r="G454" s="179">
        <f>IF(F454="","",F454-F454*COMPASS!$U$11)</f>
        <v>5.53</v>
      </c>
    </row>
    <row r="455" spans="1:7">
      <c r="A455" s="896" t="s">
        <v>7900</v>
      </c>
      <c r="B455" s="897"/>
      <c r="C455" s="898"/>
      <c r="D455" s="899"/>
      <c r="E455" s="900"/>
      <c r="F455" s="901"/>
      <c r="G455" s="179" t="str">
        <f>IF(F455="","",F455-F455*COMPASS!$U$11)</f>
        <v/>
      </c>
    </row>
    <row r="456" spans="1:7">
      <c r="A456" s="890" t="s">
        <v>8187</v>
      </c>
      <c r="B456" s="891" t="s">
        <v>12218</v>
      </c>
      <c r="C456" s="892" t="s">
        <v>9332</v>
      </c>
      <c r="D456" s="893">
        <v>1</v>
      </c>
      <c r="E456" s="904"/>
      <c r="F456" s="903">
        <v>4.59</v>
      </c>
      <c r="G456" s="179">
        <f>IF(F456="","",F456-F456*COMPASS!$U$11)</f>
        <v>4.59</v>
      </c>
    </row>
    <row r="457" spans="1:7">
      <c r="A457" s="890" t="s">
        <v>8188</v>
      </c>
      <c r="B457" s="891" t="s">
        <v>467</v>
      </c>
      <c r="C457" s="892" t="s">
        <v>9333</v>
      </c>
      <c r="D457" s="893">
        <v>1</v>
      </c>
      <c r="E457" s="904"/>
      <c r="F457" s="903">
        <v>5.51</v>
      </c>
      <c r="G457" s="179">
        <f>IF(F457="","",F457-F457*COMPASS!$U$11)</f>
        <v>5.51</v>
      </c>
    </row>
    <row r="458" spans="1:7">
      <c r="A458" s="890" t="s">
        <v>8189</v>
      </c>
      <c r="B458" s="891" t="s">
        <v>467</v>
      </c>
      <c r="C458" s="892" t="s">
        <v>9334</v>
      </c>
      <c r="D458" s="893">
        <v>1</v>
      </c>
      <c r="E458" s="904"/>
      <c r="F458" s="903">
        <v>7.52</v>
      </c>
      <c r="G458" s="179">
        <f>IF(F458="","",F458-F458*COMPASS!$U$11)</f>
        <v>7.52</v>
      </c>
    </row>
    <row r="459" spans="1:7">
      <c r="A459" s="896" t="s">
        <v>673</v>
      </c>
      <c r="B459" s="897"/>
      <c r="C459" s="898"/>
      <c r="D459" s="899"/>
      <c r="E459" s="900"/>
      <c r="F459" s="901"/>
      <c r="G459" s="179" t="str">
        <f>IF(F459="","",F459-F459*COMPASS!$U$11)</f>
        <v/>
      </c>
    </row>
    <row r="460" spans="1:7">
      <c r="A460" s="890" t="s">
        <v>813</v>
      </c>
      <c r="B460" s="891" t="s">
        <v>467</v>
      </c>
      <c r="C460" s="892" t="s">
        <v>9335</v>
      </c>
      <c r="D460" s="893">
        <v>50</v>
      </c>
      <c r="E460" s="894"/>
      <c r="F460" s="903">
        <v>0.09</v>
      </c>
      <c r="G460" s="179">
        <f>IF(F460="","",F460-F460*COMPASS!$U$11)</f>
        <v>0.09</v>
      </c>
    </row>
    <row r="461" spans="1:7">
      <c r="A461" s="890" t="s">
        <v>814</v>
      </c>
      <c r="B461" s="891" t="s">
        <v>467</v>
      </c>
      <c r="C461" s="892" t="s">
        <v>8794</v>
      </c>
      <c r="D461" s="893">
        <v>50</v>
      </c>
      <c r="E461" s="894"/>
      <c r="F461" s="903">
        <v>0.1</v>
      </c>
      <c r="G461" s="179">
        <f>IF(F461="","",F461-F461*COMPASS!$U$11)</f>
        <v>0.1</v>
      </c>
    </row>
    <row r="462" spans="1:7">
      <c r="A462" s="890" t="s">
        <v>815</v>
      </c>
      <c r="B462" s="891" t="s">
        <v>467</v>
      </c>
      <c r="C462" s="892" t="s">
        <v>8795</v>
      </c>
      <c r="D462" s="893">
        <v>50</v>
      </c>
      <c r="E462" s="894"/>
      <c r="F462" s="903">
        <v>0.12</v>
      </c>
      <c r="G462" s="179">
        <f>IF(F462="","",F462-F462*COMPASS!$U$11)</f>
        <v>0.12</v>
      </c>
    </row>
    <row r="463" spans="1:7">
      <c r="A463" s="890" t="s">
        <v>816</v>
      </c>
      <c r="B463" s="891" t="s">
        <v>467</v>
      </c>
      <c r="C463" s="892" t="s">
        <v>8796</v>
      </c>
      <c r="D463" s="893">
        <v>50</v>
      </c>
      <c r="E463" s="894"/>
      <c r="F463" s="903">
        <v>0.11</v>
      </c>
      <c r="G463" s="179">
        <f>IF(F463="","",F463-F463*COMPASS!$U$11)</f>
        <v>0.11</v>
      </c>
    </row>
    <row r="464" spans="1:7">
      <c r="A464" s="890" t="s">
        <v>817</v>
      </c>
      <c r="B464" s="891" t="s">
        <v>467</v>
      </c>
      <c r="C464" s="892" t="s">
        <v>8797</v>
      </c>
      <c r="D464" s="893">
        <v>50</v>
      </c>
      <c r="E464" s="894"/>
      <c r="F464" s="903">
        <v>0.16</v>
      </c>
      <c r="G464" s="179">
        <f>IF(F464="","",F464-F464*COMPASS!$U$11)</f>
        <v>0.16</v>
      </c>
    </row>
    <row r="465" spans="1:7">
      <c r="A465" s="890" t="s">
        <v>818</v>
      </c>
      <c r="B465" s="891" t="s">
        <v>467</v>
      </c>
      <c r="C465" s="892" t="s">
        <v>8798</v>
      </c>
      <c r="D465" s="893">
        <v>50</v>
      </c>
      <c r="E465" s="894"/>
      <c r="F465" s="903">
        <v>0.25</v>
      </c>
      <c r="G465" s="179">
        <f>IF(F465="","",F465-F465*COMPASS!$U$11)</f>
        <v>0.25</v>
      </c>
    </row>
    <row r="466" spans="1:7">
      <c r="A466" s="890" t="s">
        <v>819</v>
      </c>
      <c r="B466" s="891" t="s">
        <v>467</v>
      </c>
      <c r="C466" s="892" t="s">
        <v>8799</v>
      </c>
      <c r="D466" s="893">
        <v>50</v>
      </c>
      <c r="E466" s="894"/>
      <c r="F466" s="903">
        <v>0.18</v>
      </c>
      <c r="G466" s="179">
        <f>IF(F466="","",F466-F466*COMPASS!$U$11)</f>
        <v>0.18</v>
      </c>
    </row>
    <row r="467" spans="1:7">
      <c r="A467" s="890" t="s">
        <v>820</v>
      </c>
      <c r="B467" s="891" t="s">
        <v>467</v>
      </c>
      <c r="C467" s="892" t="s">
        <v>8800</v>
      </c>
      <c r="D467" s="893">
        <v>50</v>
      </c>
      <c r="E467" s="894"/>
      <c r="F467" s="903">
        <v>0.28999999999999998</v>
      </c>
      <c r="G467" s="179">
        <f>IF(F467="","",F467-F467*COMPASS!$U$11)</f>
        <v>0.28999999999999998</v>
      </c>
    </row>
    <row r="468" spans="1:7">
      <c r="A468" s="890" t="s">
        <v>821</v>
      </c>
      <c r="B468" s="891" t="s">
        <v>467</v>
      </c>
      <c r="C468" s="892" t="s">
        <v>8801</v>
      </c>
      <c r="D468" s="893">
        <v>50</v>
      </c>
      <c r="E468" s="894"/>
      <c r="F468" s="903">
        <v>0.27</v>
      </c>
      <c r="G468" s="179">
        <f>IF(F468="","",F468-F468*COMPASS!$U$11)</f>
        <v>0.27</v>
      </c>
    </row>
    <row r="469" spans="1:7">
      <c r="A469" s="890" t="s">
        <v>822</v>
      </c>
      <c r="B469" s="891" t="s">
        <v>467</v>
      </c>
      <c r="C469" s="892" t="s">
        <v>8802</v>
      </c>
      <c r="D469" s="893">
        <v>50</v>
      </c>
      <c r="E469" s="894"/>
      <c r="F469" s="903">
        <v>0.27</v>
      </c>
      <c r="G469" s="179">
        <f>IF(F469="","",F469-F469*COMPASS!$U$11)</f>
        <v>0.27</v>
      </c>
    </row>
    <row r="470" spans="1:7">
      <c r="A470" s="890" t="s">
        <v>823</v>
      </c>
      <c r="B470" s="891" t="s">
        <v>467</v>
      </c>
      <c r="C470" s="892" t="s">
        <v>8803</v>
      </c>
      <c r="D470" s="893">
        <v>50</v>
      </c>
      <c r="E470" s="894"/>
      <c r="F470" s="903">
        <v>0.33</v>
      </c>
      <c r="G470" s="179">
        <f>IF(F470="","",F470-F470*COMPASS!$U$11)</f>
        <v>0.33</v>
      </c>
    </row>
    <row r="471" spans="1:7">
      <c r="A471" s="890" t="s">
        <v>824</v>
      </c>
      <c r="B471" s="891" t="s">
        <v>467</v>
      </c>
      <c r="C471" s="892" t="s">
        <v>8804</v>
      </c>
      <c r="D471" s="893">
        <v>50</v>
      </c>
      <c r="E471" s="894"/>
      <c r="F471" s="903">
        <v>0.33</v>
      </c>
      <c r="G471" s="179">
        <f>IF(F471="","",F471-F471*COMPASS!$U$11)</f>
        <v>0.33</v>
      </c>
    </row>
    <row r="472" spans="1:7">
      <c r="A472" s="890" t="s">
        <v>7905</v>
      </c>
      <c r="B472" s="891" t="s">
        <v>467</v>
      </c>
      <c r="C472" s="892" t="s">
        <v>9616</v>
      </c>
      <c r="D472" s="893">
        <v>1</v>
      </c>
      <c r="E472" s="894"/>
      <c r="F472" s="903">
        <v>1.8</v>
      </c>
      <c r="G472" s="179">
        <f>IF(F472="","",F472-F472*COMPASS!$U$11)</f>
        <v>1.8</v>
      </c>
    </row>
    <row r="473" spans="1:7">
      <c r="A473" s="890" t="s">
        <v>7906</v>
      </c>
      <c r="B473" s="891" t="s">
        <v>467</v>
      </c>
      <c r="C473" s="892" t="s">
        <v>9617</v>
      </c>
      <c r="D473" s="893">
        <v>1</v>
      </c>
      <c r="E473" s="894"/>
      <c r="F473" s="903">
        <v>4.05</v>
      </c>
      <c r="G473" s="179">
        <f>IF(F473="","",F473-F473*COMPASS!$U$11)</f>
        <v>4.05</v>
      </c>
    </row>
    <row r="474" spans="1:7">
      <c r="A474" s="890" t="s">
        <v>825</v>
      </c>
      <c r="B474" s="891" t="s">
        <v>467</v>
      </c>
      <c r="C474" s="892" t="s">
        <v>8805</v>
      </c>
      <c r="D474" s="893">
        <v>50</v>
      </c>
      <c r="E474" s="894"/>
      <c r="F474" s="903">
        <v>0.08</v>
      </c>
      <c r="G474" s="179">
        <f>IF(F474="","",F474-F474*COMPASS!$U$11)</f>
        <v>0.08</v>
      </c>
    </row>
    <row r="475" spans="1:7">
      <c r="A475" s="890" t="s">
        <v>826</v>
      </c>
      <c r="B475" s="891" t="s">
        <v>467</v>
      </c>
      <c r="C475" s="892" t="s">
        <v>8806</v>
      </c>
      <c r="D475" s="893">
        <v>50</v>
      </c>
      <c r="E475" s="894"/>
      <c r="F475" s="903">
        <v>0.08</v>
      </c>
      <c r="G475" s="179">
        <f>IF(F475="","",F475-F475*COMPASS!$U$11)</f>
        <v>0.08</v>
      </c>
    </row>
    <row r="476" spans="1:7">
      <c r="A476" s="890" t="s">
        <v>827</v>
      </c>
      <c r="B476" s="891" t="s">
        <v>467</v>
      </c>
      <c r="C476" s="892" t="s">
        <v>8807</v>
      </c>
      <c r="D476" s="893">
        <v>50</v>
      </c>
      <c r="E476" s="894"/>
      <c r="F476" s="903">
        <v>0.08</v>
      </c>
      <c r="G476" s="179">
        <f>IF(F476="","",F476-F476*COMPASS!$U$11)</f>
        <v>0.08</v>
      </c>
    </row>
    <row r="477" spans="1:7">
      <c r="A477" s="890" t="s">
        <v>828</v>
      </c>
      <c r="B477" s="891" t="s">
        <v>467</v>
      </c>
      <c r="C477" s="892" t="s">
        <v>8808</v>
      </c>
      <c r="D477" s="893">
        <v>50</v>
      </c>
      <c r="E477" s="894"/>
      <c r="F477" s="903">
        <v>0.08</v>
      </c>
      <c r="G477" s="179">
        <f>IF(F477="","",F477-F477*COMPASS!$U$11)</f>
        <v>0.08</v>
      </c>
    </row>
    <row r="478" spans="1:7">
      <c r="A478" s="890" t="s">
        <v>829</v>
      </c>
      <c r="B478" s="891" t="s">
        <v>467</v>
      </c>
      <c r="C478" s="892" t="s">
        <v>8809</v>
      </c>
      <c r="D478" s="893">
        <v>50</v>
      </c>
      <c r="E478" s="894"/>
      <c r="F478" s="903">
        <v>0.08</v>
      </c>
      <c r="G478" s="179">
        <f>IF(F478="","",F478-F478*COMPASS!$U$11)</f>
        <v>0.08</v>
      </c>
    </row>
    <row r="479" spans="1:7">
      <c r="A479" s="890" t="s">
        <v>830</v>
      </c>
      <c r="B479" s="891" t="s">
        <v>467</v>
      </c>
      <c r="C479" s="892" t="s">
        <v>8810</v>
      </c>
      <c r="D479" s="893">
        <v>50</v>
      </c>
      <c r="E479" s="894"/>
      <c r="F479" s="903">
        <v>0.08</v>
      </c>
      <c r="G479" s="179">
        <f>IF(F479="","",F479-F479*COMPASS!$U$11)</f>
        <v>0.08</v>
      </c>
    </row>
    <row r="480" spans="1:7">
      <c r="A480" s="890" t="s">
        <v>831</v>
      </c>
      <c r="B480" s="891" t="s">
        <v>467</v>
      </c>
      <c r="C480" s="892" t="s">
        <v>8811</v>
      </c>
      <c r="D480" s="893">
        <v>50</v>
      </c>
      <c r="E480" s="894"/>
      <c r="F480" s="903">
        <v>0.08</v>
      </c>
      <c r="G480" s="179">
        <f>IF(F480="","",F480-F480*COMPASS!$U$11)</f>
        <v>0.08</v>
      </c>
    </row>
    <row r="481" spans="1:7">
      <c r="A481" s="890" t="s">
        <v>832</v>
      </c>
      <c r="B481" s="891" t="s">
        <v>467</v>
      </c>
      <c r="C481" s="892" t="s">
        <v>8812</v>
      </c>
      <c r="D481" s="893">
        <v>50</v>
      </c>
      <c r="E481" s="894"/>
      <c r="F481" s="903">
        <v>7.0000000000000007E-2</v>
      </c>
      <c r="G481" s="179">
        <f>IF(F481="","",F481-F481*COMPASS!$U$11)</f>
        <v>7.0000000000000007E-2</v>
      </c>
    </row>
    <row r="482" spans="1:7">
      <c r="A482" s="896" t="s">
        <v>279</v>
      </c>
      <c r="B482" s="897"/>
      <c r="C482" s="898"/>
      <c r="D482" s="899"/>
      <c r="E482" s="900"/>
      <c r="F482" s="901"/>
      <c r="G482" s="179" t="str">
        <f>IF(F482="","",F482-F482*COMPASS!$U$11)</f>
        <v/>
      </c>
    </row>
    <row r="483" spans="1:7">
      <c r="A483" s="890" t="s">
        <v>833</v>
      </c>
      <c r="B483" s="891" t="s">
        <v>467</v>
      </c>
      <c r="C483" s="892" t="s">
        <v>351</v>
      </c>
      <c r="D483" s="893">
        <v>1</v>
      </c>
      <c r="E483" s="894"/>
      <c r="F483" s="903">
        <v>7.47</v>
      </c>
      <c r="G483" s="179">
        <f>IF(F483="","",F483-F483*COMPASS!$U$11)</f>
        <v>7.47</v>
      </c>
    </row>
    <row r="484" spans="1:7">
      <c r="A484" s="890" t="s">
        <v>834</v>
      </c>
      <c r="B484" s="891" t="s">
        <v>467</v>
      </c>
      <c r="C484" s="892" t="s">
        <v>363</v>
      </c>
      <c r="D484" s="893">
        <v>1</v>
      </c>
      <c r="E484" s="894"/>
      <c r="F484" s="903">
        <v>22.06</v>
      </c>
      <c r="G484" s="179">
        <f>IF(F484="","",F484-F484*COMPASS!$U$11)</f>
        <v>22.06</v>
      </c>
    </row>
    <row r="485" spans="1:7">
      <c r="A485" s="890" t="s">
        <v>2024</v>
      </c>
      <c r="B485" s="891" t="s">
        <v>467</v>
      </c>
      <c r="C485" s="892" t="s">
        <v>364</v>
      </c>
      <c r="D485" s="893">
        <v>1</v>
      </c>
      <c r="E485" s="894"/>
      <c r="F485" s="903">
        <v>23.1</v>
      </c>
      <c r="G485" s="179">
        <f>IF(F485="","",F485-F485*COMPASS!$U$11)</f>
        <v>23.1</v>
      </c>
    </row>
    <row r="486" spans="1:7">
      <c r="A486" s="890" t="s">
        <v>835</v>
      </c>
      <c r="B486" s="891" t="s">
        <v>467</v>
      </c>
      <c r="C486" s="892" t="s">
        <v>365</v>
      </c>
      <c r="D486" s="893">
        <v>1</v>
      </c>
      <c r="E486" s="894"/>
      <c r="F486" s="903">
        <v>13.45</v>
      </c>
      <c r="G486" s="179">
        <f>IF(F486="","",F486-F486*COMPASS!$U$11)</f>
        <v>13.45</v>
      </c>
    </row>
    <row r="487" spans="1:7">
      <c r="A487" s="890" t="s">
        <v>0</v>
      </c>
      <c r="B487" s="891" t="s">
        <v>467</v>
      </c>
      <c r="C487" s="892" t="s">
        <v>2645</v>
      </c>
      <c r="D487" s="893">
        <v>1</v>
      </c>
      <c r="E487" s="894"/>
      <c r="F487" s="903">
        <v>19.8</v>
      </c>
      <c r="G487" s="179">
        <f>IF(F487="","",F487-F487*COMPASS!$U$11)</f>
        <v>19.8</v>
      </c>
    </row>
    <row r="488" spans="1:7">
      <c r="A488" s="890" t="s">
        <v>836</v>
      </c>
      <c r="B488" s="891" t="s">
        <v>571</v>
      </c>
      <c r="C488" s="892" t="s">
        <v>899</v>
      </c>
      <c r="D488" s="893">
        <v>1</v>
      </c>
      <c r="E488" s="894"/>
      <c r="F488" s="903">
        <v>35.26</v>
      </c>
      <c r="G488" s="179">
        <f>IF(F488="","",F488-F488*COMPASS!$U$11)</f>
        <v>35.26</v>
      </c>
    </row>
    <row r="489" spans="1:7">
      <c r="A489" s="890" t="s">
        <v>17234</v>
      </c>
      <c r="B489" s="891" t="s">
        <v>467</v>
      </c>
      <c r="C489" s="892" t="s">
        <v>17235</v>
      </c>
      <c r="D489" s="893">
        <v>1</v>
      </c>
      <c r="E489" s="904"/>
      <c r="F489" s="903">
        <v>125.37</v>
      </c>
      <c r="G489" s="179">
        <f>IF(F489="","",F489-F489*COMPASS!$U$11)</f>
        <v>125.37</v>
      </c>
    </row>
    <row r="490" spans="1:7">
      <c r="A490" s="905" t="s">
        <v>4510</v>
      </c>
      <c r="B490" s="906"/>
      <c r="C490" s="907"/>
      <c r="D490" s="908"/>
      <c r="E490" s="909"/>
      <c r="F490" s="910"/>
      <c r="G490" s="179" t="str">
        <f>IF(F490="","",F490-F490*COMPASS!$U$11)</f>
        <v/>
      </c>
    </row>
    <row r="491" spans="1:7">
      <c r="A491" s="890" t="s">
        <v>4524</v>
      </c>
      <c r="B491" s="891" t="s">
        <v>467</v>
      </c>
      <c r="C491" s="892" t="s">
        <v>8706</v>
      </c>
      <c r="D491" s="893">
        <v>1</v>
      </c>
      <c r="E491" s="894"/>
      <c r="F491" s="903">
        <v>15.45</v>
      </c>
      <c r="G491" s="179">
        <f>IF(F491="","",F491-F491*COMPASS!$U$11)</f>
        <v>15.45</v>
      </c>
    </row>
    <row r="492" spans="1:7">
      <c r="A492" s="890" t="s">
        <v>4525</v>
      </c>
      <c r="B492" s="891" t="s">
        <v>467</v>
      </c>
      <c r="C492" s="892" t="s">
        <v>9336</v>
      </c>
      <c r="D492" s="893">
        <v>1</v>
      </c>
      <c r="E492" s="894"/>
      <c r="F492" s="903">
        <v>4.6399999999999997</v>
      </c>
      <c r="G492" s="179">
        <f>IF(F492="","",F492-F492*COMPASS!$U$11)</f>
        <v>4.6399999999999997</v>
      </c>
    </row>
    <row r="493" spans="1:7">
      <c r="A493" s="890" t="s">
        <v>4511</v>
      </c>
      <c r="B493" s="891" t="s">
        <v>467</v>
      </c>
      <c r="C493" s="892" t="s">
        <v>8851</v>
      </c>
      <c r="D493" s="893">
        <v>4</v>
      </c>
      <c r="E493" s="894"/>
      <c r="F493" s="903">
        <v>4.75</v>
      </c>
      <c r="G493" s="179">
        <f>IF(F493="","",F493-F493*COMPASS!$U$11)</f>
        <v>4.75</v>
      </c>
    </row>
    <row r="494" spans="1:7">
      <c r="A494" s="890" t="s">
        <v>4512</v>
      </c>
      <c r="B494" s="891" t="s">
        <v>467</v>
      </c>
      <c r="C494" s="892" t="s">
        <v>8852</v>
      </c>
      <c r="D494" s="893">
        <v>4</v>
      </c>
      <c r="E494" s="894"/>
      <c r="F494" s="903">
        <v>4.75</v>
      </c>
      <c r="G494" s="179">
        <f>IF(F494="","",F494-F494*COMPASS!$U$11)</f>
        <v>4.75</v>
      </c>
    </row>
    <row r="495" spans="1:7">
      <c r="A495" s="890" t="s">
        <v>4513</v>
      </c>
      <c r="B495" s="891" t="s">
        <v>467</v>
      </c>
      <c r="C495" s="892" t="s">
        <v>8853</v>
      </c>
      <c r="D495" s="893">
        <v>4</v>
      </c>
      <c r="E495" s="894"/>
      <c r="F495" s="903">
        <v>3.9</v>
      </c>
      <c r="G495" s="179">
        <f>IF(F495="","",F495-F495*COMPASS!$U$11)</f>
        <v>3.9</v>
      </c>
    </row>
    <row r="496" spans="1:7">
      <c r="A496" s="890" t="s">
        <v>4514</v>
      </c>
      <c r="B496" s="891" t="s">
        <v>467</v>
      </c>
      <c r="C496" s="892" t="s">
        <v>8854</v>
      </c>
      <c r="D496" s="893">
        <v>4</v>
      </c>
      <c r="E496" s="894"/>
      <c r="F496" s="903">
        <v>3.9</v>
      </c>
      <c r="G496" s="179">
        <f>IF(F496="","",F496-F496*COMPASS!$U$11)</f>
        <v>3.9</v>
      </c>
    </row>
    <row r="497" spans="1:7">
      <c r="A497" s="890" t="s">
        <v>4515</v>
      </c>
      <c r="B497" s="891" t="s">
        <v>467</v>
      </c>
      <c r="C497" s="892" t="s">
        <v>8855</v>
      </c>
      <c r="D497" s="893">
        <v>4</v>
      </c>
      <c r="E497" s="894"/>
      <c r="F497" s="903">
        <v>4.75</v>
      </c>
      <c r="G497" s="179">
        <f>IF(F497="","",F497-F497*COMPASS!$U$11)</f>
        <v>4.75</v>
      </c>
    </row>
    <row r="498" spans="1:7">
      <c r="A498" s="890" t="s">
        <v>4516</v>
      </c>
      <c r="B498" s="891" t="s">
        <v>467</v>
      </c>
      <c r="C498" s="892" t="s">
        <v>8856</v>
      </c>
      <c r="D498" s="893">
        <v>4</v>
      </c>
      <c r="E498" s="894"/>
      <c r="F498" s="903">
        <v>1.73</v>
      </c>
      <c r="G498" s="179">
        <f>IF(F498="","",F498-F498*COMPASS!$U$11)</f>
        <v>1.73</v>
      </c>
    </row>
    <row r="499" spans="1:7">
      <c r="A499" s="890" t="s">
        <v>4517</v>
      </c>
      <c r="B499" s="891" t="s">
        <v>571</v>
      </c>
      <c r="C499" s="892" t="s">
        <v>8857</v>
      </c>
      <c r="D499" s="895">
        <v>5</v>
      </c>
      <c r="E499" s="888"/>
      <c r="F499" s="889">
        <v>1.86</v>
      </c>
      <c r="G499" s="179">
        <f>IF(F499="","",F499-F499*COMPASS!$U$11)</f>
        <v>1.86</v>
      </c>
    </row>
    <row r="500" spans="1:7">
      <c r="A500" s="890" t="s">
        <v>4521</v>
      </c>
      <c r="B500" s="891" t="s">
        <v>4437</v>
      </c>
      <c r="C500" s="892" t="s">
        <v>9618</v>
      </c>
      <c r="D500" s="893">
        <v>1</v>
      </c>
      <c r="E500" s="894"/>
      <c r="F500" s="903">
        <v>2.66</v>
      </c>
      <c r="G500" s="179">
        <f>IF(F500="","",F500-F500*COMPASS!$U$11)</f>
        <v>2.66</v>
      </c>
    </row>
    <row r="501" spans="1:7">
      <c r="A501" s="890" t="s">
        <v>4522</v>
      </c>
      <c r="B501" s="891" t="s">
        <v>571</v>
      </c>
      <c r="C501" s="892" t="s">
        <v>4523</v>
      </c>
      <c r="D501" s="895">
        <v>1</v>
      </c>
      <c r="E501" s="888"/>
      <c r="F501" s="889">
        <v>1.19</v>
      </c>
      <c r="G501" s="179">
        <f>IF(F501="","",F501-F501*COMPASS!$U$11)</f>
        <v>1.19</v>
      </c>
    </row>
    <row r="502" spans="1:7">
      <c r="A502" s="890" t="s">
        <v>4518</v>
      </c>
      <c r="B502" s="891" t="s">
        <v>4437</v>
      </c>
      <c r="C502" s="892" t="s">
        <v>8858</v>
      </c>
      <c r="D502" s="895">
        <v>4</v>
      </c>
      <c r="E502" s="894"/>
      <c r="F502" s="889">
        <v>1.56</v>
      </c>
      <c r="G502" s="179">
        <f>IF(F502="","",F502-F502*COMPASS!$U$11)</f>
        <v>1.56</v>
      </c>
    </row>
    <row r="503" spans="1:7">
      <c r="A503" s="890" t="s">
        <v>4519</v>
      </c>
      <c r="B503" s="891" t="s">
        <v>571</v>
      </c>
      <c r="C503" s="892" t="s">
        <v>8859</v>
      </c>
      <c r="D503" s="893">
        <v>4</v>
      </c>
      <c r="E503" s="894"/>
      <c r="F503" s="903">
        <v>2.97</v>
      </c>
      <c r="G503" s="179">
        <f>IF(F503="","",F503-F503*COMPASS!$U$11)</f>
        <v>2.97</v>
      </c>
    </row>
    <row r="504" spans="1:7">
      <c r="A504" s="890" t="s">
        <v>4520</v>
      </c>
      <c r="B504" s="891" t="s">
        <v>467</v>
      </c>
      <c r="C504" s="892" t="s">
        <v>12167</v>
      </c>
      <c r="D504" s="895">
        <v>4</v>
      </c>
      <c r="E504" s="813"/>
      <c r="F504" s="903">
        <v>3.89</v>
      </c>
      <c r="G504" s="179">
        <f>IF(F504="","",F504-F504*COMPASS!$U$11)</f>
        <v>3.89</v>
      </c>
    </row>
    <row r="505" spans="1:7">
      <c r="A505" s="890" t="s">
        <v>10065</v>
      </c>
      <c r="B505" s="891" t="s">
        <v>467</v>
      </c>
      <c r="C505" s="892" t="s">
        <v>11533</v>
      </c>
      <c r="D505" s="895">
        <v>4</v>
      </c>
      <c r="E505" s="894"/>
      <c r="F505" s="903">
        <v>5.5</v>
      </c>
      <c r="G505" s="179">
        <f>IF(F505="","",F505-F505*COMPASS!$U$11)</f>
        <v>5.5</v>
      </c>
    </row>
    <row r="506" spans="1:7">
      <c r="A506" s="890" t="s">
        <v>10066</v>
      </c>
      <c r="B506" s="891" t="s">
        <v>467</v>
      </c>
      <c r="C506" s="892" t="s">
        <v>11534</v>
      </c>
      <c r="D506" s="895">
        <v>4</v>
      </c>
      <c r="E506" s="894"/>
      <c r="F506" s="903">
        <v>6.78</v>
      </c>
      <c r="G506" s="179">
        <f>IF(F506="","",F506-F506*COMPASS!$U$11)</f>
        <v>6.78</v>
      </c>
    </row>
    <row r="507" spans="1:7">
      <c r="A507" s="890" t="s">
        <v>10067</v>
      </c>
      <c r="B507" s="891" t="s">
        <v>467</v>
      </c>
      <c r="C507" s="892" t="s">
        <v>11535</v>
      </c>
      <c r="D507" s="895">
        <v>4</v>
      </c>
      <c r="E507" s="894"/>
      <c r="F507" s="903">
        <v>4.0999999999999996</v>
      </c>
      <c r="G507" s="179">
        <f>IF(F507="","",F507-F507*COMPASS!$U$11)</f>
        <v>4.0999999999999996</v>
      </c>
    </row>
    <row r="508" spans="1:7">
      <c r="A508" s="890" t="s">
        <v>10068</v>
      </c>
      <c r="B508" s="891" t="s">
        <v>467</v>
      </c>
      <c r="C508" s="892" t="s">
        <v>11536</v>
      </c>
      <c r="D508" s="895">
        <v>4</v>
      </c>
      <c r="E508" s="894"/>
      <c r="F508" s="903">
        <v>5.89</v>
      </c>
      <c r="G508" s="179">
        <f>IF(F508="","",F508-F508*COMPASS!$U$11)</f>
        <v>5.89</v>
      </c>
    </row>
    <row r="509" spans="1:7">
      <c r="A509" s="890" t="s">
        <v>10069</v>
      </c>
      <c r="B509" s="891" t="s">
        <v>467</v>
      </c>
      <c r="C509" s="892" t="s">
        <v>11537</v>
      </c>
      <c r="D509" s="895">
        <v>4</v>
      </c>
      <c r="E509" s="894"/>
      <c r="F509" s="903">
        <v>7.17</v>
      </c>
      <c r="G509" s="179">
        <f>IF(F509="","",F509-F509*COMPASS!$U$11)</f>
        <v>7.17</v>
      </c>
    </row>
    <row r="510" spans="1:7">
      <c r="A510" s="890" t="s">
        <v>10070</v>
      </c>
      <c r="B510" s="891" t="s">
        <v>216</v>
      </c>
      <c r="C510" s="892" t="s">
        <v>10071</v>
      </c>
      <c r="D510" s="895">
        <v>4</v>
      </c>
      <c r="E510" s="894"/>
      <c r="F510" s="903">
        <v>4.0999999999999996</v>
      </c>
      <c r="G510" s="179">
        <f>IF(F510="","",F510-F510*COMPASS!$U$11)</f>
        <v>4.0999999999999996</v>
      </c>
    </row>
    <row r="511" spans="1:7">
      <c r="A511" s="911" t="s">
        <v>366</v>
      </c>
      <c r="B511" s="912"/>
      <c r="C511" s="913"/>
      <c r="D511" s="914"/>
      <c r="E511" s="915"/>
      <c r="F511" s="916"/>
      <c r="G511" s="179" t="str">
        <f>IF(F511="","",F511-F511*COMPASS!$U$11)</f>
        <v/>
      </c>
    </row>
    <row r="512" spans="1:7">
      <c r="A512" s="890" t="s">
        <v>1295</v>
      </c>
      <c r="B512" s="891" t="s">
        <v>467</v>
      </c>
      <c r="C512" s="892" t="s">
        <v>367</v>
      </c>
      <c r="D512" s="893">
        <v>1</v>
      </c>
      <c r="E512" s="894"/>
      <c r="F512" s="903">
        <v>47.96</v>
      </c>
      <c r="G512" s="179">
        <f>IF(F512="","",F512-F512*COMPASS!$U$11)</f>
        <v>47.96</v>
      </c>
    </row>
    <row r="513" spans="1:7">
      <c r="A513" s="890" t="s">
        <v>1296</v>
      </c>
      <c r="B513" s="891" t="s">
        <v>467</v>
      </c>
      <c r="C513" s="892" t="s">
        <v>110</v>
      </c>
      <c r="D513" s="893">
        <v>1</v>
      </c>
      <c r="E513" s="894"/>
      <c r="F513" s="903">
        <v>43.46</v>
      </c>
      <c r="G513" s="179">
        <f>IF(F513="","",F513-F513*COMPASS!$U$11)</f>
        <v>43.46</v>
      </c>
    </row>
    <row r="514" spans="1:7">
      <c r="A514" s="890" t="s">
        <v>1297</v>
      </c>
      <c r="B514" s="891" t="s">
        <v>467</v>
      </c>
      <c r="C514" s="892" t="s">
        <v>629</v>
      </c>
      <c r="D514" s="893">
        <v>1</v>
      </c>
      <c r="E514" s="894"/>
      <c r="F514" s="903">
        <v>48.51</v>
      </c>
      <c r="G514" s="179">
        <f>IF(F514="","",F514-F514*COMPASS!$U$11)</f>
        <v>48.51</v>
      </c>
    </row>
    <row r="515" spans="1:7">
      <c r="A515" s="890" t="s">
        <v>1298</v>
      </c>
      <c r="B515" s="891" t="s">
        <v>467</v>
      </c>
      <c r="C515" s="892" t="s">
        <v>583</v>
      </c>
      <c r="D515" s="893">
        <v>1</v>
      </c>
      <c r="E515" s="894"/>
      <c r="F515" s="903">
        <v>95.72</v>
      </c>
      <c r="G515" s="179">
        <f>IF(F515="","",F515-F515*COMPASS!$U$11)</f>
        <v>95.72</v>
      </c>
    </row>
    <row r="516" spans="1:7">
      <c r="A516" s="890" t="s">
        <v>1299</v>
      </c>
      <c r="B516" s="891" t="s">
        <v>467</v>
      </c>
      <c r="C516" s="892" t="s">
        <v>262</v>
      </c>
      <c r="D516" s="893">
        <v>1</v>
      </c>
      <c r="E516" s="894"/>
      <c r="F516" s="903">
        <v>104.03</v>
      </c>
      <c r="G516" s="179">
        <f>IF(F516="","",F516-F516*COMPASS!$U$11)</f>
        <v>104.03</v>
      </c>
    </row>
    <row r="517" spans="1:7">
      <c r="A517" s="890" t="s">
        <v>17761</v>
      </c>
      <c r="B517" s="891" t="s">
        <v>12218</v>
      </c>
      <c r="C517" s="892" t="s">
        <v>17762</v>
      </c>
      <c r="D517" s="895">
        <v>1</v>
      </c>
      <c r="E517" s="888" t="s">
        <v>17763</v>
      </c>
      <c r="F517" s="889">
        <v>32.22</v>
      </c>
      <c r="G517" s="179">
        <f>IF(F517="","",F517-F517*COMPASS!$U$11)</f>
        <v>32.22</v>
      </c>
    </row>
    <row r="518" spans="1:7">
      <c r="A518" s="911" t="s">
        <v>3284</v>
      </c>
      <c r="B518" s="912"/>
      <c r="C518" s="913"/>
      <c r="D518" s="914"/>
      <c r="E518" s="915"/>
      <c r="F518" s="916"/>
      <c r="G518" s="179" t="str">
        <f>IF(F518="","",F518-F518*COMPASS!$U$11)</f>
        <v/>
      </c>
    </row>
    <row r="519" spans="1:7">
      <c r="A519" s="890" t="s">
        <v>3295</v>
      </c>
      <c r="B519" s="891" t="s">
        <v>467</v>
      </c>
      <c r="C519" s="892" t="s">
        <v>10518</v>
      </c>
      <c r="D519" s="893">
        <v>1</v>
      </c>
      <c r="E519" s="894"/>
      <c r="F519" s="889">
        <v>315.89</v>
      </c>
      <c r="G519" s="179">
        <f>IF(F519="","",F519-F519*COMPASS!$U$11)</f>
        <v>315.89</v>
      </c>
    </row>
    <row r="520" spans="1:7">
      <c r="A520" s="890" t="s">
        <v>3296</v>
      </c>
      <c r="B520" s="891" t="s">
        <v>467</v>
      </c>
      <c r="C520" s="892" t="s">
        <v>10519</v>
      </c>
      <c r="D520" s="893">
        <v>1</v>
      </c>
      <c r="E520" s="894"/>
      <c r="F520" s="889">
        <v>379.21</v>
      </c>
      <c r="G520" s="179">
        <f>IF(F520="","",F520-F520*COMPASS!$U$11)</f>
        <v>379.21</v>
      </c>
    </row>
    <row r="521" spans="1:7">
      <c r="A521" s="890" t="s">
        <v>3297</v>
      </c>
      <c r="B521" s="891" t="s">
        <v>467</v>
      </c>
      <c r="C521" s="892" t="s">
        <v>9865</v>
      </c>
      <c r="D521" s="893">
        <v>1</v>
      </c>
      <c r="E521" s="894"/>
      <c r="F521" s="889">
        <v>121.88</v>
      </c>
      <c r="G521" s="179">
        <f>IF(F521="","",F521-F521*COMPASS!$U$11)</f>
        <v>121.88</v>
      </c>
    </row>
    <row r="522" spans="1:7">
      <c r="A522" s="890" t="s">
        <v>3298</v>
      </c>
      <c r="B522" s="891" t="s">
        <v>467</v>
      </c>
      <c r="C522" s="892" t="s">
        <v>9866</v>
      </c>
      <c r="D522" s="893">
        <v>1</v>
      </c>
      <c r="E522" s="894"/>
      <c r="F522" s="889">
        <v>156.5</v>
      </c>
      <c r="G522" s="179">
        <f>IF(F522="","",F522-F522*COMPASS!$U$11)</f>
        <v>156.5</v>
      </c>
    </row>
    <row r="523" spans="1:7">
      <c r="A523" s="890" t="s">
        <v>3299</v>
      </c>
      <c r="B523" s="891" t="s">
        <v>216</v>
      </c>
      <c r="C523" s="892" t="s">
        <v>9867</v>
      </c>
      <c r="D523" s="893">
        <v>1</v>
      </c>
      <c r="E523" s="894"/>
      <c r="F523" s="889">
        <v>674.2</v>
      </c>
      <c r="G523" s="179">
        <f>IF(F523="","",F523-F523*COMPASS!$U$11)</f>
        <v>674.2</v>
      </c>
    </row>
    <row r="524" spans="1:7">
      <c r="A524" s="1139" t="s">
        <v>3309</v>
      </c>
      <c r="B524" s="912"/>
      <c r="C524" s="913"/>
      <c r="D524" s="914"/>
      <c r="E524" s="915"/>
      <c r="F524" s="916"/>
      <c r="G524" s="179" t="str">
        <f>IF(F524="","",F524-F524*COMPASS!$U$11)</f>
        <v/>
      </c>
    </row>
    <row r="525" spans="1:7">
      <c r="A525" s="890" t="s">
        <v>3310</v>
      </c>
      <c r="B525" s="891" t="s">
        <v>467</v>
      </c>
      <c r="C525" s="892" t="s">
        <v>9337</v>
      </c>
      <c r="D525" s="893">
        <v>1</v>
      </c>
      <c r="E525" s="894"/>
      <c r="F525" s="889">
        <v>35.17</v>
      </c>
      <c r="G525" s="179">
        <f>IF(F525="","",F525-F525*COMPASS!$U$11)</f>
        <v>35.17</v>
      </c>
    </row>
    <row r="526" spans="1:7">
      <c r="A526" s="890" t="s">
        <v>3311</v>
      </c>
      <c r="B526" s="891" t="s">
        <v>467</v>
      </c>
      <c r="C526" s="892" t="s">
        <v>9338</v>
      </c>
      <c r="D526" s="893">
        <v>1</v>
      </c>
      <c r="E526" s="894"/>
      <c r="F526" s="889">
        <v>40.229999999999997</v>
      </c>
      <c r="G526" s="179">
        <f>IF(F526="","",F526-F526*COMPASS!$U$11)</f>
        <v>40.229999999999997</v>
      </c>
    </row>
    <row r="527" spans="1:7">
      <c r="A527" s="890" t="s">
        <v>3312</v>
      </c>
      <c r="B527" s="891" t="s">
        <v>467</v>
      </c>
      <c r="C527" s="892" t="s">
        <v>9339</v>
      </c>
      <c r="D527" s="893">
        <v>1</v>
      </c>
      <c r="E527" s="894"/>
      <c r="F527" s="889">
        <v>96.69</v>
      </c>
      <c r="G527" s="179">
        <f>IF(F527="","",F527-F527*COMPASS!$U$11)</f>
        <v>96.69</v>
      </c>
    </row>
    <row r="528" spans="1:7">
      <c r="A528" s="890" t="s">
        <v>4302</v>
      </c>
      <c r="B528" s="891" t="s">
        <v>467</v>
      </c>
      <c r="C528" s="892" t="s">
        <v>9340</v>
      </c>
      <c r="D528" s="893">
        <v>1</v>
      </c>
      <c r="E528" s="894"/>
      <c r="F528" s="889">
        <v>31.16</v>
      </c>
      <c r="G528" s="179">
        <f>IF(F528="","",F528-F528*COMPASS!$U$11)</f>
        <v>31.16</v>
      </c>
    </row>
    <row r="529" spans="1:7">
      <c r="A529" s="918" t="s">
        <v>263</v>
      </c>
      <c r="B529" s="919"/>
      <c r="C529" s="920"/>
      <c r="D529" s="921"/>
      <c r="E529" s="922"/>
      <c r="F529" s="923"/>
      <c r="G529" s="179" t="str">
        <f>IF(F529="","",F529-F529*COMPASS!$U$11)</f>
        <v/>
      </c>
    </row>
    <row r="530" spans="1:7">
      <c r="A530" s="890" t="s">
        <v>1300</v>
      </c>
      <c r="B530" s="891" t="s">
        <v>467</v>
      </c>
      <c r="C530" s="892" t="s">
        <v>12168</v>
      </c>
      <c r="D530" s="895">
        <v>5</v>
      </c>
      <c r="E530" s="894"/>
      <c r="F530" s="889">
        <v>1.23</v>
      </c>
      <c r="G530" s="179">
        <f>IF(F530="","",F530-F530*COMPASS!$U$11)</f>
        <v>1.23</v>
      </c>
    </row>
    <row r="531" spans="1:7">
      <c r="A531" s="890" t="s">
        <v>1301</v>
      </c>
      <c r="B531" s="891" t="s">
        <v>467</v>
      </c>
      <c r="C531" s="892" t="s">
        <v>12169</v>
      </c>
      <c r="D531" s="895">
        <v>5</v>
      </c>
      <c r="E531" s="894"/>
      <c r="F531" s="889">
        <v>1.23</v>
      </c>
      <c r="G531" s="179">
        <f>IF(F531="","",F531-F531*COMPASS!$U$11)</f>
        <v>1.23</v>
      </c>
    </row>
    <row r="532" spans="1:7">
      <c r="A532" s="918" t="s">
        <v>10008</v>
      </c>
      <c r="B532" s="919"/>
      <c r="C532" s="920"/>
      <c r="D532" s="921"/>
      <c r="E532" s="922"/>
      <c r="F532" s="923"/>
      <c r="G532" s="179" t="str">
        <f>IF(F532="","",F532-F532*COMPASS!$U$11)</f>
        <v/>
      </c>
    </row>
    <row r="533" spans="1:7">
      <c r="A533" s="890" t="s">
        <v>1302</v>
      </c>
      <c r="B533" s="891" t="s">
        <v>467</v>
      </c>
      <c r="C533" s="892" t="s">
        <v>8813</v>
      </c>
      <c r="D533" s="895">
        <v>10</v>
      </c>
      <c r="E533" s="894"/>
      <c r="F533" s="889">
        <v>0.77</v>
      </c>
      <c r="G533" s="179">
        <f>IF(F533="","",F533-F533*COMPASS!$U$11)</f>
        <v>0.77</v>
      </c>
    </row>
    <row r="534" spans="1:7">
      <c r="A534" s="890" t="s">
        <v>1303</v>
      </c>
      <c r="B534" s="891" t="s">
        <v>467</v>
      </c>
      <c r="C534" s="892" t="s">
        <v>8814</v>
      </c>
      <c r="D534" s="895">
        <v>10</v>
      </c>
      <c r="E534" s="894"/>
      <c r="F534" s="889">
        <v>0.77</v>
      </c>
      <c r="G534" s="179">
        <f>IF(F534="","",F534-F534*COMPASS!$U$11)</f>
        <v>0.77</v>
      </c>
    </row>
    <row r="535" spans="1:7">
      <c r="A535" s="890" t="s">
        <v>1304</v>
      </c>
      <c r="B535" s="891" t="s">
        <v>467</v>
      </c>
      <c r="C535" s="892" t="s">
        <v>8815</v>
      </c>
      <c r="D535" s="895">
        <v>10</v>
      </c>
      <c r="E535" s="894"/>
      <c r="F535" s="889">
        <v>0.77</v>
      </c>
      <c r="G535" s="179">
        <f>IF(F535="","",F535-F535*COMPASS!$U$11)</f>
        <v>0.77</v>
      </c>
    </row>
    <row r="536" spans="1:7">
      <c r="A536" s="890" t="s">
        <v>1305</v>
      </c>
      <c r="B536" s="891" t="s">
        <v>467</v>
      </c>
      <c r="C536" s="892" t="s">
        <v>8816</v>
      </c>
      <c r="D536" s="895">
        <v>10</v>
      </c>
      <c r="E536" s="894"/>
      <c r="F536" s="889">
        <v>0.77</v>
      </c>
      <c r="G536" s="179">
        <f>IF(F536="","",F536-F536*COMPASS!$U$11)</f>
        <v>0.77</v>
      </c>
    </row>
    <row r="537" spans="1:7">
      <c r="A537" s="890" t="s">
        <v>1306</v>
      </c>
      <c r="B537" s="891" t="s">
        <v>467</v>
      </c>
      <c r="C537" s="892" t="s">
        <v>9772</v>
      </c>
      <c r="D537" s="895">
        <v>20</v>
      </c>
      <c r="E537" s="894"/>
      <c r="F537" s="889">
        <v>0.33</v>
      </c>
      <c r="G537" s="179">
        <f>IF(F537="","",F537-F537*COMPASS!$U$11)</f>
        <v>0.33</v>
      </c>
    </row>
    <row r="538" spans="1:7">
      <c r="A538" s="890" t="s">
        <v>1307</v>
      </c>
      <c r="B538" s="891" t="s">
        <v>467</v>
      </c>
      <c r="C538" s="892" t="s">
        <v>8817</v>
      </c>
      <c r="D538" s="895">
        <v>10</v>
      </c>
      <c r="E538" s="813"/>
      <c r="F538" s="889">
        <v>0.77</v>
      </c>
      <c r="G538" s="179">
        <f>IF(F538="","",F538-F538*COMPASS!$U$11)</f>
        <v>0.77</v>
      </c>
    </row>
    <row r="539" spans="1:7">
      <c r="A539" s="890" t="s">
        <v>1308</v>
      </c>
      <c r="B539" s="891" t="s">
        <v>467</v>
      </c>
      <c r="C539" s="892" t="s">
        <v>8818</v>
      </c>
      <c r="D539" s="895">
        <v>10</v>
      </c>
      <c r="E539" s="888"/>
      <c r="F539" s="889">
        <v>0.77</v>
      </c>
      <c r="G539" s="179">
        <f>IF(F539="","",F539-F539*COMPASS!$U$11)</f>
        <v>0.77</v>
      </c>
    </row>
    <row r="540" spans="1:7">
      <c r="A540" s="890" t="s">
        <v>1309</v>
      </c>
      <c r="B540" s="891" t="s">
        <v>467</v>
      </c>
      <c r="C540" s="892" t="s">
        <v>8819</v>
      </c>
      <c r="D540" s="895">
        <v>10</v>
      </c>
      <c r="E540" s="888"/>
      <c r="F540" s="889">
        <v>0.77</v>
      </c>
      <c r="G540" s="179">
        <f>IF(F540="","",F540-F540*COMPASS!$U$11)</f>
        <v>0.77</v>
      </c>
    </row>
    <row r="541" spans="1:7">
      <c r="A541" s="890" t="s">
        <v>1310</v>
      </c>
      <c r="B541" s="891" t="s">
        <v>467</v>
      </c>
      <c r="C541" s="892" t="s">
        <v>9773</v>
      </c>
      <c r="D541" s="895">
        <v>20</v>
      </c>
      <c r="E541" s="888"/>
      <c r="F541" s="889">
        <v>0.33</v>
      </c>
      <c r="G541" s="179">
        <f>IF(F541="","",F541-F541*COMPASS!$U$11)</f>
        <v>0.33</v>
      </c>
    </row>
    <row r="542" spans="1:7">
      <c r="A542" s="918" t="s">
        <v>374</v>
      </c>
      <c r="B542" s="919"/>
      <c r="C542" s="920"/>
      <c r="D542" s="921"/>
      <c r="E542" s="922"/>
      <c r="F542" s="923"/>
      <c r="G542" s="179" t="str">
        <f>IF(F542="","",F542-F542*COMPASS!$U$11)</f>
        <v/>
      </c>
    </row>
    <row r="543" spans="1:7">
      <c r="A543" s="890" t="s">
        <v>1311</v>
      </c>
      <c r="B543" s="891" t="s">
        <v>467</v>
      </c>
      <c r="C543" s="892" t="s">
        <v>8820</v>
      </c>
      <c r="D543" s="895">
        <v>20</v>
      </c>
      <c r="E543" s="891"/>
      <c r="F543" s="889">
        <v>1.02</v>
      </c>
      <c r="G543" s="179">
        <f>IF(F543="","",F543-F543*COMPASS!$U$11)</f>
        <v>1.02</v>
      </c>
    </row>
    <row r="544" spans="1:7">
      <c r="A544" s="890" t="s">
        <v>3314</v>
      </c>
      <c r="B544" s="891" t="s">
        <v>467</v>
      </c>
      <c r="C544" s="892" t="s">
        <v>8821</v>
      </c>
      <c r="D544" s="895">
        <v>20</v>
      </c>
      <c r="E544" s="891"/>
      <c r="F544" s="889">
        <v>0.93</v>
      </c>
      <c r="G544" s="179">
        <f>IF(F544="","",F544-F544*COMPASS!$U$11)</f>
        <v>0.93</v>
      </c>
    </row>
    <row r="545" spans="1:7">
      <c r="A545" s="890" t="s">
        <v>1312</v>
      </c>
      <c r="B545" s="891" t="s">
        <v>467</v>
      </c>
      <c r="C545" s="892" t="s">
        <v>8822</v>
      </c>
      <c r="D545" s="895">
        <v>20</v>
      </c>
      <c r="E545" s="891"/>
      <c r="F545" s="889">
        <v>0.93</v>
      </c>
      <c r="G545" s="179">
        <f>IF(F545="","",F545-F545*COMPASS!$U$11)</f>
        <v>0.93</v>
      </c>
    </row>
    <row r="546" spans="1:7">
      <c r="A546" s="890" t="s">
        <v>1313</v>
      </c>
      <c r="B546" s="891" t="s">
        <v>467</v>
      </c>
      <c r="C546" s="892" t="s">
        <v>8823</v>
      </c>
      <c r="D546" s="895">
        <v>20</v>
      </c>
      <c r="E546" s="891"/>
      <c r="F546" s="889">
        <v>1.07</v>
      </c>
      <c r="G546" s="179">
        <f>IF(F546="","",F546-F546*COMPASS!$U$11)</f>
        <v>1.07</v>
      </c>
    </row>
    <row r="547" spans="1:7">
      <c r="A547" s="890" t="s">
        <v>8698</v>
      </c>
      <c r="B547" s="891" t="s">
        <v>216</v>
      </c>
      <c r="C547" s="892" t="s">
        <v>8824</v>
      </c>
      <c r="D547" s="895">
        <v>20</v>
      </c>
      <c r="E547" s="891"/>
      <c r="F547" s="889">
        <v>0.93</v>
      </c>
      <c r="G547" s="179">
        <f>IF(F547="","",F547-F547*COMPASS!$U$11)</f>
        <v>0.93</v>
      </c>
    </row>
    <row r="548" spans="1:7">
      <c r="A548" s="890" t="s">
        <v>1314</v>
      </c>
      <c r="B548" s="891" t="s">
        <v>467</v>
      </c>
      <c r="C548" s="892" t="s">
        <v>8825</v>
      </c>
      <c r="D548" s="895">
        <v>20</v>
      </c>
      <c r="E548" s="891"/>
      <c r="F548" s="889">
        <v>1.02</v>
      </c>
      <c r="G548" s="179">
        <f>IF(F548="","",F548-F548*COMPASS!$U$11)</f>
        <v>1.02</v>
      </c>
    </row>
    <row r="549" spans="1:7">
      <c r="A549" s="890" t="s">
        <v>1315</v>
      </c>
      <c r="B549" s="891" t="s">
        <v>467</v>
      </c>
      <c r="C549" s="892" t="s">
        <v>8826</v>
      </c>
      <c r="D549" s="895">
        <v>20</v>
      </c>
      <c r="E549" s="891"/>
      <c r="F549" s="889">
        <v>1.02</v>
      </c>
      <c r="G549" s="179">
        <f>IF(F549="","",F549-F549*COMPASS!$U$11)</f>
        <v>1.02</v>
      </c>
    </row>
    <row r="550" spans="1:7">
      <c r="A550" s="890" t="s">
        <v>1232</v>
      </c>
      <c r="B550" s="891" t="s">
        <v>467</v>
      </c>
      <c r="C550" s="892" t="s">
        <v>8827</v>
      </c>
      <c r="D550" s="895">
        <v>20</v>
      </c>
      <c r="E550" s="891"/>
      <c r="F550" s="889">
        <v>1.02</v>
      </c>
      <c r="G550" s="179">
        <f>IF(F550="","",F550-F550*COMPASS!$U$11)</f>
        <v>1.02</v>
      </c>
    </row>
    <row r="551" spans="1:7">
      <c r="A551" s="890" t="s">
        <v>1311</v>
      </c>
      <c r="B551" s="891" t="s">
        <v>467</v>
      </c>
      <c r="C551" s="892" t="s">
        <v>8828</v>
      </c>
      <c r="D551" s="895">
        <v>20</v>
      </c>
      <c r="E551" s="891"/>
      <c r="F551" s="889">
        <v>1.02</v>
      </c>
      <c r="G551" s="179">
        <f>IF(F551="","",F551-F551*COMPASS!$U$11)</f>
        <v>1.02</v>
      </c>
    </row>
    <row r="552" spans="1:7">
      <c r="A552" s="890" t="s">
        <v>1233</v>
      </c>
      <c r="B552" s="891" t="s">
        <v>467</v>
      </c>
      <c r="C552" s="892" t="s">
        <v>8829</v>
      </c>
      <c r="D552" s="895">
        <v>20</v>
      </c>
      <c r="E552" s="891"/>
      <c r="F552" s="889">
        <v>1.02</v>
      </c>
      <c r="G552" s="179">
        <f>IF(F552="","",F552-F552*COMPASS!$U$11)</f>
        <v>1.02</v>
      </c>
    </row>
    <row r="553" spans="1:7">
      <c r="A553" s="890" t="s">
        <v>8699</v>
      </c>
      <c r="B553" s="891" t="s">
        <v>467</v>
      </c>
      <c r="C553" s="892" t="s">
        <v>10862</v>
      </c>
      <c r="D553" s="895">
        <v>20</v>
      </c>
      <c r="E553" s="891"/>
      <c r="F553" s="889">
        <v>1.05</v>
      </c>
      <c r="G553" s="179">
        <f>IF(F553="","",F553-F553*COMPASS!$U$11)</f>
        <v>1.05</v>
      </c>
    </row>
    <row r="554" spans="1:7">
      <c r="A554" s="890" t="s">
        <v>8700</v>
      </c>
      <c r="B554" s="891" t="s">
        <v>216</v>
      </c>
      <c r="C554" s="892" t="s">
        <v>8830</v>
      </c>
      <c r="D554" s="895">
        <v>20</v>
      </c>
      <c r="E554" s="891"/>
      <c r="F554" s="889">
        <v>1.05</v>
      </c>
      <c r="G554" s="179">
        <f>IF(F554="","",F554-F554*COMPASS!$U$11)</f>
        <v>1.05</v>
      </c>
    </row>
    <row r="555" spans="1:7">
      <c r="A555" s="890" t="s">
        <v>8701</v>
      </c>
      <c r="B555" s="891" t="s">
        <v>216</v>
      </c>
      <c r="C555" s="892" t="s">
        <v>8831</v>
      </c>
      <c r="D555" s="895">
        <v>20</v>
      </c>
      <c r="E555" s="891"/>
      <c r="F555" s="924">
        <v>1.39</v>
      </c>
      <c r="G555" s="179">
        <f>IF(F555="","",F555-F555*COMPASS!$U$11)</f>
        <v>1.39</v>
      </c>
    </row>
    <row r="556" spans="1:7">
      <c r="A556" s="890" t="s">
        <v>870</v>
      </c>
      <c r="B556" s="891" t="s">
        <v>467</v>
      </c>
      <c r="C556" s="892" t="s">
        <v>12170</v>
      </c>
      <c r="D556" s="895">
        <v>20</v>
      </c>
      <c r="E556" s="891"/>
      <c r="F556" s="889">
        <v>1.39</v>
      </c>
      <c r="G556" s="179">
        <f>IF(F556="","",F556-F556*COMPASS!$U$11)</f>
        <v>1.39</v>
      </c>
    </row>
    <row r="557" spans="1:7">
      <c r="A557" s="890" t="s">
        <v>871</v>
      </c>
      <c r="B557" s="891" t="s">
        <v>467</v>
      </c>
      <c r="C557" s="892" t="s">
        <v>12171</v>
      </c>
      <c r="D557" s="895">
        <v>20</v>
      </c>
      <c r="E557" s="891"/>
      <c r="F557" s="889">
        <v>1</v>
      </c>
      <c r="G557" s="179">
        <f>IF(F557="","",F557-F557*COMPASS!$U$11)</f>
        <v>1</v>
      </c>
    </row>
    <row r="558" spans="1:7">
      <c r="A558" s="890" t="s">
        <v>3467</v>
      </c>
      <c r="B558" s="891" t="s">
        <v>467</v>
      </c>
      <c r="C558" s="892" t="s">
        <v>12172</v>
      </c>
      <c r="D558" s="895">
        <v>20</v>
      </c>
      <c r="E558" s="891"/>
      <c r="F558" s="889">
        <v>1</v>
      </c>
      <c r="G558" s="179">
        <f>IF(F558="","",F558-F558*COMPASS!$U$11)</f>
        <v>1</v>
      </c>
    </row>
    <row r="559" spans="1:7">
      <c r="A559" s="890" t="s">
        <v>872</v>
      </c>
      <c r="B559" s="891" t="s">
        <v>467</v>
      </c>
      <c r="C559" s="892" t="s">
        <v>12173</v>
      </c>
      <c r="D559" s="895">
        <v>20</v>
      </c>
      <c r="E559" s="891"/>
      <c r="F559" s="889">
        <v>1.06</v>
      </c>
      <c r="G559" s="179">
        <f>IF(F559="","",F559-F559*COMPASS!$U$11)</f>
        <v>1.06</v>
      </c>
    </row>
    <row r="560" spans="1:7">
      <c r="A560" s="890" t="s">
        <v>873</v>
      </c>
      <c r="B560" s="891" t="s">
        <v>467</v>
      </c>
      <c r="C560" s="892" t="s">
        <v>12174</v>
      </c>
      <c r="D560" s="895">
        <v>20</v>
      </c>
      <c r="E560" s="891"/>
      <c r="F560" s="889">
        <v>1.39</v>
      </c>
      <c r="G560" s="179">
        <f>IF(F560="","",F560-F560*COMPASS!$U$11)</f>
        <v>1.39</v>
      </c>
    </row>
    <row r="561" spans="1:7">
      <c r="A561" s="890" t="s">
        <v>874</v>
      </c>
      <c r="B561" s="891" t="s">
        <v>467</v>
      </c>
      <c r="C561" s="892" t="s">
        <v>12175</v>
      </c>
      <c r="D561" s="895">
        <v>20</v>
      </c>
      <c r="E561" s="891"/>
      <c r="F561" s="889">
        <v>0.95</v>
      </c>
      <c r="G561" s="179">
        <f>IF(F561="","",F561-F561*COMPASS!$U$11)</f>
        <v>0.95</v>
      </c>
    </row>
    <row r="562" spans="1:7">
      <c r="A562" s="890" t="s">
        <v>875</v>
      </c>
      <c r="B562" s="891" t="s">
        <v>467</v>
      </c>
      <c r="C562" s="892" t="s">
        <v>12176</v>
      </c>
      <c r="D562" s="895">
        <v>20</v>
      </c>
      <c r="E562" s="891"/>
      <c r="F562" s="889">
        <v>1</v>
      </c>
      <c r="G562" s="179">
        <f>IF(F562="","",F562-F562*COMPASS!$U$11)</f>
        <v>1</v>
      </c>
    </row>
    <row r="563" spans="1:7">
      <c r="A563" s="890" t="s">
        <v>876</v>
      </c>
      <c r="B563" s="891" t="s">
        <v>467</v>
      </c>
      <c r="C563" s="892" t="s">
        <v>12177</v>
      </c>
      <c r="D563" s="895">
        <v>20</v>
      </c>
      <c r="E563" s="891"/>
      <c r="F563" s="889">
        <v>1</v>
      </c>
      <c r="G563" s="179">
        <f>IF(F563="","",F563-F563*COMPASS!$U$11)</f>
        <v>1</v>
      </c>
    </row>
    <row r="564" spans="1:7">
      <c r="A564" s="890" t="s">
        <v>8702</v>
      </c>
      <c r="B564" s="891" t="s">
        <v>467</v>
      </c>
      <c r="C564" s="892" t="s">
        <v>12178</v>
      </c>
      <c r="D564" s="895">
        <v>20</v>
      </c>
      <c r="E564" s="891"/>
      <c r="F564" s="889">
        <v>0.93</v>
      </c>
      <c r="G564" s="179">
        <f>IF(F564="","",F564-F564*COMPASS!$U$11)</f>
        <v>0.93</v>
      </c>
    </row>
    <row r="565" spans="1:7">
      <c r="A565" s="890" t="s">
        <v>8703</v>
      </c>
      <c r="B565" s="891" t="s">
        <v>467</v>
      </c>
      <c r="C565" s="892" t="s">
        <v>12179</v>
      </c>
      <c r="D565" s="895">
        <v>20</v>
      </c>
      <c r="E565" s="891"/>
      <c r="F565" s="889">
        <v>0.93</v>
      </c>
      <c r="G565" s="179">
        <f>IF(F565="","",F565-F565*COMPASS!$U$11)</f>
        <v>0.93</v>
      </c>
    </row>
    <row r="566" spans="1:7">
      <c r="A566" s="890" t="s">
        <v>11806</v>
      </c>
      <c r="B566" s="891" t="s">
        <v>467</v>
      </c>
      <c r="C566" s="892" t="s">
        <v>12180</v>
      </c>
      <c r="D566" s="895">
        <v>20</v>
      </c>
      <c r="E566" s="891"/>
      <c r="F566" s="889">
        <v>1</v>
      </c>
      <c r="G566" s="179">
        <f>IF(F566="","",F566-F566*COMPASS!$U$11)</f>
        <v>1</v>
      </c>
    </row>
    <row r="567" spans="1:7">
      <c r="A567" s="890" t="s">
        <v>877</v>
      </c>
      <c r="B567" s="891" t="s">
        <v>467</v>
      </c>
      <c r="C567" s="892" t="s">
        <v>12181</v>
      </c>
      <c r="D567" s="895">
        <v>20</v>
      </c>
      <c r="E567" s="891"/>
      <c r="F567" s="889">
        <v>1</v>
      </c>
      <c r="G567" s="179">
        <f>IF(F567="","",F567-F567*COMPASS!$U$11)</f>
        <v>1</v>
      </c>
    </row>
    <row r="568" spans="1:7">
      <c r="A568" s="890" t="s">
        <v>878</v>
      </c>
      <c r="B568" s="891" t="s">
        <v>467</v>
      </c>
      <c r="C568" s="892" t="s">
        <v>12182</v>
      </c>
      <c r="D568" s="895">
        <v>20</v>
      </c>
      <c r="E568" s="891"/>
      <c r="F568" s="889">
        <v>1</v>
      </c>
      <c r="G568" s="179">
        <f>IF(F568="","",F568-F568*COMPASS!$U$11)</f>
        <v>1</v>
      </c>
    </row>
    <row r="569" spans="1:7">
      <c r="A569" s="890" t="s">
        <v>879</v>
      </c>
      <c r="B569" s="891" t="s">
        <v>467</v>
      </c>
      <c r="C569" s="892" t="s">
        <v>12183</v>
      </c>
      <c r="D569" s="895">
        <v>20</v>
      </c>
      <c r="E569" s="891"/>
      <c r="F569" s="889">
        <v>1</v>
      </c>
      <c r="G569" s="179">
        <f>IF(F569="","",F569-F569*COMPASS!$U$11)</f>
        <v>1</v>
      </c>
    </row>
    <row r="570" spans="1:7">
      <c r="A570" s="890" t="s">
        <v>12184</v>
      </c>
      <c r="B570" s="891" t="s">
        <v>467</v>
      </c>
      <c r="C570" s="892" t="s">
        <v>12185</v>
      </c>
      <c r="D570" s="895">
        <v>20</v>
      </c>
      <c r="E570" s="891"/>
      <c r="F570" s="889">
        <v>1.23</v>
      </c>
      <c r="G570" s="179">
        <f>IF(F570="","",F570-F570*COMPASS!$U$11)</f>
        <v>1.23</v>
      </c>
    </row>
    <row r="571" spans="1:7">
      <c r="A571" s="890" t="s">
        <v>12186</v>
      </c>
      <c r="B571" s="891" t="s">
        <v>467</v>
      </c>
      <c r="C571" s="892" t="s">
        <v>12187</v>
      </c>
      <c r="D571" s="895">
        <v>20</v>
      </c>
      <c r="E571" s="891"/>
      <c r="F571" s="889">
        <v>1.23</v>
      </c>
      <c r="G571" s="179">
        <f>IF(F571="","",F571-F571*COMPASS!$U$11)</f>
        <v>1.23</v>
      </c>
    </row>
    <row r="572" spans="1:7">
      <c r="A572" s="890" t="s">
        <v>880</v>
      </c>
      <c r="B572" s="891" t="s">
        <v>467</v>
      </c>
      <c r="C572" s="892" t="s">
        <v>8832</v>
      </c>
      <c r="D572" s="895">
        <v>20</v>
      </c>
      <c r="E572" s="891"/>
      <c r="F572" s="889">
        <v>1</v>
      </c>
      <c r="G572" s="179">
        <f>IF(F572="","",F572-F572*COMPASS!$U$11)</f>
        <v>1</v>
      </c>
    </row>
    <row r="573" spans="1:7">
      <c r="A573" s="890" t="s">
        <v>881</v>
      </c>
      <c r="B573" s="891" t="s">
        <v>467</v>
      </c>
      <c r="C573" s="892" t="s">
        <v>8833</v>
      </c>
      <c r="D573" s="895">
        <v>20</v>
      </c>
      <c r="E573" s="891"/>
      <c r="F573" s="889">
        <v>1</v>
      </c>
      <c r="G573" s="179">
        <f>IF(F573="","",F573-F573*COMPASS!$U$11)</f>
        <v>1</v>
      </c>
    </row>
    <row r="574" spans="1:7">
      <c r="A574" s="890" t="s">
        <v>8704</v>
      </c>
      <c r="B574" s="891" t="s">
        <v>216</v>
      </c>
      <c r="C574" s="892" t="s">
        <v>8834</v>
      </c>
      <c r="D574" s="895">
        <v>20</v>
      </c>
      <c r="E574" s="891"/>
      <c r="F574" s="889">
        <v>1.26</v>
      </c>
      <c r="G574" s="179">
        <f>IF(F574="","",F574-F574*COMPASS!$U$11)</f>
        <v>1.26</v>
      </c>
    </row>
    <row r="575" spans="1:7">
      <c r="A575" s="890" t="s">
        <v>882</v>
      </c>
      <c r="B575" s="891" t="s">
        <v>467</v>
      </c>
      <c r="C575" s="892" t="s">
        <v>8835</v>
      </c>
      <c r="D575" s="895">
        <v>20</v>
      </c>
      <c r="E575" s="891"/>
      <c r="F575" s="889">
        <v>1.39</v>
      </c>
      <c r="G575" s="179">
        <f>IF(F575="","",F575-F575*COMPASS!$U$11)</f>
        <v>1.39</v>
      </c>
    </row>
    <row r="576" spans="1:7">
      <c r="A576" s="890" t="s">
        <v>883</v>
      </c>
      <c r="B576" s="891" t="s">
        <v>467</v>
      </c>
      <c r="C576" s="892" t="s">
        <v>8836</v>
      </c>
      <c r="D576" s="895">
        <v>20</v>
      </c>
      <c r="E576" s="891"/>
      <c r="F576" s="889">
        <v>1</v>
      </c>
      <c r="G576" s="179">
        <f>IF(F576="","",F576-F576*COMPASS!$U$11)</f>
        <v>1</v>
      </c>
    </row>
    <row r="577" spans="1:7">
      <c r="A577" s="890" t="s">
        <v>884</v>
      </c>
      <c r="B577" s="891" t="s">
        <v>467</v>
      </c>
      <c r="C577" s="892" t="s">
        <v>8837</v>
      </c>
      <c r="D577" s="895">
        <v>20</v>
      </c>
      <c r="E577" s="891"/>
      <c r="F577" s="889">
        <v>1</v>
      </c>
      <c r="G577" s="179">
        <f>IF(F577="","",F577-F577*COMPASS!$U$11)</f>
        <v>1</v>
      </c>
    </row>
    <row r="578" spans="1:7">
      <c r="A578" s="890" t="s">
        <v>885</v>
      </c>
      <c r="B578" s="891" t="s">
        <v>467</v>
      </c>
      <c r="C578" s="892" t="s">
        <v>8838</v>
      </c>
      <c r="D578" s="895">
        <v>20</v>
      </c>
      <c r="E578" s="891"/>
      <c r="F578" s="889">
        <v>1</v>
      </c>
      <c r="G578" s="179">
        <f>IF(F578="","",F578-F578*COMPASS!$U$11)</f>
        <v>1</v>
      </c>
    </row>
    <row r="579" spans="1:7">
      <c r="A579" s="890" t="s">
        <v>886</v>
      </c>
      <c r="B579" s="891" t="s">
        <v>467</v>
      </c>
      <c r="C579" s="892" t="s">
        <v>8839</v>
      </c>
      <c r="D579" s="895">
        <v>20</v>
      </c>
      <c r="E579" s="891"/>
      <c r="F579" s="889">
        <v>1.06</v>
      </c>
      <c r="G579" s="179">
        <f>IF(F579="","",F579-F579*COMPASS!$U$11)</f>
        <v>1.06</v>
      </c>
    </row>
    <row r="580" spans="1:7">
      <c r="A580" s="890" t="s">
        <v>890</v>
      </c>
      <c r="B580" s="891" t="s">
        <v>467</v>
      </c>
      <c r="C580" s="892" t="s">
        <v>8840</v>
      </c>
      <c r="D580" s="895">
        <v>20</v>
      </c>
      <c r="E580" s="891"/>
      <c r="F580" s="889">
        <v>1.06</v>
      </c>
      <c r="G580" s="179">
        <f>IF(F580="","",F580-F580*COMPASS!$U$11)</f>
        <v>1.06</v>
      </c>
    </row>
    <row r="581" spans="1:7">
      <c r="A581" s="890" t="s">
        <v>891</v>
      </c>
      <c r="B581" s="891" t="s">
        <v>467</v>
      </c>
      <c r="C581" s="892" t="s">
        <v>8841</v>
      </c>
      <c r="D581" s="895">
        <v>20</v>
      </c>
      <c r="E581" s="891"/>
      <c r="F581" s="889">
        <v>0.95</v>
      </c>
      <c r="G581" s="179">
        <f>IF(F581="","",F581-F581*COMPASS!$U$11)</f>
        <v>0.95</v>
      </c>
    </row>
    <row r="582" spans="1:7">
      <c r="A582" s="890" t="s">
        <v>892</v>
      </c>
      <c r="B582" s="891" t="s">
        <v>467</v>
      </c>
      <c r="C582" s="892" t="s">
        <v>8842</v>
      </c>
      <c r="D582" s="895">
        <v>20</v>
      </c>
      <c r="E582" s="891"/>
      <c r="F582" s="889">
        <v>0.95</v>
      </c>
      <c r="G582" s="179">
        <f>IF(F582="","",F582-F582*COMPASS!$U$11)</f>
        <v>0.95</v>
      </c>
    </row>
    <row r="583" spans="1:7">
      <c r="A583" s="890" t="s">
        <v>893</v>
      </c>
      <c r="B583" s="891" t="s">
        <v>467</v>
      </c>
      <c r="C583" s="892" t="s">
        <v>8843</v>
      </c>
      <c r="D583" s="895">
        <v>20</v>
      </c>
      <c r="E583" s="891"/>
      <c r="F583" s="889">
        <v>1.39</v>
      </c>
      <c r="G583" s="179">
        <f>IF(F583="","",F583-F583*COMPASS!$U$11)</f>
        <v>1.39</v>
      </c>
    </row>
    <row r="584" spans="1:7">
      <c r="A584" s="890" t="s">
        <v>894</v>
      </c>
      <c r="B584" s="891" t="s">
        <v>467</v>
      </c>
      <c r="C584" s="892" t="s">
        <v>8844</v>
      </c>
      <c r="D584" s="895">
        <v>20</v>
      </c>
      <c r="E584" s="891"/>
      <c r="F584" s="889">
        <v>1</v>
      </c>
      <c r="G584" s="179">
        <f>IF(F584="","",F584-F584*COMPASS!$U$11)</f>
        <v>1</v>
      </c>
    </row>
    <row r="585" spans="1:7">
      <c r="A585" s="890" t="s">
        <v>895</v>
      </c>
      <c r="B585" s="891" t="s">
        <v>467</v>
      </c>
      <c r="C585" s="892" t="s">
        <v>8845</v>
      </c>
      <c r="D585" s="895">
        <v>20</v>
      </c>
      <c r="E585" s="891"/>
      <c r="F585" s="889">
        <v>1</v>
      </c>
      <c r="G585" s="179">
        <f>IF(F585="","",F585-F585*COMPASS!$U$11)</f>
        <v>1</v>
      </c>
    </row>
    <row r="586" spans="1:7">
      <c r="A586" s="890" t="s">
        <v>896</v>
      </c>
      <c r="B586" s="891" t="s">
        <v>467</v>
      </c>
      <c r="C586" s="892" t="s">
        <v>8846</v>
      </c>
      <c r="D586" s="895">
        <v>20</v>
      </c>
      <c r="E586" s="891"/>
      <c r="F586" s="889">
        <v>1</v>
      </c>
      <c r="G586" s="179">
        <f>IF(F586="","",F586-F586*COMPASS!$U$11)</f>
        <v>1</v>
      </c>
    </row>
    <row r="587" spans="1:7">
      <c r="A587" s="890" t="s">
        <v>897</v>
      </c>
      <c r="B587" s="891" t="s">
        <v>467</v>
      </c>
      <c r="C587" s="892" t="s">
        <v>11818</v>
      </c>
      <c r="D587" s="895">
        <v>20</v>
      </c>
      <c r="E587" s="891"/>
      <c r="F587" s="889">
        <v>1</v>
      </c>
      <c r="G587" s="179">
        <f>IF(F587="","",F587-F587*COMPASS!$U$11)</f>
        <v>1</v>
      </c>
    </row>
    <row r="588" spans="1:7">
      <c r="A588" s="890" t="s">
        <v>1084</v>
      </c>
      <c r="B588" s="891" t="s">
        <v>467</v>
      </c>
      <c r="C588" s="892" t="s">
        <v>8847</v>
      </c>
      <c r="D588" s="895">
        <v>20</v>
      </c>
      <c r="E588" s="891"/>
      <c r="F588" s="889">
        <v>1</v>
      </c>
      <c r="G588" s="179">
        <f>IF(F588="","",F588-F588*COMPASS!$U$11)</f>
        <v>1</v>
      </c>
    </row>
    <row r="589" spans="1:7">
      <c r="A589" s="890" t="s">
        <v>1085</v>
      </c>
      <c r="B589" s="891" t="s">
        <v>467</v>
      </c>
      <c r="C589" s="892" t="s">
        <v>8848</v>
      </c>
      <c r="D589" s="895">
        <v>20</v>
      </c>
      <c r="E589" s="891"/>
      <c r="F589" s="889">
        <v>1.39</v>
      </c>
      <c r="G589" s="179">
        <f>IF(F589="","",F589-F589*COMPASS!$U$11)</f>
        <v>1.39</v>
      </c>
    </row>
    <row r="590" spans="1:7">
      <c r="A590" s="890" t="s">
        <v>3442</v>
      </c>
      <c r="B590" s="891" t="s">
        <v>467</v>
      </c>
      <c r="C590" s="892" t="s">
        <v>8849</v>
      </c>
      <c r="D590" s="895">
        <v>20</v>
      </c>
      <c r="E590" s="891"/>
      <c r="F590" s="889">
        <v>1.1499999999999999</v>
      </c>
      <c r="G590" s="179">
        <f>IF(F590="","",F590-F590*COMPASS!$U$11)</f>
        <v>1.1499999999999999</v>
      </c>
    </row>
    <row r="591" spans="1:7">
      <c r="A591" s="890" t="s">
        <v>8420</v>
      </c>
      <c r="B591" s="891" t="s">
        <v>467</v>
      </c>
      <c r="C591" s="892" t="s">
        <v>8850</v>
      </c>
      <c r="D591" s="895">
        <v>20</v>
      </c>
      <c r="E591" s="891"/>
      <c r="F591" s="889">
        <v>1.1499999999999999</v>
      </c>
      <c r="G591" s="179">
        <f>IF(F591="","",F591-F591*COMPASS!$U$11)</f>
        <v>1.1499999999999999</v>
      </c>
    </row>
    <row r="592" spans="1:7">
      <c r="A592" s="890" t="s">
        <v>9107</v>
      </c>
      <c r="B592" s="891" t="s">
        <v>216</v>
      </c>
      <c r="C592" s="892" t="s">
        <v>9104</v>
      </c>
      <c r="D592" s="895">
        <v>20</v>
      </c>
      <c r="E592" s="891"/>
      <c r="F592" s="889">
        <v>1.53</v>
      </c>
      <c r="G592" s="179">
        <f>IF(F592="","",F592-F592*COMPASS!$U$11)</f>
        <v>1.53</v>
      </c>
    </row>
    <row r="593" spans="1:7">
      <c r="A593" s="890" t="s">
        <v>9108</v>
      </c>
      <c r="B593" s="891" t="s">
        <v>216</v>
      </c>
      <c r="C593" s="892" t="s">
        <v>9105</v>
      </c>
      <c r="D593" s="895">
        <v>20</v>
      </c>
      <c r="E593" s="891"/>
      <c r="F593" s="889">
        <v>1.55</v>
      </c>
      <c r="G593" s="179">
        <f>IF(F593="","",F593-F593*COMPASS!$U$11)</f>
        <v>1.55</v>
      </c>
    </row>
    <row r="594" spans="1:7">
      <c r="A594" s="890" t="s">
        <v>11807</v>
      </c>
      <c r="B594" s="891" t="s">
        <v>467</v>
      </c>
      <c r="C594" s="892" t="s">
        <v>11808</v>
      </c>
      <c r="D594" s="895">
        <v>20</v>
      </c>
      <c r="E594" s="891"/>
      <c r="F594" s="889">
        <v>0.96</v>
      </c>
      <c r="G594" s="179">
        <f>IF(F594="","",F594-F594*COMPASS!$U$11)</f>
        <v>0.96</v>
      </c>
    </row>
    <row r="595" spans="1:7">
      <c r="A595" s="890" t="s">
        <v>11809</v>
      </c>
      <c r="B595" s="891" t="s">
        <v>467</v>
      </c>
      <c r="C595" s="892" t="s">
        <v>11810</v>
      </c>
      <c r="D595" s="895">
        <v>20</v>
      </c>
      <c r="E595" s="891"/>
      <c r="F595" s="889">
        <v>0.96</v>
      </c>
      <c r="G595" s="179">
        <f>IF(F595="","",F595-F595*COMPASS!$U$11)</f>
        <v>0.96</v>
      </c>
    </row>
    <row r="596" spans="1:7">
      <c r="A596" s="890" t="s">
        <v>11811</v>
      </c>
      <c r="B596" s="891" t="s">
        <v>467</v>
      </c>
      <c r="C596" s="892" t="s">
        <v>11812</v>
      </c>
      <c r="D596" s="895">
        <v>20</v>
      </c>
      <c r="E596" s="891"/>
      <c r="F596" s="889">
        <v>0.96</v>
      </c>
      <c r="G596" s="179">
        <f>IF(F596="","",F596-F596*COMPASS!$U$11)</f>
        <v>0.96</v>
      </c>
    </row>
    <row r="597" spans="1:7">
      <c r="A597" s="890" t="s">
        <v>9109</v>
      </c>
      <c r="B597" s="891" t="s">
        <v>216</v>
      </c>
      <c r="C597" s="892" t="s">
        <v>9619</v>
      </c>
      <c r="D597" s="895">
        <v>5</v>
      </c>
      <c r="E597" s="891"/>
      <c r="F597" s="889">
        <v>2.29</v>
      </c>
      <c r="G597" s="179">
        <f>IF(F597="","",F597-F597*COMPASS!$U$11)</f>
        <v>2.29</v>
      </c>
    </row>
    <row r="598" spans="1:7">
      <c r="A598" s="890" t="s">
        <v>9110</v>
      </c>
      <c r="B598" s="891" t="s">
        <v>216</v>
      </c>
      <c r="C598" s="892" t="s">
        <v>9620</v>
      </c>
      <c r="D598" s="895">
        <v>5</v>
      </c>
      <c r="E598" s="891"/>
      <c r="F598" s="889">
        <v>0.74</v>
      </c>
      <c r="G598" s="179">
        <f>IF(F598="","",F598-F598*COMPASS!$U$11)</f>
        <v>0.74</v>
      </c>
    </row>
    <row r="599" spans="1:7">
      <c r="A599" s="890" t="s">
        <v>12188</v>
      </c>
      <c r="B599" s="891" t="s">
        <v>216</v>
      </c>
      <c r="C599" s="892" t="s">
        <v>12954</v>
      </c>
      <c r="D599" s="893">
        <v>20</v>
      </c>
      <c r="E599" s="894"/>
      <c r="F599" s="903">
        <v>1.61</v>
      </c>
      <c r="G599" s="179">
        <f>IF(F599="","",F599-F599*COMPASS!$U$11)</f>
        <v>1.61</v>
      </c>
    </row>
    <row r="600" spans="1:7">
      <c r="A600" s="890" t="s">
        <v>12189</v>
      </c>
      <c r="B600" s="891" t="s">
        <v>216</v>
      </c>
      <c r="C600" s="892" t="s">
        <v>12955</v>
      </c>
      <c r="D600" s="893">
        <v>20</v>
      </c>
      <c r="E600" s="894"/>
      <c r="F600" s="903">
        <v>2.94</v>
      </c>
      <c r="G600" s="179">
        <f>IF(F600="","",F600-F600*COMPASS!$U$11)</f>
        <v>2.94</v>
      </c>
    </row>
    <row r="601" spans="1:7">
      <c r="A601" s="890" t="s">
        <v>12190</v>
      </c>
      <c r="B601" s="891" t="s">
        <v>216</v>
      </c>
      <c r="C601" s="892" t="s">
        <v>12956</v>
      </c>
      <c r="D601" s="893">
        <v>20</v>
      </c>
      <c r="E601" s="894"/>
      <c r="F601" s="903">
        <v>1.61</v>
      </c>
      <c r="G601" s="179">
        <f>IF(F601="","",F601-F601*COMPASS!$U$11)</f>
        <v>1.61</v>
      </c>
    </row>
    <row r="602" spans="1:7">
      <c r="A602" s="890" t="s">
        <v>12191</v>
      </c>
      <c r="B602" s="891" t="s">
        <v>216</v>
      </c>
      <c r="C602" s="892" t="s">
        <v>12957</v>
      </c>
      <c r="D602" s="893">
        <v>20</v>
      </c>
      <c r="E602" s="894"/>
      <c r="F602" s="903">
        <v>1.61</v>
      </c>
      <c r="G602" s="179">
        <f>IF(F602="","",F602-F602*COMPASS!$U$11)</f>
        <v>1.61</v>
      </c>
    </row>
    <row r="603" spans="1:7">
      <c r="A603" s="890" t="s">
        <v>12192</v>
      </c>
      <c r="B603" s="891" t="s">
        <v>216</v>
      </c>
      <c r="C603" s="892" t="s">
        <v>12958</v>
      </c>
      <c r="D603" s="893">
        <v>20</v>
      </c>
      <c r="E603" s="894"/>
      <c r="F603" s="903">
        <v>1.61</v>
      </c>
      <c r="G603" s="179">
        <f>IF(F603="","",F603-F603*COMPASS!$U$11)</f>
        <v>1.61</v>
      </c>
    </row>
    <row r="604" spans="1:7">
      <c r="A604" s="890" t="s">
        <v>12193</v>
      </c>
      <c r="B604" s="891" t="s">
        <v>216</v>
      </c>
      <c r="C604" s="892" t="s">
        <v>12959</v>
      </c>
      <c r="D604" s="893">
        <v>20</v>
      </c>
      <c r="E604" s="894"/>
      <c r="F604" s="903">
        <v>1.61</v>
      </c>
      <c r="G604" s="179">
        <f>IF(F604="","",F604-F604*COMPASS!$U$11)</f>
        <v>1.61</v>
      </c>
    </row>
    <row r="605" spans="1:7">
      <c r="A605" s="890" t="s">
        <v>12194</v>
      </c>
      <c r="B605" s="891" t="s">
        <v>216</v>
      </c>
      <c r="C605" s="892" t="s">
        <v>12960</v>
      </c>
      <c r="D605" s="893">
        <v>20</v>
      </c>
      <c r="E605" s="894"/>
      <c r="F605" s="903">
        <v>1.61</v>
      </c>
      <c r="G605" s="179">
        <f>IF(F605="","",F605-F605*COMPASS!$U$11)</f>
        <v>1.61</v>
      </c>
    </row>
    <row r="606" spans="1:7">
      <c r="A606" s="890" t="s">
        <v>12195</v>
      </c>
      <c r="B606" s="891" t="s">
        <v>216</v>
      </c>
      <c r="C606" s="892" t="s">
        <v>12961</v>
      </c>
      <c r="D606" s="893">
        <v>20</v>
      </c>
      <c r="E606" s="894"/>
      <c r="F606" s="903">
        <v>1.61</v>
      </c>
      <c r="G606" s="179">
        <f>IF(F606="","",F606-F606*COMPASS!$U$11)</f>
        <v>1.61</v>
      </c>
    </row>
    <row r="607" spans="1:7">
      <c r="A607" s="890" t="s">
        <v>12196</v>
      </c>
      <c r="B607" s="891" t="s">
        <v>216</v>
      </c>
      <c r="C607" s="892" t="s">
        <v>12962</v>
      </c>
      <c r="D607" s="893">
        <v>20</v>
      </c>
      <c r="E607" s="894"/>
      <c r="F607" s="903">
        <v>1.61</v>
      </c>
      <c r="G607" s="179">
        <f>IF(F607="","",F607-F607*COMPASS!$U$11)</f>
        <v>1.61</v>
      </c>
    </row>
    <row r="608" spans="1:7">
      <c r="A608" s="890" t="s">
        <v>12197</v>
      </c>
      <c r="B608" s="891" t="s">
        <v>216</v>
      </c>
      <c r="C608" s="892" t="s">
        <v>12963</v>
      </c>
      <c r="D608" s="893">
        <v>20</v>
      </c>
      <c r="E608" s="894"/>
      <c r="F608" s="903">
        <v>2.94</v>
      </c>
      <c r="G608" s="179">
        <f>IF(F608="","",F608-F608*COMPASS!$U$11)</f>
        <v>2.94</v>
      </c>
    </row>
    <row r="609" spans="1:7">
      <c r="A609" s="890" t="s">
        <v>12198</v>
      </c>
      <c r="B609" s="891" t="s">
        <v>216</v>
      </c>
      <c r="C609" s="892" t="s">
        <v>12964</v>
      </c>
      <c r="D609" s="893">
        <v>20</v>
      </c>
      <c r="E609" s="894"/>
      <c r="F609" s="903">
        <v>1.61</v>
      </c>
      <c r="G609" s="179">
        <f>IF(F609="","",F609-F609*COMPASS!$U$11)</f>
        <v>1.61</v>
      </c>
    </row>
    <row r="610" spans="1:7">
      <c r="A610" s="890" t="s">
        <v>12199</v>
      </c>
      <c r="B610" s="891" t="s">
        <v>216</v>
      </c>
      <c r="C610" s="892" t="s">
        <v>12965</v>
      </c>
      <c r="D610" s="893">
        <v>20</v>
      </c>
      <c r="E610" s="894"/>
      <c r="F610" s="903">
        <v>1.61</v>
      </c>
      <c r="G610" s="179">
        <f>IF(F610="","",F610-F610*COMPASS!$U$11)</f>
        <v>1.61</v>
      </c>
    </row>
    <row r="611" spans="1:7">
      <c r="A611" s="890" t="s">
        <v>12200</v>
      </c>
      <c r="B611" s="891" t="s">
        <v>216</v>
      </c>
      <c r="C611" s="892" t="s">
        <v>12966</v>
      </c>
      <c r="D611" s="893">
        <v>20</v>
      </c>
      <c r="E611" s="894"/>
      <c r="F611" s="903">
        <v>1.61</v>
      </c>
      <c r="G611" s="179">
        <f>IF(F611="","",F611-F611*COMPASS!$U$11)</f>
        <v>1.61</v>
      </c>
    </row>
    <row r="612" spans="1:7">
      <c r="A612" s="890" t="s">
        <v>15384</v>
      </c>
      <c r="B612" s="891" t="s">
        <v>216</v>
      </c>
      <c r="C612" s="892" t="s">
        <v>12967</v>
      </c>
      <c r="D612" s="893">
        <v>20</v>
      </c>
      <c r="E612" s="894"/>
      <c r="F612" s="903">
        <v>1.61</v>
      </c>
      <c r="G612" s="179">
        <f>IF(F612="","",F612-F612*COMPASS!$U$11)</f>
        <v>1.61</v>
      </c>
    </row>
    <row r="613" spans="1:7">
      <c r="A613" s="890" t="s">
        <v>12201</v>
      </c>
      <c r="B613" s="891" t="s">
        <v>216</v>
      </c>
      <c r="C613" s="892" t="s">
        <v>12968</v>
      </c>
      <c r="D613" s="893">
        <v>20</v>
      </c>
      <c r="E613" s="894"/>
      <c r="F613" s="903">
        <v>1.61</v>
      </c>
      <c r="G613" s="179">
        <f>IF(F613="","",F613-F613*COMPASS!$U$11)</f>
        <v>1.61</v>
      </c>
    </row>
    <row r="614" spans="1:7">
      <c r="A614" s="890" t="s">
        <v>12202</v>
      </c>
      <c r="B614" s="891" t="s">
        <v>216</v>
      </c>
      <c r="C614" s="892" t="s">
        <v>12969</v>
      </c>
      <c r="D614" s="893">
        <v>20</v>
      </c>
      <c r="E614" s="894"/>
      <c r="F614" s="903">
        <v>1.61</v>
      </c>
      <c r="G614" s="179">
        <f>IF(F614="","",F614-F614*COMPASS!$U$11)</f>
        <v>1.61</v>
      </c>
    </row>
    <row r="615" spans="1:7">
      <c r="A615" s="890" t="s">
        <v>12203</v>
      </c>
      <c r="B615" s="891" t="s">
        <v>216</v>
      </c>
      <c r="C615" s="892" t="s">
        <v>12970</v>
      </c>
      <c r="D615" s="893">
        <v>20</v>
      </c>
      <c r="E615" s="894"/>
      <c r="F615" s="903">
        <v>1.61</v>
      </c>
      <c r="G615" s="179">
        <f>IF(F615="","",F615-F615*COMPASS!$U$11)</f>
        <v>1.61</v>
      </c>
    </row>
    <row r="616" spans="1:7">
      <c r="A616" s="890" t="s">
        <v>12204</v>
      </c>
      <c r="B616" s="891" t="s">
        <v>216</v>
      </c>
      <c r="C616" s="892" t="s">
        <v>12971</v>
      </c>
      <c r="D616" s="893">
        <v>20</v>
      </c>
      <c r="E616" s="894"/>
      <c r="F616" s="903">
        <v>1.61</v>
      </c>
      <c r="G616" s="179">
        <f>IF(F616="","",F616-F616*COMPASS!$U$11)</f>
        <v>1.61</v>
      </c>
    </row>
    <row r="617" spans="1:7">
      <c r="A617" s="896" t="s">
        <v>234</v>
      </c>
      <c r="B617" s="897"/>
      <c r="C617" s="898"/>
      <c r="D617" s="899"/>
      <c r="E617" s="900"/>
      <c r="F617" s="901"/>
      <c r="G617" s="179" t="str">
        <f>IF(F617="","",F617-F617*COMPASS!$U$11)</f>
        <v/>
      </c>
    </row>
    <row r="618" spans="1:7">
      <c r="A618" s="890" t="s">
        <v>200</v>
      </c>
      <c r="B618" s="891" t="s">
        <v>467</v>
      </c>
      <c r="C618" s="892" t="s">
        <v>1712</v>
      </c>
      <c r="D618" s="893">
        <v>5</v>
      </c>
      <c r="E618" s="894"/>
      <c r="F618" s="903">
        <v>2.8704000000000001</v>
      </c>
      <c r="G618" s="179">
        <f>IF(F618="","",F618-F618*COMPASS!$U$11)</f>
        <v>2.8704000000000001</v>
      </c>
    </row>
    <row r="619" spans="1:7">
      <c r="A619" s="890" t="s">
        <v>201</v>
      </c>
      <c r="B619" s="891" t="s">
        <v>467</v>
      </c>
      <c r="C619" s="892" t="s">
        <v>1670</v>
      </c>
      <c r="D619" s="893">
        <v>5</v>
      </c>
      <c r="E619" s="894"/>
      <c r="F619" s="903">
        <v>2.7559999999999998</v>
      </c>
      <c r="G619" s="179">
        <f>IF(F619="","",F619-F619*COMPASS!$U$11)</f>
        <v>2.7559999999999998</v>
      </c>
    </row>
    <row r="620" spans="1:7">
      <c r="A620" s="890" t="s">
        <v>202</v>
      </c>
      <c r="B620" s="891" t="s">
        <v>467</v>
      </c>
      <c r="C620" s="892" t="s">
        <v>1671</v>
      </c>
      <c r="D620" s="893">
        <v>1</v>
      </c>
      <c r="E620" s="894"/>
      <c r="F620" s="903">
        <v>2.5499999999999998</v>
      </c>
      <c r="G620" s="179">
        <f>IF(F620="","",F620-F620*COMPASS!$U$11)</f>
        <v>2.5499999999999998</v>
      </c>
    </row>
    <row r="621" spans="1:7">
      <c r="A621" s="890" t="s">
        <v>203</v>
      </c>
      <c r="B621" s="891" t="s">
        <v>467</v>
      </c>
      <c r="C621" s="892" t="s">
        <v>1672</v>
      </c>
      <c r="D621" s="893">
        <v>1</v>
      </c>
      <c r="E621" s="894"/>
      <c r="F621" s="903">
        <v>0.78</v>
      </c>
      <c r="G621" s="179">
        <f>IF(F621="","",F621-F621*COMPASS!$U$11)</f>
        <v>0.78</v>
      </c>
    </row>
    <row r="622" spans="1:7">
      <c r="A622" s="890" t="s">
        <v>204</v>
      </c>
      <c r="B622" s="891" t="s">
        <v>467</v>
      </c>
      <c r="C622" s="892" t="s">
        <v>1673</v>
      </c>
      <c r="D622" s="893">
        <v>1</v>
      </c>
      <c r="E622" s="894"/>
      <c r="F622" s="903">
        <v>1.3</v>
      </c>
      <c r="G622" s="179">
        <f>IF(F622="","",F622-F622*COMPASS!$U$11)</f>
        <v>1.3</v>
      </c>
    </row>
    <row r="623" spans="1:7">
      <c r="A623" s="890" t="s">
        <v>36</v>
      </c>
      <c r="B623" s="891" t="s">
        <v>467</v>
      </c>
      <c r="C623" s="892" t="s">
        <v>1674</v>
      </c>
      <c r="D623" s="893">
        <v>1</v>
      </c>
      <c r="E623" s="894"/>
      <c r="F623" s="903">
        <v>5.96</v>
      </c>
      <c r="G623" s="179">
        <f>IF(F623="","",F623-F623*COMPASS!$U$11)</f>
        <v>5.96</v>
      </c>
    </row>
    <row r="624" spans="1:7">
      <c r="A624" s="890" t="s">
        <v>37</v>
      </c>
      <c r="B624" s="891" t="s">
        <v>467</v>
      </c>
      <c r="C624" s="892" t="s">
        <v>1675</v>
      </c>
      <c r="D624" s="893">
        <v>1</v>
      </c>
      <c r="E624" s="894"/>
      <c r="F624" s="903">
        <v>2.5</v>
      </c>
      <c r="G624" s="179">
        <f>IF(F624="","",F624-F624*COMPASS!$U$11)</f>
        <v>2.5</v>
      </c>
    </row>
    <row r="625" spans="1:7">
      <c r="A625" s="890" t="s">
        <v>13967</v>
      </c>
      <c r="B625" s="891" t="s">
        <v>571</v>
      </c>
      <c r="C625" s="892" t="s">
        <v>13968</v>
      </c>
      <c r="D625" s="893">
        <v>1</v>
      </c>
      <c r="E625" s="894"/>
      <c r="F625" s="903">
        <v>28</v>
      </c>
      <c r="G625" s="179">
        <f>IF(F625="","",F625-F625*COMPASS!$U$11)</f>
        <v>28</v>
      </c>
    </row>
    <row r="626" spans="1:7">
      <c r="A626" s="890" t="s">
        <v>38</v>
      </c>
      <c r="B626" s="891" t="s">
        <v>571</v>
      </c>
      <c r="C626" s="892" t="s">
        <v>1676</v>
      </c>
      <c r="D626" s="893">
        <v>1</v>
      </c>
      <c r="E626" s="894"/>
      <c r="F626" s="903">
        <v>32.950000000000003</v>
      </c>
      <c r="G626" s="179">
        <f>IF(F626="","",F626-F626*COMPASS!$U$11)</f>
        <v>32.950000000000003</v>
      </c>
    </row>
    <row r="627" spans="1:7">
      <c r="A627" s="890" t="s">
        <v>39</v>
      </c>
      <c r="B627" s="891" t="s">
        <v>216</v>
      </c>
      <c r="C627" s="892" t="s">
        <v>8781</v>
      </c>
      <c r="D627" s="893">
        <v>100</v>
      </c>
      <c r="E627" s="894"/>
      <c r="F627" s="903">
        <v>7.0000000000000007E-2</v>
      </c>
      <c r="G627" s="179">
        <f>IF(F627="","",F627-F627*COMPASS!$U$11)</f>
        <v>7.0000000000000007E-2</v>
      </c>
    </row>
    <row r="628" spans="1:7">
      <c r="A628" s="890" t="s">
        <v>40</v>
      </c>
      <c r="B628" s="891" t="s">
        <v>216</v>
      </c>
      <c r="C628" s="892" t="s">
        <v>11819</v>
      </c>
      <c r="D628" s="893">
        <v>100</v>
      </c>
      <c r="E628" s="894"/>
      <c r="F628" s="903">
        <v>0.12100000000000001</v>
      </c>
      <c r="G628" s="179">
        <f>IF(F628="","",F628-F628*COMPASS!$U$11)</f>
        <v>0.12100000000000001</v>
      </c>
    </row>
    <row r="629" spans="1:7">
      <c r="A629" s="890" t="s">
        <v>41</v>
      </c>
      <c r="B629" s="891" t="s">
        <v>216</v>
      </c>
      <c r="C629" s="892" t="s">
        <v>1677</v>
      </c>
      <c r="D629" s="893">
        <v>1</v>
      </c>
      <c r="E629" s="894"/>
      <c r="F629" s="903">
        <v>12.6776</v>
      </c>
      <c r="G629" s="179">
        <f>IF(F629="","",F629-F629*COMPASS!$U$11)</f>
        <v>12.6776</v>
      </c>
    </row>
    <row r="630" spans="1:7">
      <c r="A630" s="890" t="s">
        <v>42</v>
      </c>
      <c r="B630" s="891" t="s">
        <v>216</v>
      </c>
      <c r="C630" s="892" t="s">
        <v>1678</v>
      </c>
      <c r="D630" s="893">
        <v>1</v>
      </c>
      <c r="E630" s="894"/>
      <c r="F630" s="903">
        <v>19.988800000000001</v>
      </c>
      <c r="G630" s="179">
        <f>IF(F630="","",F630-F630*COMPASS!$U$11)</f>
        <v>19.988800000000001</v>
      </c>
    </row>
    <row r="631" spans="1:7">
      <c r="A631" s="890" t="s">
        <v>43</v>
      </c>
      <c r="B631" s="891" t="s">
        <v>216</v>
      </c>
      <c r="C631" s="892" t="s">
        <v>11531</v>
      </c>
      <c r="D631" s="893">
        <v>1</v>
      </c>
      <c r="E631" s="894"/>
      <c r="F631" s="903">
        <v>35.724000000000004</v>
      </c>
      <c r="G631" s="179">
        <f>IF(F631="","",F631-F631*COMPASS!$U$11)</f>
        <v>35.724000000000004</v>
      </c>
    </row>
    <row r="632" spans="1:7">
      <c r="A632" s="890" t="s">
        <v>44</v>
      </c>
      <c r="B632" s="891" t="s">
        <v>216</v>
      </c>
      <c r="C632" s="892" t="s">
        <v>1679</v>
      </c>
      <c r="D632" s="893">
        <v>1</v>
      </c>
      <c r="E632" s="894"/>
      <c r="F632" s="903">
        <v>23.098400000000002</v>
      </c>
      <c r="G632" s="179">
        <f>IF(F632="","",F632-F632*COMPASS!$U$11)</f>
        <v>23.098400000000002</v>
      </c>
    </row>
    <row r="633" spans="1:7">
      <c r="A633" s="890" t="s">
        <v>45</v>
      </c>
      <c r="B633" s="891" t="s">
        <v>216</v>
      </c>
      <c r="C633" s="892" t="s">
        <v>1680</v>
      </c>
      <c r="D633" s="893">
        <v>1</v>
      </c>
      <c r="E633" s="894"/>
      <c r="F633" s="903">
        <v>29.078400000000002</v>
      </c>
      <c r="G633" s="179">
        <f>IF(F633="","",F633-F633*COMPASS!$U$11)</f>
        <v>29.078400000000002</v>
      </c>
    </row>
    <row r="634" spans="1:7">
      <c r="A634" s="890" t="s">
        <v>46</v>
      </c>
      <c r="B634" s="891" t="s">
        <v>216</v>
      </c>
      <c r="C634" s="892" t="s">
        <v>11532</v>
      </c>
      <c r="D634" s="895">
        <v>1</v>
      </c>
      <c r="E634" s="888"/>
      <c r="F634" s="889">
        <v>59.508800000000001</v>
      </c>
      <c r="G634" s="179">
        <f>IF(F634="","",F634-F634*COMPASS!$U$11)</f>
        <v>59.508800000000001</v>
      </c>
    </row>
    <row r="635" spans="1:7">
      <c r="A635" s="890" t="s">
        <v>47</v>
      </c>
      <c r="B635" s="891" t="s">
        <v>216</v>
      </c>
      <c r="C635" s="892" t="s">
        <v>1681</v>
      </c>
      <c r="D635" s="893">
        <v>1</v>
      </c>
      <c r="E635" s="894"/>
      <c r="F635" s="903">
        <v>107.4008</v>
      </c>
      <c r="G635" s="179">
        <f>IF(F635="","",F635-F635*COMPASS!$U$11)</f>
        <v>107.4008</v>
      </c>
    </row>
    <row r="636" spans="1:7">
      <c r="A636" s="890" t="s">
        <v>48</v>
      </c>
      <c r="B636" s="891" t="s">
        <v>467</v>
      </c>
      <c r="C636" s="892" t="s">
        <v>1682</v>
      </c>
      <c r="D636" s="893">
        <v>1</v>
      </c>
      <c r="E636" s="894"/>
      <c r="F636" s="903">
        <v>102.98</v>
      </c>
      <c r="G636" s="179">
        <f>IF(F636="","",F636-F636*COMPASS!$U$11)</f>
        <v>102.98</v>
      </c>
    </row>
    <row r="637" spans="1:7">
      <c r="A637" s="890" t="s">
        <v>8957</v>
      </c>
      <c r="B637" s="891" t="s">
        <v>4437</v>
      </c>
      <c r="C637" s="892" t="s">
        <v>10012</v>
      </c>
      <c r="D637" s="895">
        <v>1</v>
      </c>
      <c r="E637" s="888"/>
      <c r="F637" s="889">
        <v>23.92</v>
      </c>
      <c r="G637" s="179">
        <f>IF(F637="","",F637-F637*COMPASS!$U$11)</f>
        <v>23.92</v>
      </c>
    </row>
    <row r="638" spans="1:7">
      <c r="A638" s="896" t="s">
        <v>389</v>
      </c>
      <c r="B638" s="897"/>
      <c r="C638" s="898"/>
      <c r="D638" s="899"/>
      <c r="E638" s="900"/>
      <c r="F638" s="901"/>
      <c r="G638" s="179" t="str">
        <f>IF(F638="","",F638-F638*COMPASS!$U$11)</f>
        <v/>
      </c>
    </row>
    <row r="639" spans="1:7">
      <c r="A639" s="890" t="s">
        <v>1380</v>
      </c>
      <c r="B639" s="891" t="s">
        <v>467</v>
      </c>
      <c r="C639" s="892" t="s">
        <v>1683</v>
      </c>
      <c r="D639" s="893">
        <v>1</v>
      </c>
      <c r="E639" s="894"/>
      <c r="F639" s="903">
        <v>41.82</v>
      </c>
      <c r="G639" s="179">
        <f>IF(F639="","",F639-F639*COMPASS!$U$11)</f>
        <v>41.82</v>
      </c>
    </row>
    <row r="640" spans="1:7">
      <c r="A640" s="890" t="s">
        <v>1381</v>
      </c>
      <c r="B640" s="891" t="s">
        <v>467</v>
      </c>
      <c r="C640" s="892" t="s">
        <v>1684</v>
      </c>
      <c r="D640" s="893">
        <v>1</v>
      </c>
      <c r="E640" s="894"/>
      <c r="F640" s="903">
        <v>59.2</v>
      </c>
      <c r="G640" s="179">
        <f>IF(F640="","",F640-F640*COMPASS!$U$11)</f>
        <v>59.2</v>
      </c>
    </row>
    <row r="641" spans="1:7">
      <c r="A641" s="890" t="s">
        <v>1382</v>
      </c>
      <c r="B641" s="891" t="s">
        <v>467</v>
      </c>
      <c r="C641" s="892" t="s">
        <v>8782</v>
      </c>
      <c r="D641" s="895">
        <v>305</v>
      </c>
      <c r="E641" s="888"/>
      <c r="F641" s="889">
        <v>1.05</v>
      </c>
      <c r="G641" s="179">
        <f>IF(F641="","",F641-F641*COMPASS!$U$11)</f>
        <v>1.05</v>
      </c>
    </row>
    <row r="642" spans="1:7">
      <c r="A642" s="890" t="s">
        <v>1383</v>
      </c>
      <c r="B642" s="891" t="s">
        <v>4437</v>
      </c>
      <c r="C642" s="892" t="s">
        <v>8783</v>
      </c>
      <c r="D642" s="893">
        <v>305</v>
      </c>
      <c r="E642" s="894"/>
      <c r="F642" s="903">
        <v>0.88</v>
      </c>
      <c r="G642" s="179">
        <f>IF(F642="","",F642-F642*COMPASS!$U$11)</f>
        <v>0.88</v>
      </c>
    </row>
    <row r="643" spans="1:7">
      <c r="A643" s="896" t="s">
        <v>494</v>
      </c>
      <c r="B643" s="897"/>
      <c r="C643" s="898"/>
      <c r="D643" s="899"/>
      <c r="E643" s="900"/>
      <c r="F643" s="901"/>
      <c r="G643" s="179" t="str">
        <f>IF(F643="","",F643-F643*COMPASS!$U$11)</f>
        <v/>
      </c>
    </row>
    <row r="644" spans="1:7">
      <c r="A644" s="890" t="s">
        <v>1384</v>
      </c>
      <c r="B644" s="891" t="s">
        <v>4437</v>
      </c>
      <c r="C644" s="892" t="s">
        <v>1685</v>
      </c>
      <c r="D644" s="893">
        <v>1</v>
      </c>
      <c r="E644" s="894"/>
      <c r="F644" s="903">
        <v>39.31</v>
      </c>
      <c r="G644" s="179">
        <f>IF(F644="","",F644-F644*COMPASS!$U$11)</f>
        <v>39.31</v>
      </c>
    </row>
    <row r="645" spans="1:7">
      <c r="A645" s="890" t="s">
        <v>1385</v>
      </c>
      <c r="B645" s="891" t="s">
        <v>467</v>
      </c>
      <c r="C645" s="892" t="s">
        <v>1686</v>
      </c>
      <c r="D645" s="893">
        <v>1</v>
      </c>
      <c r="E645" s="894"/>
      <c r="F645" s="903">
        <v>24.57</v>
      </c>
      <c r="G645" s="179">
        <f>IF(F645="","",F645-F645*COMPASS!$U$11)</f>
        <v>24.57</v>
      </c>
    </row>
    <row r="646" spans="1:7">
      <c r="A646" s="896" t="s">
        <v>391</v>
      </c>
      <c r="B646" s="897"/>
      <c r="C646" s="898"/>
      <c r="D646" s="899"/>
      <c r="E646" s="900"/>
      <c r="F646" s="901"/>
      <c r="G646" s="179" t="str">
        <f>IF(F646="","",F646-F646*COMPASS!$U$11)</f>
        <v/>
      </c>
    </row>
    <row r="647" spans="1:7">
      <c r="A647" s="890" t="s">
        <v>1386</v>
      </c>
      <c r="B647" s="891" t="s">
        <v>467</v>
      </c>
      <c r="C647" s="892" t="s">
        <v>10420</v>
      </c>
      <c r="D647" s="895">
        <v>250</v>
      </c>
      <c r="E647" s="889"/>
      <c r="F647" s="889">
        <v>0.27405000000000002</v>
      </c>
      <c r="G647" s="179">
        <f>IF(F647="","",F647-F647*COMPASS!$U$11)</f>
        <v>0.27405000000000002</v>
      </c>
    </row>
    <row r="648" spans="1:7">
      <c r="A648" s="890" t="s">
        <v>1387</v>
      </c>
      <c r="B648" s="891" t="s">
        <v>467</v>
      </c>
      <c r="C648" s="892" t="s">
        <v>10421</v>
      </c>
      <c r="D648" s="895">
        <v>250</v>
      </c>
      <c r="E648" s="889"/>
      <c r="F648" s="889">
        <v>0.27405000000000002</v>
      </c>
      <c r="G648" s="179">
        <f>IF(F648="","",F648-F648*COMPASS!$U$11)</f>
        <v>0.27405000000000002</v>
      </c>
    </row>
    <row r="649" spans="1:7">
      <c r="A649" s="890" t="s">
        <v>1388</v>
      </c>
      <c r="B649" s="891" t="s">
        <v>467</v>
      </c>
      <c r="C649" s="892" t="s">
        <v>10422</v>
      </c>
      <c r="D649" s="895">
        <v>250</v>
      </c>
      <c r="E649" s="889"/>
      <c r="F649" s="889">
        <v>0.27405000000000002</v>
      </c>
      <c r="G649" s="179">
        <f>IF(F649="","",F649-F649*COMPASS!$U$11)</f>
        <v>0.27405000000000002</v>
      </c>
    </row>
    <row r="650" spans="1:7">
      <c r="A650" s="890" t="s">
        <v>1389</v>
      </c>
      <c r="B650" s="891" t="s">
        <v>467</v>
      </c>
      <c r="C650" s="892" t="s">
        <v>10423</v>
      </c>
      <c r="D650" s="895">
        <v>250</v>
      </c>
      <c r="E650" s="889"/>
      <c r="F650" s="889">
        <v>0.27405000000000002</v>
      </c>
      <c r="G650" s="179">
        <f>IF(F650="","",F650-F650*COMPASS!$U$11)</f>
        <v>0.27405000000000002</v>
      </c>
    </row>
    <row r="651" spans="1:7">
      <c r="A651" s="890" t="s">
        <v>1390</v>
      </c>
      <c r="B651" s="891" t="s">
        <v>467</v>
      </c>
      <c r="C651" s="892" t="s">
        <v>9862</v>
      </c>
      <c r="D651" s="893">
        <v>250</v>
      </c>
      <c r="E651" s="1010"/>
      <c r="F651" s="889">
        <v>0.36539999999999995</v>
      </c>
      <c r="G651" s="179">
        <f>IF(F651="","",F651-F651*COMPASS!$U$11)</f>
        <v>0.36539999999999995</v>
      </c>
    </row>
    <row r="652" spans="1:7">
      <c r="A652" s="890" t="s">
        <v>1391</v>
      </c>
      <c r="B652" s="891" t="s">
        <v>467</v>
      </c>
      <c r="C652" s="892" t="s">
        <v>9305</v>
      </c>
      <c r="D652" s="893">
        <v>300</v>
      </c>
      <c r="E652" s="1010"/>
      <c r="F652" s="889">
        <v>0.99469999999999992</v>
      </c>
      <c r="G652" s="179">
        <f>IF(F652="","",F652-F652*COMPASS!$U$11)</f>
        <v>0.99469999999999992</v>
      </c>
    </row>
    <row r="653" spans="1:7">
      <c r="A653" s="890" t="s">
        <v>17236</v>
      </c>
      <c r="B653" s="891" t="s">
        <v>12218</v>
      </c>
      <c r="C653" s="892" t="s">
        <v>17237</v>
      </c>
      <c r="D653" s="893">
        <v>250</v>
      </c>
      <c r="E653" s="1242"/>
      <c r="F653" s="889" t="s">
        <v>10416</v>
      </c>
      <c r="G653" s="179" t="e">
        <f>IF(F653="","",F653-F653*COMPASS!$U$11)</f>
        <v>#VALUE!</v>
      </c>
    </row>
    <row r="654" spans="1:7">
      <c r="A654" s="890" t="s">
        <v>17238</v>
      </c>
      <c r="B654" s="891" t="s">
        <v>12218</v>
      </c>
      <c r="C654" s="892" t="s">
        <v>17239</v>
      </c>
      <c r="D654" s="893">
        <v>250</v>
      </c>
      <c r="E654" s="1242"/>
      <c r="F654" s="889" t="s">
        <v>10416</v>
      </c>
      <c r="G654" s="179" t="e">
        <f>IF(F654="","",F654-F654*COMPASS!$U$11)</f>
        <v>#VALUE!</v>
      </c>
    </row>
    <row r="655" spans="1:7">
      <c r="A655" s="890" t="s">
        <v>17240</v>
      </c>
      <c r="B655" s="891" t="s">
        <v>12218</v>
      </c>
      <c r="C655" s="892" t="s">
        <v>17241</v>
      </c>
      <c r="D655" s="893">
        <v>250</v>
      </c>
      <c r="E655" s="1242"/>
      <c r="F655" s="889" t="s">
        <v>10416</v>
      </c>
      <c r="G655" s="179" t="e">
        <f>IF(F655="","",F655-F655*COMPASS!$U$11)</f>
        <v>#VALUE!</v>
      </c>
    </row>
    <row r="656" spans="1:7">
      <c r="A656" s="890" t="s">
        <v>17242</v>
      </c>
      <c r="B656" s="891" t="s">
        <v>12218</v>
      </c>
      <c r="C656" s="892" t="s">
        <v>17243</v>
      </c>
      <c r="D656" s="893">
        <v>50</v>
      </c>
      <c r="E656" s="1242"/>
      <c r="F656" s="889" t="s">
        <v>10416</v>
      </c>
      <c r="G656" s="179" t="e">
        <f>IF(F656="","",F656-F656*COMPASS!$U$11)</f>
        <v>#VALUE!</v>
      </c>
    </row>
    <row r="657" spans="1:7">
      <c r="A657" s="890" t="s">
        <v>17244</v>
      </c>
      <c r="B657" s="891" t="s">
        <v>12218</v>
      </c>
      <c r="C657" s="892" t="s">
        <v>17245</v>
      </c>
      <c r="D657" s="893">
        <v>50</v>
      </c>
      <c r="E657" s="1242"/>
      <c r="F657" s="889" t="s">
        <v>10416</v>
      </c>
      <c r="G657" s="179" t="e">
        <f>IF(F657="","",F657-F657*COMPASS!$U$11)</f>
        <v>#VALUE!</v>
      </c>
    </row>
    <row r="658" spans="1:7">
      <c r="A658" s="890" t="s">
        <v>17246</v>
      </c>
      <c r="B658" s="891" t="s">
        <v>12218</v>
      </c>
      <c r="C658" s="892" t="s">
        <v>17247</v>
      </c>
      <c r="D658" s="893">
        <v>50</v>
      </c>
      <c r="E658" s="1242"/>
      <c r="F658" s="889" t="s">
        <v>10416</v>
      </c>
      <c r="G658" s="179" t="e">
        <f>IF(F658="","",F658-F658*COMPASS!$U$11)</f>
        <v>#VALUE!</v>
      </c>
    </row>
    <row r="659" spans="1:7">
      <c r="A659" s="890" t="s">
        <v>17248</v>
      </c>
      <c r="B659" s="891" t="s">
        <v>12218</v>
      </c>
      <c r="C659" s="892" t="s">
        <v>17249</v>
      </c>
      <c r="D659" s="893">
        <v>50</v>
      </c>
      <c r="E659" s="1242"/>
      <c r="F659" s="889" t="s">
        <v>10416</v>
      </c>
      <c r="G659" s="179" t="e">
        <f>IF(F659="","",F659-F659*COMPASS!$U$11)</f>
        <v>#VALUE!</v>
      </c>
    </row>
    <row r="660" spans="1:7">
      <c r="A660" s="890" t="s">
        <v>17250</v>
      </c>
      <c r="B660" s="891" t="s">
        <v>12218</v>
      </c>
      <c r="C660" s="892" t="s">
        <v>17251</v>
      </c>
      <c r="D660" s="893">
        <v>50</v>
      </c>
      <c r="E660" s="1242"/>
      <c r="F660" s="889" t="s">
        <v>10416</v>
      </c>
      <c r="G660" s="179" t="e">
        <f>IF(F660="","",F660-F660*COMPASS!$U$11)</f>
        <v>#VALUE!</v>
      </c>
    </row>
    <row r="661" spans="1:7">
      <c r="A661" s="890" t="s">
        <v>17252</v>
      </c>
      <c r="B661" s="891" t="s">
        <v>12218</v>
      </c>
      <c r="C661" s="892" t="s">
        <v>17253</v>
      </c>
      <c r="D661" s="895">
        <v>50</v>
      </c>
      <c r="E661" s="1242"/>
      <c r="F661" s="889" t="s">
        <v>10416</v>
      </c>
      <c r="G661" s="179" t="e">
        <f>IF(F661="","",F661-F661*COMPASS!$U$11)</f>
        <v>#VALUE!</v>
      </c>
    </row>
    <row r="662" spans="1:7">
      <c r="A662" s="890" t="s">
        <v>17254</v>
      </c>
      <c r="B662" s="891" t="s">
        <v>12218</v>
      </c>
      <c r="C662" s="892" t="s">
        <v>17255</v>
      </c>
      <c r="D662" s="893">
        <v>50</v>
      </c>
      <c r="E662" s="1242"/>
      <c r="F662" s="889" t="s">
        <v>10416</v>
      </c>
      <c r="G662" s="179" t="e">
        <f>IF(F662="","",F662-F662*COMPASS!$U$11)</f>
        <v>#VALUE!</v>
      </c>
    </row>
    <row r="663" spans="1:7">
      <c r="A663" s="896" t="s">
        <v>1323</v>
      </c>
      <c r="B663" s="897"/>
      <c r="C663" s="898"/>
      <c r="D663" s="899"/>
      <c r="E663" s="900"/>
      <c r="F663" s="901"/>
      <c r="G663" s="179" t="str">
        <f>IF(F663="","",F663-F663*COMPASS!$U$11)</f>
        <v/>
      </c>
    </row>
    <row r="664" spans="1:7">
      <c r="A664" s="890" t="s">
        <v>1324</v>
      </c>
      <c r="B664" s="891" t="s">
        <v>216</v>
      </c>
      <c r="C664" s="892" t="s">
        <v>7584</v>
      </c>
      <c r="D664" s="893">
        <v>50</v>
      </c>
      <c r="E664" s="1010"/>
      <c r="F664" s="889" t="s">
        <v>10416</v>
      </c>
      <c r="G664" s="179" t="e">
        <f>IF(F664="","",F664-F664*COMPASS!$U$11)</f>
        <v>#VALUE!</v>
      </c>
    </row>
    <row r="665" spans="1:7">
      <c r="A665" s="890" t="s">
        <v>1325</v>
      </c>
      <c r="B665" s="891" t="s">
        <v>216</v>
      </c>
      <c r="C665" s="892" t="s">
        <v>9727</v>
      </c>
      <c r="D665" s="893">
        <v>50</v>
      </c>
      <c r="E665" s="1010"/>
      <c r="F665" s="889" t="s">
        <v>10416</v>
      </c>
      <c r="G665" s="179" t="e">
        <f>IF(F665="","",F665-F665*COMPASS!$U$11)</f>
        <v>#VALUE!</v>
      </c>
    </row>
    <row r="666" spans="1:7">
      <c r="A666" s="890" t="s">
        <v>1326</v>
      </c>
      <c r="B666" s="891" t="s">
        <v>216</v>
      </c>
      <c r="C666" s="892" t="s">
        <v>7585</v>
      </c>
      <c r="D666" s="893">
        <v>50</v>
      </c>
      <c r="E666" s="1010"/>
      <c r="F666" s="889" t="s">
        <v>10416</v>
      </c>
      <c r="G666" s="179" t="e">
        <f>IF(F666="","",F666-F666*COMPASS!$U$11)</f>
        <v>#VALUE!</v>
      </c>
    </row>
    <row r="667" spans="1:7">
      <c r="A667" s="890" t="s">
        <v>1327</v>
      </c>
      <c r="B667" s="891" t="s">
        <v>216</v>
      </c>
      <c r="C667" s="892" t="s">
        <v>7586</v>
      </c>
      <c r="D667" s="893">
        <v>50</v>
      </c>
      <c r="E667" s="1010"/>
      <c r="F667" s="889" t="s">
        <v>10416</v>
      </c>
      <c r="G667" s="179" t="e">
        <f>IF(F667="","",F667-F667*COMPASS!$U$11)</f>
        <v>#VALUE!</v>
      </c>
    </row>
    <row r="668" spans="1:7">
      <c r="A668" s="890" t="s">
        <v>1328</v>
      </c>
      <c r="B668" s="891" t="s">
        <v>216</v>
      </c>
      <c r="C668" s="892" t="s">
        <v>7587</v>
      </c>
      <c r="D668" s="893">
        <v>50</v>
      </c>
      <c r="E668" s="1010"/>
      <c r="F668" s="889" t="s">
        <v>10416</v>
      </c>
      <c r="G668" s="179" t="e">
        <f>IF(F668="","",F668-F668*COMPASS!$U$11)</f>
        <v>#VALUE!</v>
      </c>
    </row>
    <row r="669" spans="1:7">
      <c r="A669" s="896" t="s">
        <v>213</v>
      </c>
      <c r="B669" s="897"/>
      <c r="C669" s="898"/>
      <c r="D669" s="899"/>
      <c r="E669" s="900"/>
      <c r="F669" s="901"/>
      <c r="G669" s="179" t="str">
        <f>IF(F669="","",F669-F669*COMPASS!$U$11)</f>
        <v/>
      </c>
    </row>
    <row r="670" spans="1:7">
      <c r="A670" s="890" t="s">
        <v>856</v>
      </c>
      <c r="B670" s="891" t="s">
        <v>467</v>
      </c>
      <c r="C670" s="892" t="s">
        <v>9306</v>
      </c>
      <c r="D670" s="893">
        <v>1</v>
      </c>
      <c r="E670" s="894"/>
      <c r="F670" s="903">
        <v>65.8</v>
      </c>
      <c r="G670" s="179">
        <f>IF(F670="","",F670-F670*COMPASS!$U$11)</f>
        <v>65.8</v>
      </c>
    </row>
    <row r="671" spans="1:7">
      <c r="A671" s="890" t="s">
        <v>857</v>
      </c>
      <c r="B671" s="891" t="s">
        <v>467</v>
      </c>
      <c r="C671" s="892" t="s">
        <v>9307</v>
      </c>
      <c r="D671" s="893">
        <v>1</v>
      </c>
      <c r="E671" s="894"/>
      <c r="F671" s="903">
        <v>54.21</v>
      </c>
      <c r="G671" s="179">
        <f>IF(F671="","",F671-F671*COMPASS!$U$11)</f>
        <v>54.21</v>
      </c>
    </row>
    <row r="672" spans="1:7">
      <c r="A672" s="890" t="s">
        <v>858</v>
      </c>
      <c r="B672" s="891" t="s">
        <v>467</v>
      </c>
      <c r="C672" s="892" t="s">
        <v>7864</v>
      </c>
      <c r="D672" s="893">
        <v>1</v>
      </c>
      <c r="E672" s="894"/>
      <c r="F672" s="903">
        <v>1.22</v>
      </c>
      <c r="G672" s="179">
        <f>IF(F672="","",F672-F672*COMPASS!$U$11)</f>
        <v>1.22</v>
      </c>
    </row>
    <row r="673" spans="1:7">
      <c r="A673" s="890" t="s">
        <v>4665</v>
      </c>
      <c r="B673" s="891" t="s">
        <v>467</v>
      </c>
      <c r="C673" s="892" t="s">
        <v>9308</v>
      </c>
      <c r="D673" s="893">
        <v>1</v>
      </c>
      <c r="E673" s="894"/>
      <c r="F673" s="903">
        <v>0.72</v>
      </c>
      <c r="G673" s="179">
        <f>IF(F673="","",F673-F673*COMPASS!$U$11)</f>
        <v>0.72</v>
      </c>
    </row>
    <row r="674" spans="1:7">
      <c r="A674" s="896" t="s">
        <v>580</v>
      </c>
      <c r="B674" s="897"/>
      <c r="C674" s="898"/>
      <c r="D674" s="899"/>
      <c r="E674" s="900"/>
      <c r="F674" s="901"/>
      <c r="G674" s="179" t="str">
        <f>IF(F674="","",F674-F674*COMPASS!$U$11)</f>
        <v/>
      </c>
    </row>
    <row r="675" spans="1:7">
      <c r="A675" s="890" t="s">
        <v>706</v>
      </c>
      <c r="B675" s="891" t="s">
        <v>467</v>
      </c>
      <c r="C675" s="892" t="s">
        <v>1688</v>
      </c>
      <c r="D675" s="893">
        <v>1</v>
      </c>
      <c r="E675" s="894"/>
      <c r="F675" s="903">
        <v>1.3</v>
      </c>
      <c r="G675" s="179">
        <f>IF(F675="","",F675-F675*COMPASS!$U$11)</f>
        <v>1.3</v>
      </c>
    </row>
    <row r="676" spans="1:7">
      <c r="A676" s="890" t="s">
        <v>707</v>
      </c>
      <c r="B676" s="891" t="s">
        <v>467</v>
      </c>
      <c r="C676" s="892" t="s">
        <v>1689</v>
      </c>
      <c r="D676" s="893">
        <v>1</v>
      </c>
      <c r="E676" s="894"/>
      <c r="F676" s="903">
        <v>1.63</v>
      </c>
      <c r="G676" s="179">
        <f>IF(F676="","",F676-F676*COMPASS!$U$11)</f>
        <v>1.63</v>
      </c>
    </row>
    <row r="677" spans="1:7">
      <c r="A677" s="890" t="s">
        <v>708</v>
      </c>
      <c r="B677" s="891" t="s">
        <v>467</v>
      </c>
      <c r="C677" s="892" t="s">
        <v>1690</v>
      </c>
      <c r="D677" s="893">
        <v>1</v>
      </c>
      <c r="E677" s="894"/>
      <c r="F677" s="903">
        <v>1.88</v>
      </c>
      <c r="G677" s="179">
        <f>IF(F677="","",F677-F677*COMPASS!$U$11)</f>
        <v>1.88</v>
      </c>
    </row>
    <row r="678" spans="1:7">
      <c r="A678" s="890" t="s">
        <v>709</v>
      </c>
      <c r="B678" s="891" t="s">
        <v>467</v>
      </c>
      <c r="C678" s="892" t="s">
        <v>1691</v>
      </c>
      <c r="D678" s="893">
        <v>1</v>
      </c>
      <c r="E678" s="894"/>
      <c r="F678" s="903">
        <v>2.13</v>
      </c>
      <c r="G678" s="179">
        <f>IF(F678="","",F678-F678*COMPASS!$U$11)</f>
        <v>2.13</v>
      </c>
    </row>
    <row r="679" spans="1:7">
      <c r="A679" s="890" t="s">
        <v>710</v>
      </c>
      <c r="B679" s="891" t="s">
        <v>467</v>
      </c>
      <c r="C679" s="892" t="s">
        <v>1692</v>
      </c>
      <c r="D679" s="893">
        <v>1</v>
      </c>
      <c r="E679" s="894"/>
      <c r="F679" s="903">
        <v>2.4700000000000002</v>
      </c>
      <c r="G679" s="179">
        <f>IF(F679="","",F679-F679*COMPASS!$U$11)</f>
        <v>2.4700000000000002</v>
      </c>
    </row>
    <row r="680" spans="1:7">
      <c r="A680" s="890" t="s">
        <v>711</v>
      </c>
      <c r="B680" s="891" t="s">
        <v>467</v>
      </c>
      <c r="C680" s="892" t="s">
        <v>1693</v>
      </c>
      <c r="D680" s="893">
        <v>1</v>
      </c>
      <c r="E680" s="894"/>
      <c r="F680" s="903">
        <v>3.56</v>
      </c>
      <c r="G680" s="179">
        <f>IF(F680="","",F680-F680*COMPASS!$U$11)</f>
        <v>3.56</v>
      </c>
    </row>
    <row r="681" spans="1:7">
      <c r="A681" s="890" t="s">
        <v>712</v>
      </c>
      <c r="B681" s="891" t="s">
        <v>467</v>
      </c>
      <c r="C681" s="892" t="s">
        <v>1694</v>
      </c>
      <c r="D681" s="893">
        <v>1</v>
      </c>
      <c r="E681" s="894"/>
      <c r="F681" s="903">
        <v>1.3</v>
      </c>
      <c r="G681" s="179">
        <f>IF(F681="","",F681-F681*COMPASS!$U$11)</f>
        <v>1.3</v>
      </c>
    </row>
    <row r="682" spans="1:7">
      <c r="A682" s="890" t="s">
        <v>713</v>
      </c>
      <c r="B682" s="891" t="s">
        <v>467</v>
      </c>
      <c r="C682" s="892" t="s">
        <v>1695</v>
      </c>
      <c r="D682" s="893">
        <v>1</v>
      </c>
      <c r="E682" s="894"/>
      <c r="F682" s="903">
        <v>1.63</v>
      </c>
      <c r="G682" s="179">
        <f>IF(F682="","",F682-F682*COMPASS!$U$11)</f>
        <v>1.63</v>
      </c>
    </row>
    <row r="683" spans="1:7">
      <c r="A683" s="890" t="s">
        <v>714</v>
      </c>
      <c r="B683" s="891" t="s">
        <v>467</v>
      </c>
      <c r="C683" s="892" t="s">
        <v>1696</v>
      </c>
      <c r="D683" s="893">
        <v>1</v>
      </c>
      <c r="E683" s="894"/>
      <c r="F683" s="903">
        <v>1.88</v>
      </c>
      <c r="G683" s="179">
        <f>IF(F683="","",F683-F683*COMPASS!$U$11)</f>
        <v>1.88</v>
      </c>
    </row>
    <row r="684" spans="1:7">
      <c r="A684" s="890" t="s">
        <v>715</v>
      </c>
      <c r="B684" s="891" t="s">
        <v>467</v>
      </c>
      <c r="C684" s="892" t="s">
        <v>1697</v>
      </c>
      <c r="D684" s="893">
        <v>1</v>
      </c>
      <c r="E684" s="894"/>
      <c r="F684" s="903">
        <v>2.13</v>
      </c>
      <c r="G684" s="179">
        <f>IF(F684="","",F684-F684*COMPASS!$U$11)</f>
        <v>2.13</v>
      </c>
    </row>
    <row r="685" spans="1:7">
      <c r="A685" s="890" t="s">
        <v>716</v>
      </c>
      <c r="B685" s="891" t="s">
        <v>467</v>
      </c>
      <c r="C685" s="892" t="s">
        <v>1698</v>
      </c>
      <c r="D685" s="893">
        <v>1</v>
      </c>
      <c r="E685" s="894"/>
      <c r="F685" s="903">
        <v>2.4700000000000002</v>
      </c>
      <c r="G685" s="179">
        <f>IF(F685="","",F685-F685*COMPASS!$U$11)</f>
        <v>2.4700000000000002</v>
      </c>
    </row>
    <row r="686" spans="1:7">
      <c r="A686" s="890" t="s">
        <v>910</v>
      </c>
      <c r="B686" s="891" t="s">
        <v>467</v>
      </c>
      <c r="C686" s="892" t="s">
        <v>1699</v>
      </c>
      <c r="D686" s="893">
        <v>1</v>
      </c>
      <c r="E686" s="894"/>
      <c r="F686" s="903">
        <v>3.56</v>
      </c>
      <c r="G686" s="179">
        <f>IF(F686="","",F686-F686*COMPASS!$U$11)</f>
        <v>3.56</v>
      </c>
    </row>
    <row r="687" spans="1:7">
      <c r="A687" s="890" t="s">
        <v>696</v>
      </c>
      <c r="B687" s="891" t="s">
        <v>467</v>
      </c>
      <c r="C687" s="892" t="s">
        <v>1700</v>
      </c>
      <c r="D687" s="893">
        <v>1</v>
      </c>
      <c r="E687" s="894"/>
      <c r="F687" s="903">
        <v>1.3</v>
      </c>
      <c r="G687" s="179">
        <f>IF(F687="","",F687-F687*COMPASS!$U$11)</f>
        <v>1.3</v>
      </c>
    </row>
    <row r="688" spans="1:7">
      <c r="A688" s="890" t="s">
        <v>697</v>
      </c>
      <c r="B688" s="891" t="s">
        <v>467</v>
      </c>
      <c r="C688" s="892" t="s">
        <v>1701</v>
      </c>
      <c r="D688" s="893">
        <v>1</v>
      </c>
      <c r="E688" s="894"/>
      <c r="F688" s="903">
        <v>1.63</v>
      </c>
      <c r="G688" s="179">
        <f>IF(F688="","",F688-F688*COMPASS!$U$11)</f>
        <v>1.63</v>
      </c>
    </row>
    <row r="689" spans="1:7">
      <c r="A689" s="890" t="s">
        <v>698</v>
      </c>
      <c r="B689" s="891" t="s">
        <v>467</v>
      </c>
      <c r="C689" s="892" t="s">
        <v>1702</v>
      </c>
      <c r="D689" s="893">
        <v>1</v>
      </c>
      <c r="E689" s="894"/>
      <c r="F689" s="903">
        <v>1.88</v>
      </c>
      <c r="G689" s="179">
        <f>IF(F689="","",F689-F689*COMPASS!$U$11)</f>
        <v>1.88</v>
      </c>
    </row>
    <row r="690" spans="1:7">
      <c r="A690" s="890" t="s">
        <v>699</v>
      </c>
      <c r="B690" s="891" t="s">
        <v>467</v>
      </c>
      <c r="C690" s="892" t="s">
        <v>1703</v>
      </c>
      <c r="D690" s="893">
        <v>1</v>
      </c>
      <c r="E690" s="894"/>
      <c r="F690" s="903">
        <v>2.13</v>
      </c>
      <c r="G690" s="179">
        <f>IF(F690="","",F690-F690*COMPASS!$U$11)</f>
        <v>2.13</v>
      </c>
    </row>
    <row r="691" spans="1:7">
      <c r="A691" s="890" t="s">
        <v>1288</v>
      </c>
      <c r="B691" s="891" t="s">
        <v>467</v>
      </c>
      <c r="C691" s="892" t="s">
        <v>1704</v>
      </c>
      <c r="D691" s="893">
        <v>1</v>
      </c>
      <c r="E691" s="894"/>
      <c r="F691" s="903">
        <v>2.4700000000000002</v>
      </c>
      <c r="G691" s="179">
        <f>IF(F691="","",F691-F691*COMPASS!$U$11)</f>
        <v>2.4700000000000002</v>
      </c>
    </row>
    <row r="692" spans="1:7">
      <c r="A692" s="890" t="s">
        <v>1289</v>
      </c>
      <c r="B692" s="891" t="s">
        <v>467</v>
      </c>
      <c r="C692" s="892" t="s">
        <v>1705</v>
      </c>
      <c r="D692" s="893">
        <v>1</v>
      </c>
      <c r="E692" s="894"/>
      <c r="F692" s="903">
        <v>3.56</v>
      </c>
      <c r="G692" s="179">
        <f>IF(F692="","",F692-F692*COMPASS!$U$11)</f>
        <v>3.56</v>
      </c>
    </row>
    <row r="693" spans="1:7">
      <c r="A693" s="890" t="s">
        <v>1290</v>
      </c>
      <c r="B693" s="891" t="s">
        <v>467</v>
      </c>
      <c r="C693" s="892" t="s">
        <v>1706</v>
      </c>
      <c r="D693" s="893">
        <v>1</v>
      </c>
      <c r="E693" s="894"/>
      <c r="F693" s="903">
        <v>1.3</v>
      </c>
      <c r="G693" s="179">
        <f>IF(F693="","",F693-F693*COMPASS!$U$11)</f>
        <v>1.3</v>
      </c>
    </row>
    <row r="694" spans="1:7">
      <c r="A694" s="890" t="s">
        <v>1291</v>
      </c>
      <c r="B694" s="891" t="s">
        <v>467</v>
      </c>
      <c r="C694" s="892" t="s">
        <v>1707</v>
      </c>
      <c r="D694" s="893">
        <v>1</v>
      </c>
      <c r="E694" s="894"/>
      <c r="F694" s="903">
        <v>1.63</v>
      </c>
      <c r="G694" s="179">
        <f>IF(F694="","",F694-F694*COMPASS!$U$11)</f>
        <v>1.63</v>
      </c>
    </row>
    <row r="695" spans="1:7">
      <c r="A695" s="890" t="s">
        <v>1292</v>
      </c>
      <c r="B695" s="891" t="s">
        <v>467</v>
      </c>
      <c r="C695" s="892" t="s">
        <v>1708</v>
      </c>
      <c r="D695" s="893">
        <v>1</v>
      </c>
      <c r="E695" s="894"/>
      <c r="F695" s="903">
        <v>1.88</v>
      </c>
      <c r="G695" s="179">
        <f>IF(F695="","",F695-F695*COMPASS!$U$11)</f>
        <v>1.88</v>
      </c>
    </row>
    <row r="696" spans="1:7">
      <c r="A696" s="890" t="s">
        <v>1293</v>
      </c>
      <c r="B696" s="891" t="s">
        <v>467</v>
      </c>
      <c r="C696" s="892" t="s">
        <v>1709</v>
      </c>
      <c r="D696" s="893">
        <v>1</v>
      </c>
      <c r="E696" s="894"/>
      <c r="F696" s="903">
        <v>2.13</v>
      </c>
      <c r="G696" s="179">
        <f>IF(F696="","",F696-F696*COMPASS!$U$11)</f>
        <v>2.13</v>
      </c>
    </row>
    <row r="697" spans="1:7">
      <c r="A697" s="890" t="s">
        <v>1294</v>
      </c>
      <c r="B697" s="891" t="s">
        <v>467</v>
      </c>
      <c r="C697" s="892" t="s">
        <v>1710</v>
      </c>
      <c r="D697" s="893">
        <v>1</v>
      </c>
      <c r="E697" s="894"/>
      <c r="F697" s="903">
        <v>2.4700000000000002</v>
      </c>
      <c r="G697" s="179">
        <f>IF(F697="","",F697-F697*COMPASS!$U$11)</f>
        <v>2.4700000000000002</v>
      </c>
    </row>
    <row r="698" spans="1:7">
      <c r="A698" s="890" t="s">
        <v>1392</v>
      </c>
      <c r="B698" s="891" t="s">
        <v>467</v>
      </c>
      <c r="C698" s="892" t="s">
        <v>1711</v>
      </c>
      <c r="D698" s="893">
        <v>1</v>
      </c>
      <c r="E698" s="894"/>
      <c r="F698" s="903">
        <v>3.56</v>
      </c>
      <c r="G698" s="179">
        <f>IF(F698="","",F698-F698*COMPASS!$U$11)</f>
        <v>3.56</v>
      </c>
    </row>
    <row r="699" spans="1:7">
      <c r="A699" s="890" t="s">
        <v>7660</v>
      </c>
      <c r="B699" s="891" t="s">
        <v>467</v>
      </c>
      <c r="C699" s="892" t="s">
        <v>7661</v>
      </c>
      <c r="D699" s="893">
        <v>1</v>
      </c>
      <c r="E699" s="894"/>
      <c r="F699" s="903">
        <v>1.3</v>
      </c>
      <c r="G699" s="179">
        <f>IF(F699="","",F699-F699*COMPASS!$U$11)</f>
        <v>1.3</v>
      </c>
    </row>
    <row r="700" spans="1:7">
      <c r="A700" s="890" t="s">
        <v>7662</v>
      </c>
      <c r="B700" s="891" t="s">
        <v>467</v>
      </c>
      <c r="C700" s="892" t="s">
        <v>7663</v>
      </c>
      <c r="D700" s="893">
        <v>1</v>
      </c>
      <c r="E700" s="894"/>
      <c r="F700" s="903">
        <v>1.63</v>
      </c>
      <c r="G700" s="179">
        <f>IF(F700="","",F700-F700*COMPASS!$U$11)</f>
        <v>1.63</v>
      </c>
    </row>
    <row r="701" spans="1:7">
      <c r="A701" s="890" t="s">
        <v>7664</v>
      </c>
      <c r="B701" s="891" t="s">
        <v>467</v>
      </c>
      <c r="C701" s="892" t="s">
        <v>7665</v>
      </c>
      <c r="D701" s="893">
        <v>1</v>
      </c>
      <c r="E701" s="894"/>
      <c r="F701" s="903">
        <v>1.88</v>
      </c>
      <c r="G701" s="179">
        <f>IF(F701="","",F701-F701*COMPASS!$U$11)</f>
        <v>1.88</v>
      </c>
    </row>
    <row r="702" spans="1:7">
      <c r="A702" s="890" t="s">
        <v>7666</v>
      </c>
      <c r="B702" s="891" t="s">
        <v>467</v>
      </c>
      <c r="C702" s="892" t="s">
        <v>7667</v>
      </c>
      <c r="D702" s="893">
        <v>1</v>
      </c>
      <c r="E702" s="894"/>
      <c r="F702" s="903">
        <v>2.13</v>
      </c>
      <c r="G702" s="179">
        <f>IF(F702="","",F702-F702*COMPASS!$U$11)</f>
        <v>2.13</v>
      </c>
    </row>
    <row r="703" spans="1:7">
      <c r="A703" s="890" t="s">
        <v>7668</v>
      </c>
      <c r="B703" s="891" t="s">
        <v>467</v>
      </c>
      <c r="C703" s="892" t="s">
        <v>7669</v>
      </c>
      <c r="D703" s="893">
        <v>1</v>
      </c>
      <c r="E703" s="894"/>
      <c r="F703" s="903">
        <v>2.4700000000000002</v>
      </c>
      <c r="G703" s="179">
        <f>IF(F703="","",F703-F703*COMPASS!$U$11)</f>
        <v>2.4700000000000002</v>
      </c>
    </row>
    <row r="704" spans="1:7">
      <c r="A704" s="890" t="s">
        <v>7670</v>
      </c>
      <c r="B704" s="891" t="s">
        <v>216</v>
      </c>
      <c r="C704" s="892" t="s">
        <v>7671</v>
      </c>
      <c r="D704" s="893">
        <v>1</v>
      </c>
      <c r="E704" s="894"/>
      <c r="F704" s="903">
        <v>3.56</v>
      </c>
      <c r="G704" s="179">
        <f>IF(F704="","",F704-F704*COMPASS!$U$11)</f>
        <v>3.56</v>
      </c>
    </row>
    <row r="705" spans="1:7">
      <c r="A705" s="896" t="s">
        <v>231</v>
      </c>
      <c r="B705" s="897"/>
      <c r="C705" s="898"/>
      <c r="D705" s="899"/>
      <c r="E705" s="900"/>
      <c r="F705" s="901"/>
      <c r="G705" s="179" t="str">
        <f>IF(F705="","",F705-F705*COMPASS!$U$11)</f>
        <v/>
      </c>
    </row>
    <row r="706" spans="1:7">
      <c r="A706" s="890" t="s">
        <v>770</v>
      </c>
      <c r="B706" s="891" t="s">
        <v>467</v>
      </c>
      <c r="C706" s="892" t="s">
        <v>291</v>
      </c>
      <c r="D706" s="893">
        <v>1</v>
      </c>
      <c r="E706" s="894"/>
      <c r="F706" s="903">
        <v>0.71</v>
      </c>
      <c r="G706" s="179">
        <f>IF(F706="","",F706-F706*COMPASS!$U$11)</f>
        <v>0.71</v>
      </c>
    </row>
    <row r="707" spans="1:7">
      <c r="A707" s="890" t="s">
        <v>771</v>
      </c>
      <c r="B707" s="891" t="s">
        <v>467</v>
      </c>
      <c r="C707" s="892" t="s">
        <v>184</v>
      </c>
      <c r="D707" s="893">
        <v>1</v>
      </c>
      <c r="E707" s="894"/>
      <c r="F707" s="903">
        <v>1.39</v>
      </c>
      <c r="G707" s="179">
        <f>IF(F707="","",F707-F707*COMPASS!$U$11)</f>
        <v>1.39</v>
      </c>
    </row>
    <row r="708" spans="1:7">
      <c r="A708" s="890" t="s">
        <v>772</v>
      </c>
      <c r="B708" s="891" t="s">
        <v>467</v>
      </c>
      <c r="C708" s="892" t="s">
        <v>185</v>
      </c>
      <c r="D708" s="893">
        <v>1</v>
      </c>
      <c r="E708" s="894"/>
      <c r="F708" s="903">
        <v>1.8</v>
      </c>
      <c r="G708" s="179">
        <f>IF(F708="","",F708-F708*COMPASS!$U$11)</f>
        <v>1.8</v>
      </c>
    </row>
    <row r="709" spans="1:7">
      <c r="A709" s="890" t="s">
        <v>773</v>
      </c>
      <c r="B709" s="891" t="s">
        <v>467</v>
      </c>
      <c r="C709" s="892" t="s">
        <v>186</v>
      </c>
      <c r="D709" s="893">
        <v>1</v>
      </c>
      <c r="E709" s="894"/>
      <c r="F709" s="903">
        <v>0.71</v>
      </c>
      <c r="G709" s="179">
        <f>IF(F709="","",F709-F709*COMPASS!$U$11)</f>
        <v>0.71</v>
      </c>
    </row>
    <row r="710" spans="1:7">
      <c r="A710" s="890" t="s">
        <v>774</v>
      </c>
      <c r="B710" s="891" t="s">
        <v>467</v>
      </c>
      <c r="C710" s="892" t="s">
        <v>137</v>
      </c>
      <c r="D710" s="893">
        <v>1</v>
      </c>
      <c r="E710" s="894"/>
      <c r="F710" s="903">
        <v>1.84</v>
      </c>
      <c r="G710" s="179">
        <f>IF(F710="","",F710-F710*COMPASS!$U$11)</f>
        <v>1.84</v>
      </c>
    </row>
    <row r="711" spans="1:7">
      <c r="A711" s="890" t="s">
        <v>775</v>
      </c>
      <c r="B711" s="891" t="s">
        <v>467</v>
      </c>
      <c r="C711" s="892" t="s">
        <v>206</v>
      </c>
      <c r="D711" s="893">
        <v>1</v>
      </c>
      <c r="E711" s="894"/>
      <c r="F711" s="903">
        <v>2.57</v>
      </c>
      <c r="G711" s="179">
        <f>IF(F711="","",F711-F711*COMPASS!$U$11)</f>
        <v>2.57</v>
      </c>
    </row>
    <row r="712" spans="1:7">
      <c r="A712" s="890" t="s">
        <v>776</v>
      </c>
      <c r="B712" s="891" t="s">
        <v>467</v>
      </c>
      <c r="C712" s="892" t="s">
        <v>207</v>
      </c>
      <c r="D712" s="893">
        <v>1</v>
      </c>
      <c r="E712" s="894"/>
      <c r="F712" s="903">
        <v>2.73</v>
      </c>
      <c r="G712" s="179">
        <f>IF(F712="","",F712-F712*COMPASS!$U$11)</f>
        <v>2.73</v>
      </c>
    </row>
    <row r="713" spans="1:7">
      <c r="A713" s="890" t="s">
        <v>777</v>
      </c>
      <c r="B713" s="891" t="s">
        <v>467</v>
      </c>
      <c r="C713" s="892" t="s">
        <v>208</v>
      </c>
      <c r="D713" s="893">
        <v>1</v>
      </c>
      <c r="E713" s="894"/>
      <c r="F713" s="903">
        <v>7.1</v>
      </c>
      <c r="G713" s="179">
        <f>IF(F713="","",F713-F713*COMPASS!$U$11)</f>
        <v>7.1</v>
      </c>
    </row>
    <row r="714" spans="1:7">
      <c r="A714" s="890" t="s">
        <v>778</v>
      </c>
      <c r="B714" s="891" t="s">
        <v>467</v>
      </c>
      <c r="C714" s="892" t="s">
        <v>209</v>
      </c>
      <c r="D714" s="893">
        <v>1</v>
      </c>
      <c r="E714" s="894"/>
      <c r="F714" s="903">
        <v>7.9</v>
      </c>
      <c r="G714" s="179">
        <f>IF(F714="","",F714-F714*COMPASS!$U$11)</f>
        <v>7.9</v>
      </c>
    </row>
    <row r="715" spans="1:7">
      <c r="A715" s="890" t="s">
        <v>14847</v>
      </c>
      <c r="B715" s="891" t="s">
        <v>571</v>
      </c>
      <c r="C715" s="892" t="s">
        <v>14848</v>
      </c>
      <c r="D715" s="893">
        <v>1</v>
      </c>
      <c r="E715" s="894"/>
      <c r="F715" s="903">
        <v>2.09</v>
      </c>
      <c r="G715" s="179">
        <f>IF(F715="","",F715-F715*COMPASS!$U$11)</f>
        <v>2.09</v>
      </c>
    </row>
    <row r="716" spans="1:7">
      <c r="A716" s="890" t="s">
        <v>779</v>
      </c>
      <c r="B716" s="891" t="s">
        <v>467</v>
      </c>
      <c r="C716" s="892" t="s">
        <v>210</v>
      </c>
      <c r="D716" s="893">
        <v>1</v>
      </c>
      <c r="E716" s="894"/>
      <c r="F716" s="903">
        <v>1.29</v>
      </c>
      <c r="G716" s="179">
        <f>IF(F716="","",F716-F716*COMPASS!$U$11)</f>
        <v>1.29</v>
      </c>
    </row>
    <row r="717" spans="1:7">
      <c r="A717" s="890" t="s">
        <v>780</v>
      </c>
      <c r="B717" s="891" t="s">
        <v>467</v>
      </c>
      <c r="C717" s="892" t="s">
        <v>211</v>
      </c>
      <c r="D717" s="893">
        <v>1</v>
      </c>
      <c r="E717" s="894"/>
      <c r="F717" s="903">
        <v>1.58</v>
      </c>
      <c r="G717" s="179">
        <f>IF(F717="","",F717-F717*COMPASS!$U$11)</f>
        <v>1.58</v>
      </c>
    </row>
    <row r="718" spans="1:7">
      <c r="A718" s="890" t="s">
        <v>781</v>
      </c>
      <c r="B718" s="891" t="s">
        <v>467</v>
      </c>
      <c r="C718" s="892" t="s">
        <v>212</v>
      </c>
      <c r="D718" s="893">
        <v>1</v>
      </c>
      <c r="E718" s="894"/>
      <c r="F718" s="903">
        <v>2.37</v>
      </c>
      <c r="G718" s="179">
        <f>IF(F718="","",F718-F718*COMPASS!$U$11)</f>
        <v>2.37</v>
      </c>
    </row>
    <row r="719" spans="1:7">
      <c r="A719" s="890" t="s">
        <v>14849</v>
      </c>
      <c r="B719" s="891" t="s">
        <v>571</v>
      </c>
      <c r="C719" s="892" t="s">
        <v>14850</v>
      </c>
      <c r="D719" s="893">
        <v>1</v>
      </c>
      <c r="E719" s="894"/>
      <c r="F719" s="903">
        <v>0.81</v>
      </c>
      <c r="G719" s="179">
        <f>IF(F719="","",F719-F719*COMPASS!$U$11)</f>
        <v>0.81</v>
      </c>
    </row>
  </sheetData>
  <sheetProtection algorithmName="SHA-512" hashValue="GhkLvQyHTBevCzuwx68CMoaSxdgTQa3pj9qnq0BTvYk9PPi8J4DVTFQWqQ21fUpZ8ErTcVDZDuPFVfldBnb+Qg==" saltValue="oz6WnixD/o+Qw3w+UgIVgQ==" spinCount="100000" sheet="1" objects="1" scenarios="1"/>
  <mergeCells count="1">
    <mergeCell ref="C1:F1"/>
  </mergeCells>
  <phoneticPr fontId="20" type="noConversion"/>
  <hyperlinks>
    <hyperlink ref="G2" location="Indice" display="Indice" xr:uid="{00000000-0004-0000-0700-000000000000}"/>
    <hyperlink ref="C1" r:id="rId1" xr:uid="{00000000-0004-0000-0700-000001000000}"/>
    <hyperlink ref="A617" location="'Listino ORCA CORRENTE'!A6" display="ORCA - Sistema in RAME Telefonico" xr:uid="{F1F36442-6FDE-4EFF-99FF-2A9A3E2B6088}"/>
    <hyperlink ref="A638" location="'Listino ORCA CORRENTE'!A6" display="ORCA - Cavo Dati Trefolato" xr:uid="{DA96628F-5CE6-4704-8D28-B5439A4B9E43}"/>
    <hyperlink ref="A643" location="'Listino ORCA CORRENTE'!A6" display="Cavo Telefonico" xr:uid="{E5AE757F-CC2D-44AC-9692-2C3D4A33BBE9}"/>
    <hyperlink ref="A646" location="'Listino ORCA CORRENTE'!A6" display="ORCA - Cavo telefonico per interno" xr:uid="{223B153F-8E96-4F52-A2AE-32B6CCFBCEB2}"/>
    <hyperlink ref="A663" location="'Listino ORCA CORRENTE'!A6" display="ORCA - Cavo telefonico per esterno" xr:uid="{835D6880-8836-4F92-8844-AA44968DBE5B}"/>
    <hyperlink ref="A669" location="'Listino ORCA CORRENTE'!A6" display="ORCA - Fonia" xr:uid="{2D7E510E-EA44-4D46-A8E6-EE318B783A64}"/>
    <hyperlink ref="A5" location="'Listino ORCA CORRENTE'!A6" display="ORCA - Cat5E" xr:uid="{F7B6C58F-0573-4732-B7BC-69B25F9228C8}"/>
    <hyperlink ref="A17" location="'Listino ORCA CORRENTE'!A6" display="ORCA -  Cat6" xr:uid="{74729B95-017B-4547-8778-3929A966D46B}"/>
    <hyperlink ref="A34" location="'Listino ORCA CORRENTE'!A6" display="ORCA -  Cat6A" xr:uid="{1D715CE3-F3BA-4A86-8A88-AD8C17B68134}"/>
    <hyperlink ref="A44" location="'Listino ORCA CORRENTE'!A6" display="ORCA -  Cat.7" xr:uid="{39AE84EA-F4E6-4A3C-AEDB-5551AF9C1C7A}"/>
    <hyperlink ref="A46" location="'Listino ORCA CORRENTE'!A6" display="ORCA - Cat5E - 6 per Esterno" xr:uid="{647E869F-64F5-4119-9A53-DE83AD466820}"/>
    <hyperlink ref="A674" location="'Listino ORCA CORRENTE'!A6" display="ORCA - Patch Cords Cat.3 RJ45-RJ45 Colorate" xr:uid="{D735858B-96C8-4433-B3C6-2B4B86BA097B}"/>
    <hyperlink ref="A705" location="'Listino ORCA CORRENTE'!A6" display="ORCA - Patch Cords RJ45-XC Cat5E" xr:uid="{35F91C11-D661-4B4F-A9DB-7E7D10DC083E}"/>
    <hyperlink ref="A71" location="'Listino ORCA CORRENTE'!A6" display="ORCA - Patch Cords RJ45 Cat5E" xr:uid="{74F3A5C6-1DA7-438A-9C59-F464B05651B4}"/>
    <hyperlink ref="A86" location="'Listino ORCA CORRENTE'!A6" display="ORCA - Patch Cords RJ45 Cat5E colorate" xr:uid="{AD880374-0B4E-47AB-B9E8-E4D858D6BB82}"/>
    <hyperlink ref="A126" location="'Listino ORCA CORRENTE'!A6" display="ORCA - Patch Cords RJ45 Cat6" xr:uid="{C71F3544-CD90-4845-A9B6-C74DD3248823}"/>
    <hyperlink ref="A143" location="'Listino ORCA CORRENTE'!A6" display="ORCA - Patch Cords RJ45 Cat6 Colorate" xr:uid="{83F0B734-4A6B-47EE-8FE3-4801A5EB58EE}"/>
    <hyperlink ref="A184" location="'Listino ORCA CORRENTE'!A6" display="ORCA - Patch Cords RJ45 Cat 6 AWG28" xr:uid="{057012E7-47F6-42C7-89C8-C02AFBCF5101}"/>
    <hyperlink ref="A247" location="'Listino ORCA CORRENTE'!A6" display="ORCA - Patch Cords RJ45 Cat6A" xr:uid="{5D4139FE-14EF-4213-BB0A-46A17D880650}"/>
    <hyperlink ref="A455" location="'Listino ORCA CORRENTE'!A6" display="ORCA - Patch Cords RJ45 Cat6A Cat. B2ca" xr:uid="{BF89729E-D34B-4AF4-83DE-F426EA479081}"/>
    <hyperlink ref="A459" location="'Listino ORCA CORRENTE'!A6" display="ORCA - Plug" xr:uid="{44177B43-7B27-4651-AEAA-26DC8EBEC50B}"/>
    <hyperlink ref="A482" location="'Listino ORCA CORRENTE'!A6" display="ORCA - Attrezzatura Rame" xr:uid="{A4CE5244-0BF3-47DA-9E47-0D0AA2D61631}"/>
    <hyperlink ref="A490" location="'Listino ORCA CORRENTE'!A6" display="ORCA - Varie" xr:uid="{A1F26071-29FD-43C6-B30A-E8D988AC75CF}"/>
    <hyperlink ref="A511" location="'Listino ORCA CORRENTE'!A6" display="ORCA - LAN Equipment" xr:uid="{DA72AD51-6CA1-478F-9273-AD79BF3DE5DF}"/>
    <hyperlink ref="A518" location="'Listino ORCA CORRENTE'!A6" display="ORCA - Switch Industriali" xr:uid="{894138CE-EE94-41E5-A298-8FF04293A588}"/>
    <hyperlink ref="A524" location="'Listino ORCA CORRENTE'!A6" display="ORCA - Moduli SFP" xr:uid="{133CB101-648F-4967-9196-567D4E923E0D}"/>
    <hyperlink ref="A529" location="'Listino ORCA CORRENTE'!A6" display="ORCA - Scatole da parete" xr:uid="{6B6FF73D-7DFE-4B1D-AE5F-25B346E830FA}"/>
    <hyperlink ref="A532" location="'Listino ORCA CORRENTE'!A6" display="ORCA - Placche" xr:uid="{13FACB6F-1420-49E1-AB19-7B23904D119D}"/>
    <hyperlink ref="A542" location="'Listino ORCA CORRENTE'!A6" display="ORCA - Adattatori per serie civili" xr:uid="{CC2481B8-8CCE-417D-9153-FECDD0812170}"/>
    <hyperlink ref="A53" location="'Listino ORCA CORRENTE'!A6" display="ORCA - Cat5E - 6 per Esterno" xr:uid="{6F0056EC-35ED-409D-9F2A-F37EB53F51CF}"/>
    <hyperlink ref="A65" location="'Listino ORCA CORRENTE'!A6" display="ORCA - Cat5E - 6 per Esterno" xr:uid="{A0B34AEA-8EB5-4D4B-9ED7-AC47552620BA}"/>
    <hyperlink ref="A51" location="'Listino ORCA CORRENTE'!A6" display="ORCA - Cat5E - 6 per Esterno" xr:uid="{53E83837-9B1F-460B-A3B0-1218154560B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69646"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G698"/>
  <sheetViews>
    <sheetView tabSelected="1" zoomScale="99" zoomScaleNormal="99" workbookViewId="0">
      <pane ySplit="4" topLeftCell="A675" activePane="bottomLeft" state="frozen"/>
      <selection pane="bottomLeft" activeCell="F698" sqref="A1:F698"/>
    </sheetView>
  </sheetViews>
  <sheetFormatPr defaultColWidth="9.44140625" defaultRowHeight="13.2"/>
  <cols>
    <col min="1" max="1" width="18.44140625" style="447" customWidth="1"/>
    <col min="2" max="2" width="3.5546875" style="289" bestFit="1" customWidth="1"/>
    <col min="3" max="3" width="50.5546875" style="234" customWidth="1"/>
    <col min="4" max="4" width="4.5546875" style="181" customWidth="1"/>
    <col min="5" max="5" width="4.5546875" style="623" customWidth="1"/>
    <col min="6" max="6" width="9.44140625" style="463" bestFit="1" customWidth="1"/>
    <col min="7" max="7" width="9.44140625" style="173" bestFit="1" customWidth="1"/>
    <col min="8" max="16384" width="9.44140625" style="141"/>
  </cols>
  <sheetData>
    <row r="1" spans="1:7">
      <c r="A1" s="444" t="str">
        <f>'LS CABLE'!A1</f>
        <v>Listino Maggio26</v>
      </c>
      <c r="B1" s="373"/>
      <c r="C1" s="1413" t="s">
        <v>11815</v>
      </c>
      <c r="D1" s="1414"/>
      <c r="E1" s="1414"/>
      <c r="F1" s="1414"/>
      <c r="G1" s="154"/>
    </row>
    <row r="2" spans="1:7">
      <c r="A2" s="444"/>
      <c r="B2" s="373"/>
      <c r="C2" s="498"/>
      <c r="D2" s="464"/>
      <c r="E2" s="620"/>
      <c r="F2" s="507"/>
      <c r="G2" s="163" t="s">
        <v>190</v>
      </c>
    </row>
    <row r="3" spans="1:7" ht="25.2">
      <c r="A3" s="445" t="s">
        <v>233</v>
      </c>
      <c r="B3" s="374"/>
      <c r="C3" s="499"/>
      <c r="D3" s="632"/>
      <c r="E3" s="621"/>
      <c r="F3" s="508"/>
      <c r="G3" s="164"/>
    </row>
    <row r="4" spans="1:7" s="181" customFormat="1">
      <c r="A4" s="446" t="str">
        <f>'[3]LS CABLE'!A4</f>
        <v>Cod. Compass</v>
      </c>
      <c r="B4" s="375"/>
      <c r="C4" s="500" t="s">
        <v>219</v>
      </c>
      <c r="D4" s="139" t="s">
        <v>490</v>
      </c>
      <c r="E4" s="622"/>
      <c r="F4" s="509" t="s">
        <v>189</v>
      </c>
      <c r="G4" s="165" t="s">
        <v>491</v>
      </c>
    </row>
    <row r="5" spans="1:7">
      <c r="A5" s="925" t="s">
        <v>442</v>
      </c>
      <c r="B5" s="926"/>
      <c r="C5" s="927"/>
      <c r="D5" s="928"/>
      <c r="E5" s="929"/>
      <c r="F5" s="931"/>
      <c r="G5" s="153" t="str">
        <f>IF(F5="","",F5-F5*COMPASS!$U$11)</f>
        <v/>
      </c>
    </row>
    <row r="6" spans="1:7">
      <c r="A6" s="890" t="s">
        <v>4198</v>
      </c>
      <c r="B6" s="891" t="s">
        <v>571</v>
      </c>
      <c r="C6" s="892" t="s">
        <v>9869</v>
      </c>
      <c r="D6" s="895">
        <v>1</v>
      </c>
      <c r="E6" s="888"/>
      <c r="F6" s="889">
        <v>47.97</v>
      </c>
      <c r="G6" s="153">
        <f>IF(F6="","",F6-F6*COMPASS!$U$11)</f>
        <v>47.97</v>
      </c>
    </row>
    <row r="7" spans="1:7">
      <c r="A7" s="890" t="s">
        <v>1163</v>
      </c>
      <c r="B7" s="891" t="s">
        <v>467</v>
      </c>
      <c r="C7" s="892" t="s">
        <v>11463</v>
      </c>
      <c r="D7" s="893">
        <v>1</v>
      </c>
      <c r="E7" s="894"/>
      <c r="F7" s="903">
        <v>63.51</v>
      </c>
      <c r="G7" s="153">
        <f>IF(F7="","",F7-F7*COMPASS!$U$11)</f>
        <v>63.51</v>
      </c>
    </row>
    <row r="8" spans="1:7">
      <c r="A8" s="890" t="s">
        <v>1164</v>
      </c>
      <c r="B8" s="891" t="s">
        <v>467</v>
      </c>
      <c r="C8" s="892" t="s">
        <v>11464</v>
      </c>
      <c r="D8" s="893">
        <v>1</v>
      </c>
      <c r="E8" s="894"/>
      <c r="F8" s="903">
        <v>66.47</v>
      </c>
      <c r="G8" s="153">
        <f>IF(F8="","",F8-F8*COMPASS!$U$11)</f>
        <v>66.47</v>
      </c>
    </row>
    <row r="9" spans="1:7">
      <c r="A9" s="890" t="s">
        <v>1347</v>
      </c>
      <c r="B9" s="891" t="s">
        <v>467</v>
      </c>
      <c r="C9" s="892" t="s">
        <v>11465</v>
      </c>
      <c r="D9" s="893">
        <v>1</v>
      </c>
      <c r="E9" s="894"/>
      <c r="F9" s="903">
        <v>72.67</v>
      </c>
      <c r="G9" s="153">
        <f>IF(F9="","",F9-F9*COMPASS!$U$11)</f>
        <v>72.67</v>
      </c>
    </row>
    <row r="10" spans="1:7">
      <c r="A10" s="890" t="s">
        <v>1348</v>
      </c>
      <c r="B10" s="891" t="s">
        <v>467</v>
      </c>
      <c r="C10" s="892" t="s">
        <v>11466</v>
      </c>
      <c r="D10" s="893">
        <v>1</v>
      </c>
      <c r="E10" s="894"/>
      <c r="F10" s="903">
        <v>61.77</v>
      </c>
      <c r="G10" s="153">
        <f>IF(F10="","",F10-F10*COMPASS!$U$11)</f>
        <v>61.77</v>
      </c>
    </row>
    <row r="11" spans="1:7">
      <c r="A11" s="890" t="s">
        <v>1349</v>
      </c>
      <c r="B11" s="891" t="s">
        <v>467</v>
      </c>
      <c r="C11" s="892" t="s">
        <v>74</v>
      </c>
      <c r="D11" s="893">
        <v>1</v>
      </c>
      <c r="E11" s="894"/>
      <c r="F11" s="903">
        <v>64.45</v>
      </c>
      <c r="G11" s="153">
        <f>IF(F11="","",F11-F11*COMPASS!$U$11)</f>
        <v>64.45</v>
      </c>
    </row>
    <row r="12" spans="1:7">
      <c r="A12" s="890" t="s">
        <v>1350</v>
      </c>
      <c r="B12" s="891" t="s">
        <v>467</v>
      </c>
      <c r="C12" s="892" t="s">
        <v>75</v>
      </c>
      <c r="D12" s="893">
        <v>1</v>
      </c>
      <c r="E12" s="894"/>
      <c r="F12" s="903">
        <v>71.97</v>
      </c>
      <c r="G12" s="153">
        <f>IF(F12="","",F12-F12*COMPASS!$U$11)</f>
        <v>71.97</v>
      </c>
    </row>
    <row r="13" spans="1:7">
      <c r="A13" s="890" t="s">
        <v>13384</v>
      </c>
      <c r="B13" s="891" t="s">
        <v>467</v>
      </c>
      <c r="C13" s="892" t="s">
        <v>13385</v>
      </c>
      <c r="D13" s="893">
        <v>1</v>
      </c>
      <c r="E13" s="894"/>
      <c r="F13" s="903">
        <v>32.22</v>
      </c>
      <c r="G13" s="153">
        <f>IF(F13="","",F13-F13*COMPASS!$U$11)</f>
        <v>32.22</v>
      </c>
    </row>
    <row r="14" spans="1:7">
      <c r="A14" s="890" t="s">
        <v>12021</v>
      </c>
      <c r="B14" s="891" t="s">
        <v>467</v>
      </c>
      <c r="C14" s="892" t="s">
        <v>12022</v>
      </c>
      <c r="D14" s="893">
        <v>1</v>
      </c>
      <c r="E14" s="894"/>
      <c r="F14" s="903">
        <v>43.58</v>
      </c>
      <c r="G14" s="153">
        <f>IF(F14="","",F14-F14*COMPASS!$U$11)</f>
        <v>43.58</v>
      </c>
    </row>
    <row r="15" spans="1:7">
      <c r="A15" s="890" t="s">
        <v>4199</v>
      </c>
      <c r="B15" s="891" t="s">
        <v>467</v>
      </c>
      <c r="C15" s="892" t="s">
        <v>12205</v>
      </c>
      <c r="D15" s="895">
        <v>1</v>
      </c>
      <c r="E15" s="888"/>
      <c r="F15" s="889">
        <v>51.998449999999991</v>
      </c>
      <c r="G15" s="153">
        <f>IF(F15="","",F15-F15*COMPASS!$U$11)</f>
        <v>51.998449999999991</v>
      </c>
    </row>
    <row r="16" spans="1:7">
      <c r="A16" s="890" t="s">
        <v>1273</v>
      </c>
      <c r="B16" s="891" t="s">
        <v>467</v>
      </c>
      <c r="C16" s="892" t="s">
        <v>11467</v>
      </c>
      <c r="D16" s="893">
        <v>1</v>
      </c>
      <c r="E16" s="894"/>
      <c r="F16" s="903">
        <v>69.290000000000006</v>
      </c>
      <c r="G16" s="153">
        <f>IF(F16="","",F16-F16*COMPASS!$U$11)</f>
        <v>69.290000000000006</v>
      </c>
    </row>
    <row r="17" spans="1:7">
      <c r="A17" s="890" t="s">
        <v>1274</v>
      </c>
      <c r="B17" s="891" t="s">
        <v>467</v>
      </c>
      <c r="C17" s="892" t="s">
        <v>11468</v>
      </c>
      <c r="D17" s="893">
        <v>1</v>
      </c>
      <c r="E17" s="894"/>
      <c r="F17" s="903">
        <v>79.760000000000005</v>
      </c>
      <c r="G17" s="153">
        <f>IF(F17="","",F17-F17*COMPASS!$U$11)</f>
        <v>79.760000000000005</v>
      </c>
    </row>
    <row r="18" spans="1:7">
      <c r="A18" s="890" t="s">
        <v>1275</v>
      </c>
      <c r="B18" s="891" t="s">
        <v>467</v>
      </c>
      <c r="C18" s="892" t="s">
        <v>11469</v>
      </c>
      <c r="D18" s="893">
        <v>1</v>
      </c>
      <c r="E18" s="894"/>
      <c r="F18" s="903">
        <v>96.89</v>
      </c>
      <c r="G18" s="153">
        <f>IF(F18="","",F18-F18*COMPASS!$U$11)</f>
        <v>96.89</v>
      </c>
    </row>
    <row r="19" spans="1:7">
      <c r="A19" s="890" t="s">
        <v>2883</v>
      </c>
      <c r="B19" s="891" t="s">
        <v>467</v>
      </c>
      <c r="C19" s="892" t="s">
        <v>11470</v>
      </c>
      <c r="D19" s="893">
        <v>1</v>
      </c>
      <c r="E19" s="894"/>
      <c r="F19" s="903">
        <v>76.209999999999994</v>
      </c>
      <c r="G19" s="153">
        <f>IF(F19="","",F19-F19*COMPASS!$U$11)</f>
        <v>76.209999999999994</v>
      </c>
    </row>
    <row r="20" spans="1:7">
      <c r="A20" s="890" t="s">
        <v>2884</v>
      </c>
      <c r="B20" s="891" t="s">
        <v>467</v>
      </c>
      <c r="C20" s="892" t="s">
        <v>11471</v>
      </c>
      <c r="D20" s="893">
        <v>1</v>
      </c>
      <c r="E20" s="894"/>
      <c r="F20" s="903">
        <v>104.95</v>
      </c>
      <c r="G20" s="153">
        <f>IF(F20="","",F20-F20*COMPASS!$U$11)</f>
        <v>104.95</v>
      </c>
    </row>
    <row r="21" spans="1:7">
      <c r="A21" s="890" t="s">
        <v>2885</v>
      </c>
      <c r="B21" s="891" t="s">
        <v>467</v>
      </c>
      <c r="C21" s="892" t="s">
        <v>11472</v>
      </c>
      <c r="D21" s="893">
        <v>1</v>
      </c>
      <c r="E21" s="894"/>
      <c r="F21" s="903">
        <v>114.74</v>
      </c>
      <c r="G21" s="153">
        <f>IF(F21="","",F21-F21*COMPASS!$U$11)</f>
        <v>114.74</v>
      </c>
    </row>
    <row r="22" spans="1:7">
      <c r="A22" s="890" t="s">
        <v>1276</v>
      </c>
      <c r="B22" s="891" t="s">
        <v>467</v>
      </c>
      <c r="C22" s="892" t="s">
        <v>11473</v>
      </c>
      <c r="D22" s="893">
        <v>1</v>
      </c>
      <c r="E22" s="894"/>
      <c r="F22" s="903">
        <v>74.12</v>
      </c>
      <c r="G22" s="153">
        <f>IF(F22="","",F22-F22*COMPASS!$U$11)</f>
        <v>74.12</v>
      </c>
    </row>
    <row r="23" spans="1:7">
      <c r="A23" s="890" t="s">
        <v>1277</v>
      </c>
      <c r="B23" s="891" t="s">
        <v>467</v>
      </c>
      <c r="C23" s="892" t="s">
        <v>76</v>
      </c>
      <c r="D23" s="893">
        <v>1</v>
      </c>
      <c r="E23" s="894"/>
      <c r="F23" s="903">
        <v>80.569999999999993</v>
      </c>
      <c r="G23" s="153">
        <f>IF(F23="","",F23-F23*COMPASS!$U$11)</f>
        <v>80.569999999999993</v>
      </c>
    </row>
    <row r="24" spans="1:7">
      <c r="A24" s="890" t="s">
        <v>1136</v>
      </c>
      <c r="B24" s="891" t="s">
        <v>467</v>
      </c>
      <c r="C24" s="892" t="s">
        <v>77</v>
      </c>
      <c r="D24" s="893">
        <v>1</v>
      </c>
      <c r="E24" s="894"/>
      <c r="F24" s="903">
        <v>107.96</v>
      </c>
      <c r="G24" s="153">
        <f>IF(F24="","",F24-F24*COMPASS!$U$11)</f>
        <v>107.96</v>
      </c>
    </row>
    <row r="25" spans="1:7">
      <c r="A25" s="890" t="s">
        <v>13386</v>
      </c>
      <c r="B25" s="891" t="s">
        <v>467</v>
      </c>
      <c r="C25" s="892" t="s">
        <v>13387</v>
      </c>
      <c r="D25" s="893">
        <v>1</v>
      </c>
      <c r="E25" s="894"/>
      <c r="F25" s="903">
        <v>32.22</v>
      </c>
      <c r="G25" s="153">
        <f>IF(F25="","",F25-F25*COMPASS!$U$11)</f>
        <v>32.22</v>
      </c>
    </row>
    <row r="26" spans="1:7">
      <c r="A26" s="890" t="s">
        <v>12023</v>
      </c>
      <c r="B26" s="891" t="s">
        <v>467</v>
      </c>
      <c r="C26" s="892" t="s">
        <v>12024</v>
      </c>
      <c r="D26" s="893">
        <v>1</v>
      </c>
      <c r="E26" s="894"/>
      <c r="F26" s="903">
        <v>43.58</v>
      </c>
      <c r="G26" s="153">
        <f>IF(F26="","",F26-F26*COMPASS!$U$11)</f>
        <v>43.58</v>
      </c>
    </row>
    <row r="27" spans="1:7">
      <c r="A27" s="890" t="s">
        <v>4200</v>
      </c>
      <c r="B27" s="891" t="s">
        <v>467</v>
      </c>
      <c r="C27" s="892" t="s">
        <v>12206</v>
      </c>
      <c r="D27" s="893">
        <v>1</v>
      </c>
      <c r="E27" s="894"/>
      <c r="F27" s="903">
        <v>51.998449999999991</v>
      </c>
      <c r="G27" s="153">
        <f>IF(F27="","",F27-F27*COMPASS!$U$11)</f>
        <v>51.998449999999991</v>
      </c>
    </row>
    <row r="28" spans="1:7">
      <c r="A28" s="890" t="s">
        <v>1137</v>
      </c>
      <c r="B28" s="891" t="s">
        <v>467</v>
      </c>
      <c r="C28" s="892" t="s">
        <v>11474</v>
      </c>
      <c r="D28" s="893">
        <v>1</v>
      </c>
      <c r="E28" s="904"/>
      <c r="F28" s="903">
        <v>76.209999999999994</v>
      </c>
      <c r="G28" s="153">
        <f>IF(F28="","",F28-F28*COMPASS!$U$11)</f>
        <v>76.209999999999994</v>
      </c>
    </row>
    <row r="29" spans="1:7">
      <c r="A29" s="890" t="s">
        <v>1138</v>
      </c>
      <c r="B29" s="891" t="s">
        <v>467</v>
      </c>
      <c r="C29" s="892" t="s">
        <v>11475</v>
      </c>
      <c r="D29" s="893">
        <v>1</v>
      </c>
      <c r="E29" s="904"/>
      <c r="F29" s="903">
        <v>99.7</v>
      </c>
      <c r="G29" s="153">
        <f>IF(F29="","",F29-F29*COMPASS!$U$11)</f>
        <v>99.7</v>
      </c>
    </row>
    <row r="30" spans="1:7">
      <c r="A30" s="890" t="s">
        <v>1087</v>
      </c>
      <c r="B30" s="891" t="s">
        <v>467</v>
      </c>
      <c r="C30" s="892" t="s">
        <v>11476</v>
      </c>
      <c r="D30" s="893">
        <v>1</v>
      </c>
      <c r="E30" s="904"/>
      <c r="F30" s="903">
        <v>136.26</v>
      </c>
      <c r="G30" s="153">
        <f>IF(F30="","",F30-F30*COMPASS!$U$11)</f>
        <v>136.26</v>
      </c>
    </row>
    <row r="31" spans="1:7">
      <c r="A31" s="890" t="s">
        <v>1088</v>
      </c>
      <c r="B31" s="891" t="s">
        <v>467</v>
      </c>
      <c r="C31" s="892" t="s">
        <v>11477</v>
      </c>
      <c r="D31" s="893">
        <v>1</v>
      </c>
      <c r="E31" s="894"/>
      <c r="F31" s="903">
        <v>161.9</v>
      </c>
      <c r="G31" s="153">
        <f>IF(F31="","",F31-F31*COMPASS!$U$11)</f>
        <v>161.9</v>
      </c>
    </row>
    <row r="32" spans="1:7">
      <c r="A32" s="890" t="s">
        <v>1089</v>
      </c>
      <c r="B32" s="891" t="s">
        <v>467</v>
      </c>
      <c r="C32" s="892" t="s">
        <v>78</v>
      </c>
      <c r="D32" s="893">
        <v>1</v>
      </c>
      <c r="E32" s="894"/>
      <c r="F32" s="903">
        <v>245.03</v>
      </c>
      <c r="G32" s="153">
        <f>IF(F32="","",F32-F32*COMPASS!$U$11)</f>
        <v>245.03</v>
      </c>
    </row>
    <row r="33" spans="1:7">
      <c r="A33" s="890" t="s">
        <v>2886</v>
      </c>
      <c r="B33" s="891" t="s">
        <v>467</v>
      </c>
      <c r="C33" s="892" t="s">
        <v>11478</v>
      </c>
      <c r="D33" s="895">
        <v>1</v>
      </c>
      <c r="E33" s="934"/>
      <c r="F33" s="889">
        <v>72.510000000000005</v>
      </c>
      <c r="G33" s="153">
        <f>IF(F33="","",F33-F33*COMPASS!$U$11)</f>
        <v>72.510000000000005</v>
      </c>
    </row>
    <row r="34" spans="1:7">
      <c r="A34" s="890" t="s">
        <v>2887</v>
      </c>
      <c r="B34" s="891" t="s">
        <v>467</v>
      </c>
      <c r="C34" s="892" t="s">
        <v>11479</v>
      </c>
      <c r="D34" s="895">
        <v>1</v>
      </c>
      <c r="E34" s="934"/>
      <c r="F34" s="889">
        <v>105.83</v>
      </c>
      <c r="G34" s="153">
        <f>IF(F34="","",F34-F34*COMPASS!$U$11)</f>
        <v>105.83</v>
      </c>
    </row>
    <row r="35" spans="1:7">
      <c r="A35" s="890" t="s">
        <v>2888</v>
      </c>
      <c r="B35" s="891" t="s">
        <v>467</v>
      </c>
      <c r="C35" s="892" t="s">
        <v>11480</v>
      </c>
      <c r="D35" s="895">
        <v>1</v>
      </c>
      <c r="E35" s="934"/>
      <c r="F35" s="889">
        <v>113.83</v>
      </c>
      <c r="G35" s="153">
        <f>IF(F35="","",F35-F35*COMPASS!$U$11)</f>
        <v>113.83</v>
      </c>
    </row>
    <row r="36" spans="1:7">
      <c r="A36" s="890" t="s">
        <v>1090</v>
      </c>
      <c r="B36" s="891" t="s">
        <v>467</v>
      </c>
      <c r="C36" s="892" t="s">
        <v>79</v>
      </c>
      <c r="D36" s="895">
        <v>1</v>
      </c>
      <c r="E36" s="888"/>
      <c r="F36" s="889">
        <v>76.17</v>
      </c>
      <c r="G36" s="153">
        <f>IF(F36="","",F36-F36*COMPASS!$U$11)</f>
        <v>76.17</v>
      </c>
    </row>
    <row r="37" spans="1:7">
      <c r="A37" s="890" t="s">
        <v>1091</v>
      </c>
      <c r="B37" s="891" t="s">
        <v>467</v>
      </c>
      <c r="C37" s="892" t="s">
        <v>80</v>
      </c>
      <c r="D37" s="895">
        <v>1</v>
      </c>
      <c r="E37" s="888"/>
      <c r="F37" s="889">
        <v>90.23</v>
      </c>
      <c r="G37" s="153">
        <f>IF(F37="","",F37-F37*COMPASS!$U$11)</f>
        <v>90.23</v>
      </c>
    </row>
    <row r="38" spans="1:7">
      <c r="A38" s="890" t="s">
        <v>1092</v>
      </c>
      <c r="B38" s="891" t="s">
        <v>467</v>
      </c>
      <c r="C38" s="892" t="s">
        <v>81</v>
      </c>
      <c r="D38" s="895">
        <v>1</v>
      </c>
      <c r="E38" s="888"/>
      <c r="F38" s="889">
        <v>136.96</v>
      </c>
      <c r="G38" s="153">
        <f>IF(F38="","",F38-F38*COMPASS!$U$11)</f>
        <v>136.96</v>
      </c>
    </row>
    <row r="39" spans="1:7">
      <c r="A39" s="890" t="s">
        <v>1093</v>
      </c>
      <c r="B39" s="891" t="s">
        <v>467</v>
      </c>
      <c r="C39" s="892" t="s">
        <v>82</v>
      </c>
      <c r="D39" s="893">
        <v>1</v>
      </c>
      <c r="E39" s="894"/>
      <c r="F39" s="903">
        <v>182.9</v>
      </c>
      <c r="G39" s="153">
        <f>IF(F39="","",F39-F39*COMPASS!$U$11)</f>
        <v>182.9</v>
      </c>
    </row>
    <row r="40" spans="1:7">
      <c r="A40" s="890" t="s">
        <v>1094</v>
      </c>
      <c r="B40" s="891" t="s">
        <v>467</v>
      </c>
      <c r="C40" s="892" t="s">
        <v>83</v>
      </c>
      <c r="D40" s="893">
        <v>1</v>
      </c>
      <c r="E40" s="894"/>
      <c r="F40" s="903">
        <v>312.19</v>
      </c>
      <c r="G40" s="153">
        <f>IF(F40="","",F40-F40*COMPASS!$U$11)</f>
        <v>312.19</v>
      </c>
    </row>
    <row r="41" spans="1:7">
      <c r="A41" s="890" t="s">
        <v>1095</v>
      </c>
      <c r="B41" s="891" t="s">
        <v>216</v>
      </c>
      <c r="C41" s="892" t="s">
        <v>9111</v>
      </c>
      <c r="D41" s="893">
        <v>1</v>
      </c>
      <c r="E41" s="894"/>
      <c r="F41" s="903">
        <v>13.39</v>
      </c>
      <c r="G41" s="153">
        <f>IF(F41="","",F41-F41*COMPASS!$U$11)</f>
        <v>13.39</v>
      </c>
    </row>
    <row r="42" spans="1:7">
      <c r="A42" s="925" t="s">
        <v>14685</v>
      </c>
      <c r="B42" s="932"/>
      <c r="C42" s="927"/>
      <c r="D42" s="928"/>
      <c r="E42" s="929"/>
      <c r="F42" s="933"/>
      <c r="G42" s="153" t="str">
        <f>IF(F42="","",F42-F42*COMPASS!$U$11)</f>
        <v/>
      </c>
    </row>
    <row r="43" spans="1:7">
      <c r="A43" s="890" t="s">
        <v>13388</v>
      </c>
      <c r="B43" s="891" t="s">
        <v>467</v>
      </c>
      <c r="C43" s="917" t="s">
        <v>13389</v>
      </c>
      <c r="D43" s="893">
        <v>1</v>
      </c>
      <c r="E43" s="894"/>
      <c r="F43" s="903">
        <v>3.79</v>
      </c>
      <c r="G43" s="153">
        <f>IF(F43="","",F43-F43*COMPASS!$U$11)</f>
        <v>3.79</v>
      </c>
    </row>
    <row r="44" spans="1:7">
      <c r="A44" s="890" t="s">
        <v>9769</v>
      </c>
      <c r="B44" s="891" t="s">
        <v>467</v>
      </c>
      <c r="C44" s="917" t="s">
        <v>9770</v>
      </c>
      <c r="D44" s="893">
        <v>1</v>
      </c>
      <c r="E44" s="894"/>
      <c r="F44" s="903">
        <v>4.16</v>
      </c>
      <c r="G44" s="153">
        <f>IF(F44="","",F44-F44*COMPASS!$U$11)</f>
        <v>4.16</v>
      </c>
    </row>
    <row r="45" spans="1:7">
      <c r="A45" s="890" t="s">
        <v>1669</v>
      </c>
      <c r="B45" s="891" t="s">
        <v>467</v>
      </c>
      <c r="C45" s="892" t="s">
        <v>1668</v>
      </c>
      <c r="D45" s="893">
        <v>1</v>
      </c>
      <c r="E45" s="904"/>
      <c r="F45" s="903">
        <v>3.17</v>
      </c>
      <c r="G45" s="153">
        <f>IF(F45="","",F45-F45*COMPASS!$U$11)</f>
        <v>3.17</v>
      </c>
    </row>
    <row r="46" spans="1:7">
      <c r="A46" s="890" t="s">
        <v>13390</v>
      </c>
      <c r="B46" s="891" t="s">
        <v>467</v>
      </c>
      <c r="C46" s="917" t="s">
        <v>13391</v>
      </c>
      <c r="D46" s="893">
        <v>1</v>
      </c>
      <c r="E46" s="894"/>
      <c r="F46" s="903">
        <v>3.27</v>
      </c>
      <c r="G46" s="153">
        <f>IF(F46="","",F46-F46*COMPASS!$U$11)</f>
        <v>3.27</v>
      </c>
    </row>
    <row r="47" spans="1:7">
      <c r="A47" s="890" t="s">
        <v>13392</v>
      </c>
      <c r="B47" s="891" t="s">
        <v>467</v>
      </c>
      <c r="C47" s="917" t="s">
        <v>13393</v>
      </c>
      <c r="D47" s="893">
        <v>1</v>
      </c>
      <c r="E47" s="894"/>
      <c r="F47" s="903">
        <v>3.27</v>
      </c>
      <c r="G47" s="153">
        <f>IF(F47="","",F47-F47*COMPASS!$U$11)</f>
        <v>3.27</v>
      </c>
    </row>
    <row r="48" spans="1:7">
      <c r="A48" s="890" t="s">
        <v>972</v>
      </c>
      <c r="B48" s="891" t="s">
        <v>467</v>
      </c>
      <c r="C48" s="892" t="s">
        <v>8191</v>
      </c>
      <c r="D48" s="893">
        <v>120</v>
      </c>
      <c r="E48" s="904"/>
      <c r="F48" s="903">
        <v>0.11</v>
      </c>
      <c r="G48" s="153">
        <f>IF(F48="","",F48-F48*COMPASS!$U$11)</f>
        <v>0.11</v>
      </c>
    </row>
    <row r="49" spans="1:7">
      <c r="A49" s="890" t="s">
        <v>973</v>
      </c>
      <c r="B49" s="891" t="s">
        <v>467</v>
      </c>
      <c r="C49" s="892" t="s">
        <v>8192</v>
      </c>
      <c r="D49" s="893">
        <v>120</v>
      </c>
      <c r="E49" s="904"/>
      <c r="F49" s="903">
        <v>0.12</v>
      </c>
      <c r="G49" s="153">
        <f>IF(F49="","",F49-F49*COMPASS!$U$11)</f>
        <v>0.12</v>
      </c>
    </row>
    <row r="50" spans="1:7">
      <c r="A50" s="925" t="s">
        <v>8125</v>
      </c>
      <c r="B50" s="926"/>
      <c r="C50" s="927"/>
      <c r="D50" s="928"/>
      <c r="E50" s="929"/>
      <c r="F50" s="931"/>
      <c r="G50" s="153" t="str">
        <f>IF(F50="","",F50-F50*COMPASS!$U$11)</f>
        <v/>
      </c>
    </row>
    <row r="51" spans="1:7">
      <c r="A51" s="890" t="s">
        <v>1096</v>
      </c>
      <c r="B51" s="891" t="s">
        <v>467</v>
      </c>
      <c r="C51" s="892" t="s">
        <v>9247</v>
      </c>
      <c r="D51" s="893">
        <v>1</v>
      </c>
      <c r="E51" s="894"/>
      <c r="F51" s="903">
        <v>51.98</v>
      </c>
      <c r="G51" s="153">
        <f>IF(F51="","",F51-F51*COMPASS!$U$11)</f>
        <v>51.98</v>
      </c>
    </row>
    <row r="52" spans="1:7">
      <c r="A52" s="890" t="s">
        <v>1097</v>
      </c>
      <c r="B52" s="891" t="s">
        <v>467</v>
      </c>
      <c r="C52" s="892" t="s">
        <v>400</v>
      </c>
      <c r="D52" s="893">
        <v>1</v>
      </c>
      <c r="E52" s="894"/>
      <c r="F52" s="903">
        <v>20.63</v>
      </c>
      <c r="G52" s="153">
        <f>IF(F52="","",F52-F52*COMPASS!$U$11)</f>
        <v>20.63</v>
      </c>
    </row>
    <row r="53" spans="1:7">
      <c r="A53" s="890" t="s">
        <v>983</v>
      </c>
      <c r="B53" s="891" t="s">
        <v>467</v>
      </c>
      <c r="C53" s="892" t="s">
        <v>401</v>
      </c>
      <c r="D53" s="893">
        <v>1</v>
      </c>
      <c r="E53" s="902"/>
      <c r="F53" s="903">
        <v>31.76</v>
      </c>
      <c r="G53" s="153">
        <f>IF(F53="","",F53-F53*COMPASS!$U$11)</f>
        <v>31.76</v>
      </c>
    </row>
    <row r="54" spans="1:7">
      <c r="A54" s="890" t="s">
        <v>984</v>
      </c>
      <c r="B54" s="891" t="s">
        <v>216</v>
      </c>
      <c r="C54" s="892" t="s">
        <v>2656</v>
      </c>
      <c r="D54" s="893">
        <v>1</v>
      </c>
      <c r="E54" s="902"/>
      <c r="F54" s="903">
        <v>32.22</v>
      </c>
      <c r="G54" s="153">
        <f>IF(F54="","",F54-F54*COMPASS!$U$11)</f>
        <v>32.22</v>
      </c>
    </row>
    <row r="55" spans="1:7">
      <c r="A55" s="890" t="s">
        <v>8961</v>
      </c>
      <c r="B55" s="891" t="s">
        <v>467</v>
      </c>
      <c r="C55" s="892" t="s">
        <v>9604</v>
      </c>
      <c r="D55" s="895">
        <v>1</v>
      </c>
      <c r="E55" s="888"/>
      <c r="F55" s="889">
        <v>21.39</v>
      </c>
      <c r="G55" s="153">
        <f>IF(F55="","",F55-F55*COMPASS!$U$11)</f>
        <v>21.39</v>
      </c>
    </row>
    <row r="56" spans="1:7">
      <c r="A56" s="890" t="s">
        <v>8962</v>
      </c>
      <c r="B56" s="891" t="s">
        <v>467</v>
      </c>
      <c r="C56" s="892" t="s">
        <v>9605</v>
      </c>
      <c r="D56" s="895">
        <v>1</v>
      </c>
      <c r="E56" s="888"/>
      <c r="F56" s="889">
        <v>21.8</v>
      </c>
      <c r="G56" s="153">
        <f>IF(F56="","",F56-F56*COMPASS!$U$11)</f>
        <v>21.8</v>
      </c>
    </row>
    <row r="57" spans="1:7">
      <c r="A57" s="925" t="s">
        <v>515</v>
      </c>
      <c r="B57" s="926"/>
      <c r="C57" s="927"/>
      <c r="D57" s="928"/>
      <c r="E57" s="929"/>
      <c r="F57" s="931"/>
      <c r="G57" s="153" t="str">
        <f>IF(F57="","",F57-F57*COMPASS!$U$11)</f>
        <v/>
      </c>
    </row>
    <row r="58" spans="1:7">
      <c r="A58" s="890" t="s">
        <v>997</v>
      </c>
      <c r="B58" s="891" t="s">
        <v>467</v>
      </c>
      <c r="C58" s="892" t="s">
        <v>8872</v>
      </c>
      <c r="D58" s="893">
        <v>10</v>
      </c>
      <c r="E58" s="902"/>
      <c r="F58" s="903">
        <v>1.1000000000000001</v>
      </c>
      <c r="G58" s="153">
        <f>IF(F58="","",F58-F58*COMPASS!$U$11)</f>
        <v>1.1000000000000001</v>
      </c>
    </row>
    <row r="59" spans="1:7">
      <c r="A59" s="890" t="s">
        <v>998</v>
      </c>
      <c r="B59" s="891" t="s">
        <v>467</v>
      </c>
      <c r="C59" s="892" t="s">
        <v>8873</v>
      </c>
      <c r="D59" s="893">
        <v>10</v>
      </c>
      <c r="E59" s="902"/>
      <c r="F59" s="903">
        <v>0.54</v>
      </c>
      <c r="G59" s="153">
        <f>IF(F59="","",F59-F59*COMPASS!$U$11)</f>
        <v>0.54</v>
      </c>
    </row>
    <row r="60" spans="1:7">
      <c r="A60" s="890" t="s">
        <v>999</v>
      </c>
      <c r="B60" s="891" t="s">
        <v>467</v>
      </c>
      <c r="C60" s="892" t="s">
        <v>8874</v>
      </c>
      <c r="D60" s="893">
        <v>10</v>
      </c>
      <c r="E60" s="902"/>
      <c r="F60" s="889">
        <v>1.1599999999999999</v>
      </c>
      <c r="G60" s="153">
        <f>IF(F60="","",F60-F60*COMPASS!$U$11)</f>
        <v>1.1599999999999999</v>
      </c>
    </row>
    <row r="61" spans="1:7">
      <c r="A61" s="890" t="s">
        <v>10062</v>
      </c>
      <c r="B61" s="891" t="s">
        <v>467</v>
      </c>
      <c r="C61" s="892" t="s">
        <v>10063</v>
      </c>
      <c r="D61" s="893">
        <v>10</v>
      </c>
      <c r="E61" s="902"/>
      <c r="F61" s="903">
        <v>0.36</v>
      </c>
      <c r="G61" s="153">
        <f>IF(F61="","",F61-F61*COMPASS!$U$11)</f>
        <v>0.36</v>
      </c>
    </row>
    <row r="62" spans="1:7">
      <c r="A62" s="890" t="s">
        <v>191</v>
      </c>
      <c r="B62" s="891" t="s">
        <v>467</v>
      </c>
      <c r="C62" s="892" t="s">
        <v>9262</v>
      </c>
      <c r="D62" s="893">
        <v>10</v>
      </c>
      <c r="E62" s="902"/>
      <c r="F62" s="903">
        <v>1.06</v>
      </c>
      <c r="G62" s="153">
        <f>IF(F62="","",F62-F62*COMPASS!$U$11)</f>
        <v>1.06</v>
      </c>
    </row>
    <row r="63" spans="1:7">
      <c r="A63" s="890" t="s">
        <v>11512</v>
      </c>
      <c r="B63" s="891" t="s">
        <v>467</v>
      </c>
      <c r="C63" s="892" t="s">
        <v>15385</v>
      </c>
      <c r="D63" s="893">
        <v>25</v>
      </c>
      <c r="E63" s="904"/>
      <c r="F63" s="903">
        <v>0.34</v>
      </c>
      <c r="G63" s="153">
        <f>IF(F63="","",F63-F63*COMPASS!$U$11)</f>
        <v>0.34</v>
      </c>
    </row>
    <row r="64" spans="1:7">
      <c r="A64" s="890" t="s">
        <v>11513</v>
      </c>
      <c r="B64" s="891" t="s">
        <v>467</v>
      </c>
      <c r="C64" s="892" t="s">
        <v>15386</v>
      </c>
      <c r="D64" s="893">
        <v>20</v>
      </c>
      <c r="E64" s="904"/>
      <c r="F64" s="903">
        <v>0.91</v>
      </c>
      <c r="G64" s="153">
        <f>IF(F64="","",F64-F64*COMPASS!$U$11)</f>
        <v>0.91</v>
      </c>
    </row>
    <row r="65" spans="1:7">
      <c r="A65" s="890" t="s">
        <v>1000</v>
      </c>
      <c r="B65" s="891" t="s">
        <v>216</v>
      </c>
      <c r="C65" s="892" t="s">
        <v>8875</v>
      </c>
      <c r="D65" s="893">
        <v>10</v>
      </c>
      <c r="E65" s="902"/>
      <c r="F65" s="903">
        <v>3.29</v>
      </c>
      <c r="G65" s="153">
        <f>IF(F65="","",F65-F65*COMPASS!$U$11)</f>
        <v>3.29</v>
      </c>
    </row>
    <row r="66" spans="1:7">
      <c r="A66" s="890" t="s">
        <v>1001</v>
      </c>
      <c r="B66" s="891" t="s">
        <v>216</v>
      </c>
      <c r="C66" s="892" t="s">
        <v>9606</v>
      </c>
      <c r="D66" s="895">
        <v>10</v>
      </c>
      <c r="E66" s="941"/>
      <c r="F66" s="889">
        <v>4.45</v>
      </c>
      <c r="G66" s="153">
        <f>IF(F66="","",F66-F66*COMPASS!$U$11)</f>
        <v>4.45</v>
      </c>
    </row>
    <row r="67" spans="1:7">
      <c r="A67" s="890" t="s">
        <v>1002</v>
      </c>
      <c r="B67" s="891" t="s">
        <v>216</v>
      </c>
      <c r="C67" s="892" t="s">
        <v>8876</v>
      </c>
      <c r="D67" s="895">
        <v>10</v>
      </c>
      <c r="E67" s="941"/>
      <c r="F67" s="889">
        <v>3.27</v>
      </c>
      <c r="G67" s="153">
        <f>IF(F67="","",F67-F67*COMPASS!$U$11)</f>
        <v>3.27</v>
      </c>
    </row>
    <row r="68" spans="1:7">
      <c r="A68" s="890" t="s">
        <v>1003</v>
      </c>
      <c r="B68" s="891" t="s">
        <v>467</v>
      </c>
      <c r="C68" s="892" t="s">
        <v>8877</v>
      </c>
      <c r="D68" s="895">
        <v>10</v>
      </c>
      <c r="E68" s="941"/>
      <c r="F68" s="889">
        <v>2.12</v>
      </c>
      <c r="G68" s="153">
        <f>IF(F68="","",F68-F68*COMPASS!$U$11)</f>
        <v>2.12</v>
      </c>
    </row>
    <row r="69" spans="1:7">
      <c r="A69" s="890" t="s">
        <v>192</v>
      </c>
      <c r="B69" s="891" t="s">
        <v>467</v>
      </c>
      <c r="C69" s="892" t="s">
        <v>9263</v>
      </c>
      <c r="D69" s="895">
        <v>10</v>
      </c>
      <c r="E69" s="941"/>
      <c r="F69" s="889">
        <v>2.12</v>
      </c>
      <c r="G69" s="153">
        <f>IF(F69="","",F69-F69*COMPASS!$U$11)</f>
        <v>2.12</v>
      </c>
    </row>
    <row r="70" spans="1:7">
      <c r="A70" s="890" t="s">
        <v>11514</v>
      </c>
      <c r="B70" s="891" t="s">
        <v>467</v>
      </c>
      <c r="C70" s="892" t="s">
        <v>15387</v>
      </c>
      <c r="D70" s="895">
        <v>25</v>
      </c>
      <c r="E70" s="904"/>
      <c r="F70" s="889">
        <v>1.96</v>
      </c>
      <c r="G70" s="153">
        <f>IF(F70="","",F70-F70*COMPASS!$U$11)</f>
        <v>1.96</v>
      </c>
    </row>
    <row r="71" spans="1:7">
      <c r="A71" s="890" t="s">
        <v>1004</v>
      </c>
      <c r="B71" s="891" t="s">
        <v>467</v>
      </c>
      <c r="C71" s="892" t="s">
        <v>11481</v>
      </c>
      <c r="D71" s="895">
        <v>4</v>
      </c>
      <c r="E71" s="941"/>
      <c r="F71" s="889">
        <v>3.79</v>
      </c>
      <c r="G71" s="153">
        <f>IF(F71="","",F71-F71*COMPASS!$U$11)</f>
        <v>3.79</v>
      </c>
    </row>
    <row r="72" spans="1:7">
      <c r="A72" s="890" t="s">
        <v>1005</v>
      </c>
      <c r="B72" s="891" t="s">
        <v>216</v>
      </c>
      <c r="C72" s="892" t="s">
        <v>8878</v>
      </c>
      <c r="D72" s="895">
        <v>10</v>
      </c>
      <c r="E72" s="941"/>
      <c r="F72" s="889">
        <v>3.25</v>
      </c>
      <c r="G72" s="153">
        <f>IF(F72="","",F72-F72*COMPASS!$U$11)</f>
        <v>3.25</v>
      </c>
    </row>
    <row r="73" spans="1:7">
      <c r="A73" s="890" t="s">
        <v>1006</v>
      </c>
      <c r="B73" s="891" t="s">
        <v>216</v>
      </c>
      <c r="C73" s="892" t="s">
        <v>8879</v>
      </c>
      <c r="D73" s="895">
        <v>10</v>
      </c>
      <c r="E73" s="941"/>
      <c r="F73" s="889">
        <v>1.82</v>
      </c>
      <c r="G73" s="153">
        <f>IF(F73="","",F73-F73*COMPASS!$U$11)</f>
        <v>1.82</v>
      </c>
    </row>
    <row r="74" spans="1:7">
      <c r="A74" s="890" t="s">
        <v>1007</v>
      </c>
      <c r="B74" s="891" t="s">
        <v>216</v>
      </c>
      <c r="C74" s="892" t="s">
        <v>8880</v>
      </c>
      <c r="D74" s="895">
        <v>10</v>
      </c>
      <c r="E74" s="941"/>
      <c r="F74" s="889">
        <v>1.23</v>
      </c>
      <c r="G74" s="153">
        <f>IF(F74="","",F74-F74*COMPASS!$U$11)</f>
        <v>1.23</v>
      </c>
    </row>
    <row r="75" spans="1:7">
      <c r="A75" s="890" t="s">
        <v>1008</v>
      </c>
      <c r="B75" s="891" t="s">
        <v>216</v>
      </c>
      <c r="C75" s="892" t="s">
        <v>8881</v>
      </c>
      <c r="D75" s="895">
        <v>10</v>
      </c>
      <c r="E75" s="941"/>
      <c r="F75" s="889">
        <v>2.72</v>
      </c>
      <c r="G75" s="153">
        <f>IF(F75="","",F75-F75*COMPASS!$U$11)</f>
        <v>2.72</v>
      </c>
    </row>
    <row r="76" spans="1:7">
      <c r="A76" s="890" t="s">
        <v>1009</v>
      </c>
      <c r="B76" s="891" t="s">
        <v>467</v>
      </c>
      <c r="C76" s="892" t="s">
        <v>8882</v>
      </c>
      <c r="D76" s="895">
        <v>10</v>
      </c>
      <c r="E76" s="941"/>
      <c r="F76" s="889">
        <v>0.7</v>
      </c>
      <c r="G76" s="153">
        <f>IF(F76="","",F76-F76*COMPASS!$U$11)</f>
        <v>0.7</v>
      </c>
    </row>
    <row r="77" spans="1:7">
      <c r="A77" s="890" t="s">
        <v>1010</v>
      </c>
      <c r="B77" s="891" t="s">
        <v>467</v>
      </c>
      <c r="C77" s="892" t="s">
        <v>8883</v>
      </c>
      <c r="D77" s="895">
        <v>10</v>
      </c>
      <c r="E77" s="941"/>
      <c r="F77" s="889">
        <v>1.23</v>
      </c>
      <c r="G77" s="153">
        <f>IF(F77="","",F77-F77*COMPASS!$U$11)</f>
        <v>1.23</v>
      </c>
    </row>
    <row r="78" spans="1:7">
      <c r="A78" s="890" t="s">
        <v>1011</v>
      </c>
      <c r="B78" s="891" t="s">
        <v>216</v>
      </c>
      <c r="C78" s="892" t="s">
        <v>8884</v>
      </c>
      <c r="D78" s="895">
        <v>10</v>
      </c>
      <c r="E78" s="941"/>
      <c r="F78" s="889">
        <v>4.51</v>
      </c>
      <c r="G78" s="153">
        <f>IF(F78="","",F78-F78*COMPASS!$U$11)</f>
        <v>4.51</v>
      </c>
    </row>
    <row r="79" spans="1:7">
      <c r="A79" s="890" t="s">
        <v>1012</v>
      </c>
      <c r="B79" s="891" t="s">
        <v>216</v>
      </c>
      <c r="C79" s="892" t="s">
        <v>8885</v>
      </c>
      <c r="D79" s="895">
        <v>10</v>
      </c>
      <c r="E79" s="941"/>
      <c r="F79" s="889">
        <v>2.36</v>
      </c>
      <c r="G79" s="153">
        <f>IF(F79="","",F79-F79*COMPASS!$U$11)</f>
        <v>2.36</v>
      </c>
    </row>
    <row r="80" spans="1:7">
      <c r="A80" s="890" t="s">
        <v>1013</v>
      </c>
      <c r="B80" s="891" t="s">
        <v>467</v>
      </c>
      <c r="C80" s="892" t="s">
        <v>8886</v>
      </c>
      <c r="D80" s="895">
        <v>10</v>
      </c>
      <c r="E80" s="941"/>
      <c r="F80" s="889">
        <v>2.0299999999999998</v>
      </c>
      <c r="G80" s="153">
        <f>IF(F80="","",F80-F80*COMPASS!$U$11)</f>
        <v>2.0299999999999998</v>
      </c>
    </row>
    <row r="81" spans="1:7">
      <c r="A81" s="890" t="s">
        <v>1014</v>
      </c>
      <c r="B81" s="891" t="s">
        <v>467</v>
      </c>
      <c r="C81" s="892" t="s">
        <v>16407</v>
      </c>
      <c r="D81" s="895">
        <v>20</v>
      </c>
      <c r="E81" s="941"/>
      <c r="F81" s="889">
        <v>5.41</v>
      </c>
      <c r="G81" s="153">
        <f>IF(F81="","",F81-F81*COMPASS!$U$11)</f>
        <v>5.41</v>
      </c>
    </row>
    <row r="82" spans="1:7">
      <c r="A82" s="890" t="s">
        <v>1015</v>
      </c>
      <c r="B82" s="891" t="s">
        <v>216</v>
      </c>
      <c r="C82" s="892" t="s">
        <v>8887</v>
      </c>
      <c r="D82" s="895">
        <v>10</v>
      </c>
      <c r="E82" s="941"/>
      <c r="F82" s="889">
        <v>3.14</v>
      </c>
      <c r="G82" s="153">
        <f>IF(F82="","",F82-F82*COMPASS!$U$11)</f>
        <v>3.14</v>
      </c>
    </row>
    <row r="83" spans="1:7">
      <c r="A83" s="890" t="s">
        <v>1016</v>
      </c>
      <c r="B83" s="891" t="s">
        <v>216</v>
      </c>
      <c r="C83" s="892" t="s">
        <v>8888</v>
      </c>
      <c r="D83" s="893">
        <v>10</v>
      </c>
      <c r="E83" s="941"/>
      <c r="F83" s="903">
        <v>1.6</v>
      </c>
      <c r="G83" s="153">
        <f>IF(F83="","",F83-F83*COMPASS!$U$11)</f>
        <v>1.6</v>
      </c>
    </row>
    <row r="84" spans="1:7">
      <c r="A84" s="925" t="s">
        <v>14686</v>
      </c>
      <c r="B84" s="926"/>
      <c r="C84" s="927"/>
      <c r="D84" s="943"/>
      <c r="E84" s="944"/>
      <c r="F84" s="945"/>
      <c r="G84" s="153" t="str">
        <f>IF(F84="","",F84-F84*COMPASS!$U$11)</f>
        <v/>
      </c>
    </row>
    <row r="85" spans="1:7">
      <c r="A85" s="890" t="s">
        <v>785</v>
      </c>
      <c r="B85" s="891" t="s">
        <v>467</v>
      </c>
      <c r="C85" s="892" t="s">
        <v>669</v>
      </c>
      <c r="D85" s="893">
        <v>6</v>
      </c>
      <c r="E85" s="902"/>
      <c r="F85" s="903">
        <v>1.94</v>
      </c>
      <c r="G85" s="153">
        <f>IF(F85="","",F85-F85*COMPASS!$U$11)</f>
        <v>1.94</v>
      </c>
    </row>
    <row r="86" spans="1:7">
      <c r="A86" s="890" t="s">
        <v>786</v>
      </c>
      <c r="B86" s="891" t="s">
        <v>467</v>
      </c>
      <c r="C86" s="892" t="s">
        <v>670</v>
      </c>
      <c r="D86" s="893">
        <v>6</v>
      </c>
      <c r="E86" s="902"/>
      <c r="F86" s="903">
        <v>2</v>
      </c>
      <c r="G86" s="153">
        <f>IF(F86="","",F86-F86*COMPASS!$U$11)</f>
        <v>2</v>
      </c>
    </row>
    <row r="87" spans="1:7">
      <c r="A87" s="890" t="s">
        <v>787</v>
      </c>
      <c r="B87" s="891" t="s">
        <v>216</v>
      </c>
      <c r="C87" s="892" t="s">
        <v>671</v>
      </c>
      <c r="D87" s="893">
        <v>6</v>
      </c>
      <c r="E87" s="891"/>
      <c r="F87" s="903">
        <v>8.11</v>
      </c>
      <c r="G87" s="153">
        <f>IF(F87="","",F87-F87*COMPASS!$U$11)</f>
        <v>8.11</v>
      </c>
    </row>
    <row r="88" spans="1:7">
      <c r="A88" s="890" t="s">
        <v>788</v>
      </c>
      <c r="B88" s="891" t="s">
        <v>216</v>
      </c>
      <c r="C88" s="892" t="s">
        <v>635</v>
      </c>
      <c r="D88" s="893">
        <v>6</v>
      </c>
      <c r="E88" s="891"/>
      <c r="F88" s="903">
        <v>8.74</v>
      </c>
      <c r="G88" s="153">
        <f>IF(F88="","",F88-F88*COMPASS!$U$11)</f>
        <v>8.74</v>
      </c>
    </row>
    <row r="89" spans="1:7">
      <c r="A89" s="890" t="s">
        <v>789</v>
      </c>
      <c r="B89" s="891" t="s">
        <v>467</v>
      </c>
      <c r="C89" s="892" t="s">
        <v>136</v>
      </c>
      <c r="D89" s="893">
        <v>6</v>
      </c>
      <c r="E89" s="902"/>
      <c r="F89" s="903">
        <v>1.94</v>
      </c>
      <c r="G89" s="153">
        <f>IF(F89="","",F89-F89*COMPASS!$U$11)</f>
        <v>1.94</v>
      </c>
    </row>
    <row r="90" spans="1:7">
      <c r="A90" s="890" t="s">
        <v>790</v>
      </c>
      <c r="B90" s="891" t="s">
        <v>216</v>
      </c>
      <c r="C90" s="892" t="s">
        <v>294</v>
      </c>
      <c r="D90" s="893">
        <v>6</v>
      </c>
      <c r="E90" s="891"/>
      <c r="F90" s="903">
        <v>4.68</v>
      </c>
      <c r="G90" s="153">
        <f>IF(F90="","",F90-F90*COMPASS!$U$11)</f>
        <v>4.68</v>
      </c>
    </row>
    <row r="91" spans="1:7">
      <c r="A91" s="890" t="s">
        <v>791</v>
      </c>
      <c r="B91" s="891" t="s">
        <v>467</v>
      </c>
      <c r="C91" s="892" t="s">
        <v>368</v>
      </c>
      <c r="D91" s="893">
        <v>6</v>
      </c>
      <c r="E91" s="902"/>
      <c r="F91" s="903">
        <v>2.09</v>
      </c>
      <c r="G91" s="153">
        <f>IF(F91="","",F91-F91*COMPASS!$U$11)</f>
        <v>2.09</v>
      </c>
    </row>
    <row r="92" spans="1:7">
      <c r="A92" s="890" t="s">
        <v>792</v>
      </c>
      <c r="B92" s="891" t="s">
        <v>467</v>
      </c>
      <c r="C92" s="892" t="s">
        <v>369</v>
      </c>
      <c r="D92" s="893">
        <v>6</v>
      </c>
      <c r="E92" s="902"/>
      <c r="F92" s="903">
        <v>2.14</v>
      </c>
      <c r="G92" s="153">
        <f>IF(F92="","",F92-F92*COMPASS!$U$11)</f>
        <v>2.14</v>
      </c>
    </row>
    <row r="93" spans="1:7">
      <c r="A93" s="890" t="s">
        <v>793</v>
      </c>
      <c r="B93" s="891" t="s">
        <v>216</v>
      </c>
      <c r="C93" s="892" t="s">
        <v>623</v>
      </c>
      <c r="D93" s="893">
        <v>6</v>
      </c>
      <c r="E93" s="891"/>
      <c r="F93" s="903">
        <v>8.25</v>
      </c>
      <c r="G93" s="153">
        <f>IF(F93="","",F93-F93*COMPASS!$U$11)</f>
        <v>8.25</v>
      </c>
    </row>
    <row r="94" spans="1:7">
      <c r="A94" s="890" t="s">
        <v>794</v>
      </c>
      <c r="B94" s="891" t="s">
        <v>216</v>
      </c>
      <c r="C94" s="892" t="s">
        <v>98</v>
      </c>
      <c r="D94" s="893">
        <v>6</v>
      </c>
      <c r="E94" s="891"/>
      <c r="F94" s="903">
        <v>8.8800000000000008</v>
      </c>
      <c r="G94" s="153">
        <f>IF(F94="","",F94-F94*COMPASS!$U$11)</f>
        <v>8.8800000000000008</v>
      </c>
    </row>
    <row r="95" spans="1:7">
      <c r="A95" s="890" t="s">
        <v>795</v>
      </c>
      <c r="B95" s="891" t="s">
        <v>467</v>
      </c>
      <c r="C95" s="892" t="s">
        <v>432</v>
      </c>
      <c r="D95" s="893">
        <v>6</v>
      </c>
      <c r="E95" s="902"/>
      <c r="F95" s="903">
        <v>2.14</v>
      </c>
      <c r="G95" s="153">
        <f>IF(F95="","",F95-F95*COMPASS!$U$11)</f>
        <v>2.14</v>
      </c>
    </row>
    <row r="96" spans="1:7">
      <c r="A96" s="890" t="s">
        <v>796</v>
      </c>
      <c r="B96" s="891" t="s">
        <v>216</v>
      </c>
      <c r="C96" s="892" t="s">
        <v>349</v>
      </c>
      <c r="D96" s="893">
        <v>6</v>
      </c>
      <c r="E96" s="891"/>
      <c r="F96" s="903">
        <v>4.68</v>
      </c>
      <c r="G96" s="153">
        <f>IF(F96="","",F96-F96*COMPASS!$U$11)</f>
        <v>4.68</v>
      </c>
    </row>
    <row r="97" spans="1:7">
      <c r="A97" s="925" t="s">
        <v>120</v>
      </c>
      <c r="B97" s="926"/>
      <c r="C97" s="927"/>
      <c r="D97" s="943"/>
      <c r="E97" s="944"/>
      <c r="F97" s="945"/>
      <c r="G97" s="153" t="str">
        <f>IF(F97="","",F97-F97*COMPASS!$U$11)</f>
        <v/>
      </c>
    </row>
    <row r="98" spans="1:7">
      <c r="A98" s="890" t="s">
        <v>797</v>
      </c>
      <c r="B98" s="891" t="s">
        <v>467</v>
      </c>
      <c r="C98" s="892" t="s">
        <v>11519</v>
      </c>
      <c r="D98" s="893">
        <v>6</v>
      </c>
      <c r="E98" s="902"/>
      <c r="F98" s="903">
        <v>2.21</v>
      </c>
      <c r="G98" s="153">
        <f>IF(F98="","",F98-F98*COMPASS!$U$11)</f>
        <v>2.21</v>
      </c>
    </row>
    <row r="99" spans="1:7">
      <c r="A99" s="890" t="s">
        <v>801</v>
      </c>
      <c r="B99" s="891" t="s">
        <v>467</v>
      </c>
      <c r="C99" s="892" t="s">
        <v>11520</v>
      </c>
      <c r="D99" s="893">
        <v>6</v>
      </c>
      <c r="E99" s="902"/>
      <c r="F99" s="903">
        <v>2.38</v>
      </c>
      <c r="G99" s="153">
        <f>IF(F99="","",F99-F99*COMPASS!$U$11)</f>
        <v>2.38</v>
      </c>
    </row>
    <row r="100" spans="1:7">
      <c r="A100" s="890" t="s">
        <v>798</v>
      </c>
      <c r="B100" s="891" t="s">
        <v>467</v>
      </c>
      <c r="C100" s="892" t="s">
        <v>11521</v>
      </c>
      <c r="D100" s="893">
        <v>6</v>
      </c>
      <c r="E100" s="902"/>
      <c r="F100" s="903">
        <v>2.44</v>
      </c>
      <c r="G100" s="153">
        <f>IF(F100="","",F100-F100*COMPASS!$U$11)</f>
        <v>2.44</v>
      </c>
    </row>
    <row r="101" spans="1:7">
      <c r="A101" s="890" t="s">
        <v>799</v>
      </c>
      <c r="B101" s="891" t="s">
        <v>216</v>
      </c>
      <c r="C101" s="892" t="s">
        <v>11522</v>
      </c>
      <c r="D101" s="893">
        <v>6</v>
      </c>
      <c r="E101" s="891"/>
      <c r="F101" s="903">
        <v>9.36</v>
      </c>
      <c r="G101" s="153">
        <f>IF(F101="","",F101-F101*COMPASS!$U$11)</f>
        <v>9.36</v>
      </c>
    </row>
    <row r="102" spans="1:7">
      <c r="A102" s="890" t="s">
        <v>800</v>
      </c>
      <c r="B102" s="891" t="s">
        <v>216</v>
      </c>
      <c r="C102" s="892" t="s">
        <v>11523</v>
      </c>
      <c r="D102" s="893">
        <v>6</v>
      </c>
      <c r="E102" s="891"/>
      <c r="F102" s="903">
        <v>9.98</v>
      </c>
      <c r="G102" s="153">
        <f>IF(F102="","",F102-F102*COMPASS!$U$11)</f>
        <v>9.98</v>
      </c>
    </row>
    <row r="103" spans="1:7">
      <c r="A103" s="890" t="s">
        <v>13946</v>
      </c>
      <c r="B103" s="891" t="s">
        <v>467</v>
      </c>
      <c r="C103" s="892" t="s">
        <v>13947</v>
      </c>
      <c r="D103" s="893">
        <v>1</v>
      </c>
      <c r="E103" s="902"/>
      <c r="F103" s="903">
        <v>23.14</v>
      </c>
      <c r="G103" s="153">
        <f>IF(F103="","",F103-F103*COMPASS!$U$11)</f>
        <v>23.14</v>
      </c>
    </row>
    <row r="104" spans="1:7">
      <c r="A104" s="890" t="s">
        <v>13948</v>
      </c>
      <c r="B104" s="891" t="s">
        <v>467</v>
      </c>
      <c r="C104" s="892" t="s">
        <v>13949</v>
      </c>
      <c r="D104" s="893">
        <v>1</v>
      </c>
      <c r="E104" s="902"/>
      <c r="F104" s="903">
        <v>23.14</v>
      </c>
      <c r="G104" s="153">
        <f>IF(F104="","",F104-F104*COMPASS!$U$11)</f>
        <v>23.14</v>
      </c>
    </row>
    <row r="105" spans="1:7">
      <c r="A105" s="890" t="s">
        <v>121</v>
      </c>
      <c r="B105" s="891" t="s">
        <v>467</v>
      </c>
      <c r="C105" s="892" t="s">
        <v>11524</v>
      </c>
      <c r="D105" s="893">
        <v>6</v>
      </c>
      <c r="E105" s="902"/>
      <c r="F105" s="903">
        <v>2.6</v>
      </c>
      <c r="G105" s="153">
        <f>IF(F105="","",F105-F105*COMPASS!$U$11)</f>
        <v>2.6</v>
      </c>
    </row>
    <row r="106" spans="1:7">
      <c r="A106" s="890" t="s">
        <v>122</v>
      </c>
      <c r="B106" s="891" t="s">
        <v>467</v>
      </c>
      <c r="C106" s="892" t="s">
        <v>11525</v>
      </c>
      <c r="D106" s="893">
        <v>6</v>
      </c>
      <c r="E106" s="902"/>
      <c r="F106" s="903">
        <v>2.74</v>
      </c>
      <c r="G106" s="153">
        <f>IF(F106="","",F106-F106*COMPASS!$U$11)</f>
        <v>2.74</v>
      </c>
    </row>
    <row r="107" spans="1:7">
      <c r="A107" s="890" t="s">
        <v>11515</v>
      </c>
      <c r="B107" s="891" t="s">
        <v>467</v>
      </c>
      <c r="C107" s="892" t="s">
        <v>11516</v>
      </c>
      <c r="D107" s="893">
        <v>6</v>
      </c>
      <c r="E107" s="904"/>
      <c r="F107" s="903">
        <v>2.54</v>
      </c>
      <c r="G107" s="153">
        <f>IF(F107="","",F107-F107*COMPASS!$U$11)</f>
        <v>2.54</v>
      </c>
    </row>
    <row r="108" spans="1:7">
      <c r="A108" s="890" t="s">
        <v>11517</v>
      </c>
      <c r="B108" s="891" t="s">
        <v>467</v>
      </c>
      <c r="C108" s="892" t="s">
        <v>11518</v>
      </c>
      <c r="D108" s="893">
        <v>6</v>
      </c>
      <c r="E108" s="904"/>
      <c r="F108" s="903">
        <v>2.63</v>
      </c>
      <c r="G108" s="153">
        <f>IF(F108="","",F108-F108*COMPASS!$U$11)</f>
        <v>2.63</v>
      </c>
    </row>
    <row r="109" spans="1:7">
      <c r="A109" s="890" t="s">
        <v>13950</v>
      </c>
      <c r="B109" s="891" t="s">
        <v>467</v>
      </c>
      <c r="C109" s="892" t="s">
        <v>13951</v>
      </c>
      <c r="D109" s="893">
        <v>1</v>
      </c>
      <c r="E109" s="902"/>
      <c r="F109" s="903">
        <v>27.04</v>
      </c>
      <c r="G109" s="153">
        <f>IF(F109="","",F109-F109*COMPASS!$U$11)</f>
        <v>27.04</v>
      </c>
    </row>
    <row r="110" spans="1:7">
      <c r="A110" s="890" t="s">
        <v>13952</v>
      </c>
      <c r="B110" s="891" t="s">
        <v>467</v>
      </c>
      <c r="C110" s="892" t="s">
        <v>13953</v>
      </c>
      <c r="D110" s="893">
        <v>1</v>
      </c>
      <c r="E110" s="902"/>
      <c r="F110" s="903">
        <v>27.04</v>
      </c>
      <c r="G110" s="153">
        <f>IF(F110="","",F110-F110*COMPASS!$U$11)</f>
        <v>27.04</v>
      </c>
    </row>
    <row r="111" spans="1:7">
      <c r="A111" s="925" t="s">
        <v>270</v>
      </c>
      <c r="B111" s="926"/>
      <c r="C111" s="927"/>
      <c r="D111" s="943"/>
      <c r="E111" s="944"/>
      <c r="F111" s="945"/>
      <c r="G111" s="153" t="str">
        <f>IF(F111="","",F111-F111*COMPASS!$U$11)</f>
        <v/>
      </c>
    </row>
    <row r="112" spans="1:7">
      <c r="A112" s="890" t="s">
        <v>802</v>
      </c>
      <c r="B112" s="891" t="s">
        <v>467</v>
      </c>
      <c r="C112" s="892" t="s">
        <v>9219</v>
      </c>
      <c r="D112" s="893">
        <v>6</v>
      </c>
      <c r="E112" s="891"/>
      <c r="F112" s="903">
        <v>2.0099999999999998</v>
      </c>
      <c r="G112" s="153">
        <f>IF(F112="","",F112-F112*COMPASS!$U$11)</f>
        <v>2.0099999999999998</v>
      </c>
    </row>
    <row r="113" spans="1:7">
      <c r="A113" s="890" t="s">
        <v>964</v>
      </c>
      <c r="B113" s="891" t="s">
        <v>467</v>
      </c>
      <c r="C113" s="892" t="s">
        <v>672</v>
      </c>
      <c r="D113" s="893">
        <v>6</v>
      </c>
      <c r="E113" s="891"/>
      <c r="F113" s="903">
        <v>2.13</v>
      </c>
      <c r="G113" s="153">
        <f>IF(F113="","",F113-F113*COMPASS!$U$11)</f>
        <v>2.13</v>
      </c>
    </row>
    <row r="114" spans="1:7">
      <c r="A114" s="890" t="s">
        <v>965</v>
      </c>
      <c r="B114" s="891" t="s">
        <v>216</v>
      </c>
      <c r="C114" s="892" t="s">
        <v>139</v>
      </c>
      <c r="D114" s="893">
        <v>6</v>
      </c>
      <c r="E114" s="891"/>
      <c r="F114" s="903">
        <v>7.83</v>
      </c>
      <c r="G114" s="153">
        <f>IF(F114="","",F114-F114*COMPASS!$U$11)</f>
        <v>7.83</v>
      </c>
    </row>
    <row r="115" spans="1:7">
      <c r="A115" s="890" t="s">
        <v>966</v>
      </c>
      <c r="B115" s="891" t="s">
        <v>216</v>
      </c>
      <c r="C115" s="892" t="s">
        <v>138</v>
      </c>
      <c r="D115" s="893">
        <v>6</v>
      </c>
      <c r="E115" s="891"/>
      <c r="F115" s="903">
        <v>8.4</v>
      </c>
      <c r="G115" s="153">
        <f>IF(F115="","",F115-F115*COMPASS!$U$11)</f>
        <v>8.4</v>
      </c>
    </row>
    <row r="116" spans="1:7">
      <c r="A116" s="890" t="s">
        <v>967</v>
      </c>
      <c r="B116" s="891" t="s">
        <v>467</v>
      </c>
      <c r="C116" s="892" t="s">
        <v>9220</v>
      </c>
      <c r="D116" s="893">
        <v>6</v>
      </c>
      <c r="E116" s="902"/>
      <c r="F116" s="903">
        <v>2.5099999999999998</v>
      </c>
      <c r="G116" s="153">
        <f>IF(F116="","",F116-F116*COMPASS!$U$11)</f>
        <v>2.5099999999999998</v>
      </c>
    </row>
    <row r="117" spans="1:7">
      <c r="A117" s="890" t="s">
        <v>968</v>
      </c>
      <c r="B117" s="891" t="s">
        <v>467</v>
      </c>
      <c r="C117" s="892" t="s">
        <v>344</v>
      </c>
      <c r="D117" s="893">
        <v>6</v>
      </c>
      <c r="E117" s="891"/>
      <c r="F117" s="903">
        <v>4.96</v>
      </c>
      <c r="G117" s="153">
        <f>IF(F117="","",F117-F117*COMPASS!$U$11)</f>
        <v>4.96</v>
      </c>
    </row>
    <row r="118" spans="1:7">
      <c r="A118" s="890" t="s">
        <v>13954</v>
      </c>
      <c r="B118" s="891" t="s">
        <v>467</v>
      </c>
      <c r="C118" s="892" t="s">
        <v>13955</v>
      </c>
      <c r="D118" s="893">
        <v>1</v>
      </c>
      <c r="E118" s="891"/>
      <c r="F118" s="903">
        <v>20.78</v>
      </c>
      <c r="G118" s="153">
        <f>IF(F118="","",F118-F118*COMPASS!$U$11)</f>
        <v>20.78</v>
      </c>
    </row>
    <row r="119" spans="1:7">
      <c r="A119" s="890" t="s">
        <v>13956</v>
      </c>
      <c r="B119" s="891" t="s">
        <v>467</v>
      </c>
      <c r="C119" s="892" t="s">
        <v>13957</v>
      </c>
      <c r="D119" s="893">
        <v>1</v>
      </c>
      <c r="E119" s="902"/>
      <c r="F119" s="903">
        <v>20.78</v>
      </c>
      <c r="G119" s="153">
        <f>IF(F119="","",F119-F119*COMPASS!$U$11)</f>
        <v>20.78</v>
      </c>
    </row>
    <row r="120" spans="1:7">
      <c r="A120" s="925" t="s">
        <v>513</v>
      </c>
      <c r="B120" s="926"/>
      <c r="C120" s="927"/>
      <c r="D120" s="928"/>
      <c r="E120" s="929"/>
      <c r="F120" s="931"/>
      <c r="G120" s="153" t="str">
        <f>IF(F120="","",F120-F120*COMPASS!$U$11)</f>
        <v/>
      </c>
    </row>
    <row r="121" spans="1:7">
      <c r="A121" s="890" t="s">
        <v>985</v>
      </c>
      <c r="B121" s="891" t="s">
        <v>467</v>
      </c>
      <c r="C121" s="892" t="s">
        <v>8860</v>
      </c>
      <c r="D121" s="893">
        <v>10</v>
      </c>
      <c r="E121" s="894"/>
      <c r="F121" s="903">
        <v>1.2889599999999999</v>
      </c>
      <c r="G121" s="153">
        <f>IF(F121="","",F121-F121*COMPASS!$U$11)</f>
        <v>1.2889599999999999</v>
      </c>
    </row>
    <row r="122" spans="1:7">
      <c r="A122" s="890" t="s">
        <v>986</v>
      </c>
      <c r="B122" s="891" t="s">
        <v>467</v>
      </c>
      <c r="C122" s="892" t="s">
        <v>8861</v>
      </c>
      <c r="D122" s="893">
        <v>10</v>
      </c>
      <c r="E122" s="894"/>
      <c r="F122" s="903">
        <v>1.2889599999999999</v>
      </c>
      <c r="G122" s="153">
        <f>IF(F122="","",F122-F122*COMPASS!$U$11)</f>
        <v>1.2889599999999999</v>
      </c>
    </row>
    <row r="123" spans="1:7">
      <c r="A123" s="890" t="s">
        <v>987</v>
      </c>
      <c r="B123" s="891" t="s">
        <v>467</v>
      </c>
      <c r="C123" s="892" t="s">
        <v>8862</v>
      </c>
      <c r="D123" s="893">
        <v>10</v>
      </c>
      <c r="E123" s="894"/>
      <c r="F123" s="903">
        <v>0.30419999999999997</v>
      </c>
      <c r="G123" s="153">
        <f>IF(F123="","",F123-F123*COMPASS!$U$11)</f>
        <v>0.30419999999999997</v>
      </c>
    </row>
    <row r="124" spans="1:7">
      <c r="A124" s="890" t="s">
        <v>988</v>
      </c>
      <c r="B124" s="891" t="s">
        <v>467</v>
      </c>
      <c r="C124" s="892" t="s">
        <v>8863</v>
      </c>
      <c r="D124" s="893">
        <v>10</v>
      </c>
      <c r="E124" s="894"/>
      <c r="F124" s="903">
        <v>2.1311</v>
      </c>
      <c r="G124" s="153">
        <f>IF(F124="","",F124-F124*COMPASS!$U$11)</f>
        <v>2.1311</v>
      </c>
    </row>
    <row r="125" spans="1:7">
      <c r="A125" s="890" t="s">
        <v>989</v>
      </c>
      <c r="B125" s="891" t="s">
        <v>467</v>
      </c>
      <c r="C125" s="892" t="s">
        <v>8864</v>
      </c>
      <c r="D125" s="893">
        <v>10</v>
      </c>
      <c r="E125" s="902"/>
      <c r="F125" s="903">
        <v>4.4742999999999995</v>
      </c>
      <c r="G125" s="153">
        <f>IF(F125="","",F125-F125*COMPASS!$U$11)</f>
        <v>4.4742999999999995</v>
      </c>
    </row>
    <row r="126" spans="1:7">
      <c r="A126" s="890" t="s">
        <v>990</v>
      </c>
      <c r="B126" s="891" t="s">
        <v>467</v>
      </c>
      <c r="C126" s="892" t="s">
        <v>8865</v>
      </c>
      <c r="D126" s="893">
        <v>10</v>
      </c>
      <c r="E126" s="902"/>
      <c r="F126" s="903">
        <v>2.2523</v>
      </c>
      <c r="G126" s="153">
        <f>IF(F126="","",F126-F126*COMPASS!$U$11)</f>
        <v>2.2523</v>
      </c>
    </row>
    <row r="127" spans="1:7">
      <c r="A127" s="925" t="s">
        <v>514</v>
      </c>
      <c r="B127" s="926"/>
      <c r="C127" s="927"/>
      <c r="D127" s="928"/>
      <c r="E127" s="929"/>
      <c r="F127" s="931"/>
      <c r="G127" s="153" t="str">
        <f>IF(F127="","",F127-F127*COMPASS!$U$11)</f>
        <v/>
      </c>
    </row>
    <row r="128" spans="1:7">
      <c r="A128" s="890" t="s">
        <v>991</v>
      </c>
      <c r="B128" s="891" t="s">
        <v>467</v>
      </c>
      <c r="C128" s="892" t="s">
        <v>8866</v>
      </c>
      <c r="D128" s="893">
        <v>10</v>
      </c>
      <c r="E128" s="894"/>
      <c r="F128" s="903">
        <v>2.11</v>
      </c>
      <c r="G128" s="153">
        <f>IF(F128="","",F128-F128*COMPASS!$U$11)</f>
        <v>2.11</v>
      </c>
    </row>
    <row r="129" spans="1:7">
      <c r="A129" s="890" t="s">
        <v>992</v>
      </c>
      <c r="B129" s="891" t="s">
        <v>467</v>
      </c>
      <c r="C129" s="892" t="s">
        <v>8867</v>
      </c>
      <c r="D129" s="893">
        <v>10</v>
      </c>
      <c r="E129" s="894"/>
      <c r="F129" s="903">
        <v>2.5099999999999998</v>
      </c>
      <c r="G129" s="153">
        <f>IF(F129="","",F129-F129*COMPASS!$U$11)</f>
        <v>2.5099999999999998</v>
      </c>
    </row>
    <row r="130" spans="1:7">
      <c r="A130" s="890" t="s">
        <v>993</v>
      </c>
      <c r="B130" s="891" t="s">
        <v>467</v>
      </c>
      <c r="C130" s="892" t="s">
        <v>8868</v>
      </c>
      <c r="D130" s="893">
        <v>10</v>
      </c>
      <c r="E130" s="894"/>
      <c r="F130" s="903">
        <v>0.30449999999999994</v>
      </c>
      <c r="G130" s="153">
        <f>IF(F130="","",F130-F130*COMPASS!$U$11)</f>
        <v>0.30449999999999994</v>
      </c>
    </row>
    <row r="131" spans="1:7">
      <c r="A131" s="890" t="s">
        <v>994</v>
      </c>
      <c r="B131" s="891" t="s">
        <v>467</v>
      </c>
      <c r="C131" s="892" t="s">
        <v>8869</v>
      </c>
      <c r="D131" s="893">
        <v>10</v>
      </c>
      <c r="E131" s="894"/>
      <c r="F131" s="903">
        <v>3.1473200000000001</v>
      </c>
      <c r="G131" s="153">
        <f>IF(F131="","",F131-F131*COMPASS!$U$11)</f>
        <v>3.1473200000000001</v>
      </c>
    </row>
    <row r="132" spans="1:7">
      <c r="A132" s="890" t="s">
        <v>995</v>
      </c>
      <c r="B132" s="891" t="s">
        <v>467</v>
      </c>
      <c r="C132" s="892" t="s">
        <v>8870</v>
      </c>
      <c r="D132" s="893">
        <v>10</v>
      </c>
      <c r="E132" s="894"/>
      <c r="F132" s="903">
        <v>5.3678799999999995</v>
      </c>
      <c r="G132" s="153">
        <f>IF(F132="","",F132-F132*COMPASS!$U$11)</f>
        <v>5.3678799999999995</v>
      </c>
    </row>
    <row r="133" spans="1:7">
      <c r="A133" s="890" t="s">
        <v>996</v>
      </c>
      <c r="B133" s="891" t="s">
        <v>467</v>
      </c>
      <c r="C133" s="892" t="s">
        <v>8871</v>
      </c>
      <c r="D133" s="893">
        <v>10</v>
      </c>
      <c r="E133" s="894"/>
      <c r="F133" s="903">
        <v>2.4543000000000004</v>
      </c>
      <c r="G133" s="153">
        <f>IF(F133="","",F133-F133*COMPASS!$U$11)</f>
        <v>2.4543000000000004</v>
      </c>
    </row>
    <row r="134" spans="1:7">
      <c r="A134" s="925" t="s">
        <v>1783</v>
      </c>
      <c r="B134" s="926"/>
      <c r="C134" s="927"/>
      <c r="D134" s="928"/>
      <c r="E134" s="929"/>
      <c r="F134" s="931"/>
      <c r="G134" s="153" t="str">
        <f>IF(F134="","",F134-F134*COMPASS!$U$11)</f>
        <v/>
      </c>
    </row>
    <row r="135" spans="1:7">
      <c r="A135" s="890" t="s">
        <v>1784</v>
      </c>
      <c r="B135" s="891" t="s">
        <v>467</v>
      </c>
      <c r="C135" s="892" t="s">
        <v>9248</v>
      </c>
      <c r="D135" s="893">
        <v>10</v>
      </c>
      <c r="E135" s="810"/>
      <c r="F135" s="903">
        <v>4.43</v>
      </c>
      <c r="G135" s="153">
        <f>IF(F135="","",F135-F135*COMPASS!$U$11)</f>
        <v>4.43</v>
      </c>
    </row>
    <row r="136" spans="1:7">
      <c r="A136" s="890" t="s">
        <v>2586</v>
      </c>
      <c r="B136" s="891" t="s">
        <v>467</v>
      </c>
      <c r="C136" s="892" t="s">
        <v>9249</v>
      </c>
      <c r="D136" s="893">
        <v>10</v>
      </c>
      <c r="E136" s="902"/>
      <c r="F136" s="903">
        <v>4.43</v>
      </c>
      <c r="G136" s="153">
        <f>IF(F136="","",F136-F136*COMPASS!$U$11)</f>
        <v>4.43</v>
      </c>
    </row>
    <row r="137" spans="1:7">
      <c r="A137" s="890" t="s">
        <v>2587</v>
      </c>
      <c r="B137" s="891" t="s">
        <v>467</v>
      </c>
      <c r="C137" s="892" t="s">
        <v>9250</v>
      </c>
      <c r="D137" s="893">
        <v>10</v>
      </c>
      <c r="E137" s="902"/>
      <c r="F137" s="903">
        <v>4.43</v>
      </c>
      <c r="G137" s="153">
        <f>IF(F137="","",F137-F137*COMPASS!$U$11)</f>
        <v>4.43</v>
      </c>
    </row>
    <row r="138" spans="1:7">
      <c r="A138" s="890" t="s">
        <v>2588</v>
      </c>
      <c r="B138" s="891" t="s">
        <v>467</v>
      </c>
      <c r="C138" s="892" t="s">
        <v>9251</v>
      </c>
      <c r="D138" s="893">
        <v>10</v>
      </c>
      <c r="E138" s="902"/>
      <c r="F138" s="903">
        <v>4.43</v>
      </c>
      <c r="G138" s="153">
        <f>IF(F138="","",F138-F138*COMPASS!$U$11)</f>
        <v>4.43</v>
      </c>
    </row>
    <row r="139" spans="1:7">
      <c r="A139" s="890" t="s">
        <v>2589</v>
      </c>
      <c r="B139" s="891" t="s">
        <v>467</v>
      </c>
      <c r="C139" s="892" t="s">
        <v>9252</v>
      </c>
      <c r="D139" s="895">
        <v>10</v>
      </c>
      <c r="E139" s="902"/>
      <c r="F139" s="889">
        <v>4.43</v>
      </c>
      <c r="G139" s="153">
        <f>IF(F139="","",F139-F139*COMPASS!$U$11)</f>
        <v>4.43</v>
      </c>
    </row>
    <row r="140" spans="1:7">
      <c r="A140" s="890" t="s">
        <v>8693</v>
      </c>
      <c r="B140" s="891" t="s">
        <v>467</v>
      </c>
      <c r="C140" s="892" t="s">
        <v>9253</v>
      </c>
      <c r="D140" s="895">
        <v>10</v>
      </c>
      <c r="E140" s="902"/>
      <c r="F140" s="889">
        <v>4.43</v>
      </c>
      <c r="G140" s="153">
        <f>IF(F140="","",F140-F140*COMPASS!$U$11)</f>
        <v>4.43</v>
      </c>
    </row>
    <row r="141" spans="1:7">
      <c r="A141" s="890" t="s">
        <v>1785</v>
      </c>
      <c r="B141" s="891" t="s">
        <v>467</v>
      </c>
      <c r="C141" s="892" t="s">
        <v>9254</v>
      </c>
      <c r="D141" s="895">
        <v>10</v>
      </c>
      <c r="E141" s="902"/>
      <c r="F141" s="889">
        <v>9.27</v>
      </c>
      <c r="G141" s="153">
        <f>IF(F141="","",F141-F141*COMPASS!$U$11)</f>
        <v>9.27</v>
      </c>
    </row>
    <row r="142" spans="1:7">
      <c r="A142" s="890" t="s">
        <v>1786</v>
      </c>
      <c r="B142" s="891" t="s">
        <v>467</v>
      </c>
      <c r="C142" s="892" t="s">
        <v>9255</v>
      </c>
      <c r="D142" s="895">
        <v>10</v>
      </c>
      <c r="E142" s="902"/>
      <c r="F142" s="889">
        <v>9.27</v>
      </c>
      <c r="G142" s="153">
        <f>IF(F142="","",F142-F142*COMPASS!$U$11)</f>
        <v>9.27</v>
      </c>
    </row>
    <row r="143" spans="1:7">
      <c r="A143" s="890" t="s">
        <v>1787</v>
      </c>
      <c r="B143" s="891" t="s">
        <v>467</v>
      </c>
      <c r="C143" s="892" t="s">
        <v>9256</v>
      </c>
      <c r="D143" s="895">
        <v>10</v>
      </c>
      <c r="E143" s="902"/>
      <c r="F143" s="889">
        <v>9.27</v>
      </c>
      <c r="G143" s="153">
        <f>IF(F143="","",F143-F143*COMPASS!$U$11)</f>
        <v>9.27</v>
      </c>
    </row>
    <row r="144" spans="1:7">
      <c r="A144" s="890" t="s">
        <v>2590</v>
      </c>
      <c r="B144" s="891" t="s">
        <v>467</v>
      </c>
      <c r="C144" s="892" t="s">
        <v>9257</v>
      </c>
      <c r="D144" s="895">
        <v>10</v>
      </c>
      <c r="E144" s="810"/>
      <c r="F144" s="889">
        <v>9.27</v>
      </c>
      <c r="G144" s="153">
        <f>IF(F144="","",F144-F144*COMPASS!$U$11)</f>
        <v>9.27</v>
      </c>
    </row>
    <row r="145" spans="1:7">
      <c r="A145" s="890" t="s">
        <v>2591</v>
      </c>
      <c r="B145" s="891" t="s">
        <v>467</v>
      </c>
      <c r="C145" s="892" t="s">
        <v>9258</v>
      </c>
      <c r="D145" s="895">
        <v>10</v>
      </c>
      <c r="E145" s="902"/>
      <c r="F145" s="889">
        <v>9.27</v>
      </c>
      <c r="G145" s="153">
        <f>IF(F145="","",F145-F145*COMPASS!$U$11)</f>
        <v>9.27</v>
      </c>
    </row>
    <row r="146" spans="1:7">
      <c r="A146" s="890" t="s">
        <v>2592</v>
      </c>
      <c r="B146" s="891" t="s">
        <v>467</v>
      </c>
      <c r="C146" s="892" t="s">
        <v>9259</v>
      </c>
      <c r="D146" s="895">
        <v>10</v>
      </c>
      <c r="E146" s="902"/>
      <c r="F146" s="889">
        <v>9.27</v>
      </c>
      <c r="G146" s="153">
        <f>IF(F146="","",F146-F146*COMPASS!$U$11)</f>
        <v>9.27</v>
      </c>
    </row>
    <row r="147" spans="1:7">
      <c r="A147" s="890" t="s">
        <v>2593</v>
      </c>
      <c r="B147" s="891" t="s">
        <v>467</v>
      </c>
      <c r="C147" s="892" t="s">
        <v>9260</v>
      </c>
      <c r="D147" s="895">
        <v>10</v>
      </c>
      <c r="E147" s="902"/>
      <c r="F147" s="889">
        <v>9.27</v>
      </c>
      <c r="G147" s="153">
        <f>IF(F147="","",F147-F147*COMPASS!$U$11)</f>
        <v>9.27</v>
      </c>
    </row>
    <row r="148" spans="1:7">
      <c r="A148" s="890" t="s">
        <v>8694</v>
      </c>
      <c r="B148" s="891" t="s">
        <v>467</v>
      </c>
      <c r="C148" s="892" t="s">
        <v>9261</v>
      </c>
      <c r="D148" s="895">
        <v>10</v>
      </c>
      <c r="E148" s="902"/>
      <c r="F148" s="889">
        <v>9.27</v>
      </c>
      <c r="G148" s="153">
        <f>IF(F148="","",F148-F148*COMPASS!$U$11)</f>
        <v>9.27</v>
      </c>
    </row>
    <row r="149" spans="1:7">
      <c r="A149" s="935" t="s">
        <v>9736</v>
      </c>
      <c r="B149" s="936"/>
      <c r="C149" s="937"/>
      <c r="D149" s="938"/>
      <c r="E149" s="939"/>
      <c r="F149" s="940"/>
      <c r="G149" s="153" t="str">
        <f>IF(F149="","",F149-F149*COMPASS!$U$11)</f>
        <v/>
      </c>
    </row>
    <row r="150" spans="1:7">
      <c r="A150" s="890" t="s">
        <v>13932</v>
      </c>
      <c r="B150" s="891" t="s">
        <v>467</v>
      </c>
      <c r="C150" s="917" t="s">
        <v>13933</v>
      </c>
      <c r="D150" s="894">
        <v>10</v>
      </c>
      <c r="E150" s="894"/>
      <c r="F150" s="903">
        <v>4.97</v>
      </c>
      <c r="G150" s="153">
        <f>IF(F150="","",F150-F150*COMPASS!$U$11)</f>
        <v>4.97</v>
      </c>
    </row>
    <row r="151" spans="1:7">
      <c r="A151" s="890" t="s">
        <v>9737</v>
      </c>
      <c r="B151" s="891" t="s">
        <v>467</v>
      </c>
      <c r="C151" s="917" t="s">
        <v>13934</v>
      </c>
      <c r="D151" s="894">
        <v>10</v>
      </c>
      <c r="E151" s="894"/>
      <c r="F151" s="903">
        <v>4.97</v>
      </c>
      <c r="G151" s="153">
        <f>IF(F151="","",F151-F151*COMPASS!$U$11)</f>
        <v>4.97</v>
      </c>
    </row>
    <row r="152" spans="1:7">
      <c r="A152" s="890" t="s">
        <v>9738</v>
      </c>
      <c r="B152" s="891" t="s">
        <v>467</v>
      </c>
      <c r="C152" s="917" t="s">
        <v>13935</v>
      </c>
      <c r="D152" s="894">
        <v>10</v>
      </c>
      <c r="E152" s="894"/>
      <c r="F152" s="903">
        <v>4.1399999999999997</v>
      </c>
      <c r="G152" s="153">
        <f>IF(F152="","",F152-F152*COMPASS!$U$11)</f>
        <v>4.1399999999999997</v>
      </c>
    </row>
    <row r="153" spans="1:7">
      <c r="A153" s="890" t="s">
        <v>9739</v>
      </c>
      <c r="B153" s="891" t="s">
        <v>467</v>
      </c>
      <c r="C153" s="917" t="s">
        <v>13936</v>
      </c>
      <c r="D153" s="894">
        <v>10</v>
      </c>
      <c r="E153" s="894"/>
      <c r="F153" s="903">
        <v>4.1399999999999997</v>
      </c>
      <c r="G153" s="153">
        <f>IF(F153="","",F153-F153*COMPASS!$U$11)</f>
        <v>4.1399999999999997</v>
      </c>
    </row>
    <row r="154" spans="1:7">
      <c r="A154" s="890" t="s">
        <v>13937</v>
      </c>
      <c r="B154" s="891" t="s">
        <v>467</v>
      </c>
      <c r="C154" s="917" t="s">
        <v>13938</v>
      </c>
      <c r="D154" s="894">
        <v>10</v>
      </c>
      <c r="E154" s="894"/>
      <c r="F154" s="903">
        <v>5.25</v>
      </c>
      <c r="G154" s="153">
        <f>IF(F154="","",F154-F154*COMPASS!$U$11)</f>
        <v>5.25</v>
      </c>
    </row>
    <row r="155" spans="1:7">
      <c r="A155" s="890" t="s">
        <v>13939</v>
      </c>
      <c r="B155" s="891" t="s">
        <v>216</v>
      </c>
      <c r="C155" s="917" t="s">
        <v>13940</v>
      </c>
      <c r="D155" s="894">
        <v>10</v>
      </c>
      <c r="E155" s="894"/>
      <c r="F155" s="903">
        <v>5.25</v>
      </c>
      <c r="G155" s="153">
        <f>IF(F155="","",F155-F155*COMPASS!$U$11)</f>
        <v>5.25</v>
      </c>
    </row>
    <row r="156" spans="1:7">
      <c r="A156" s="890" t="s">
        <v>9740</v>
      </c>
      <c r="B156" s="891" t="s">
        <v>216</v>
      </c>
      <c r="C156" s="917" t="s">
        <v>13941</v>
      </c>
      <c r="D156" s="894">
        <v>10</v>
      </c>
      <c r="E156" s="894"/>
      <c r="F156" s="903">
        <v>5.25</v>
      </c>
      <c r="G156" s="153">
        <f>IF(F156="","",F156-F156*COMPASS!$U$11)</f>
        <v>5.25</v>
      </c>
    </row>
    <row r="157" spans="1:7">
      <c r="A157" s="890" t="s">
        <v>9741</v>
      </c>
      <c r="B157" s="891" t="s">
        <v>467</v>
      </c>
      <c r="C157" s="917" t="s">
        <v>13942</v>
      </c>
      <c r="D157" s="894">
        <v>10</v>
      </c>
      <c r="E157" s="894"/>
      <c r="F157" s="903">
        <v>4.42</v>
      </c>
      <c r="G157" s="153">
        <f>IF(F157="","",F157-F157*COMPASS!$U$11)</f>
        <v>4.42</v>
      </c>
    </row>
    <row r="158" spans="1:7">
      <c r="A158" s="890" t="s">
        <v>9742</v>
      </c>
      <c r="B158" s="891" t="s">
        <v>467</v>
      </c>
      <c r="C158" s="917" t="s">
        <v>13943</v>
      </c>
      <c r="D158" s="894">
        <v>10</v>
      </c>
      <c r="E158" s="894"/>
      <c r="F158" s="903">
        <v>4.42</v>
      </c>
      <c r="G158" s="153">
        <f>IF(F158="","",F158-F158*COMPASS!$U$11)</f>
        <v>4.42</v>
      </c>
    </row>
    <row r="159" spans="1:7">
      <c r="A159" s="890" t="s">
        <v>9743</v>
      </c>
      <c r="B159" s="891" t="s">
        <v>216</v>
      </c>
      <c r="C159" s="917" t="s">
        <v>9744</v>
      </c>
      <c r="D159" s="894">
        <v>10</v>
      </c>
      <c r="E159" s="894"/>
      <c r="F159" s="903">
        <v>5.25</v>
      </c>
      <c r="G159" s="153">
        <f>IF(F159="","",F159-F159*COMPASS!$U$11)</f>
        <v>5.25</v>
      </c>
    </row>
    <row r="160" spans="1:7">
      <c r="A160" s="890" t="s">
        <v>9745</v>
      </c>
      <c r="B160" s="891" t="s">
        <v>216</v>
      </c>
      <c r="C160" s="917" t="s">
        <v>9746</v>
      </c>
      <c r="D160" s="894">
        <v>10</v>
      </c>
      <c r="E160" s="894"/>
      <c r="F160" s="903">
        <v>5.25</v>
      </c>
      <c r="G160" s="153">
        <f>IF(F160="","",F160-F160*COMPASS!$U$11)</f>
        <v>5.25</v>
      </c>
    </row>
    <row r="161" spans="1:7">
      <c r="A161" s="890" t="s">
        <v>9747</v>
      </c>
      <c r="B161" s="891" t="s">
        <v>216</v>
      </c>
      <c r="C161" s="917" t="s">
        <v>9748</v>
      </c>
      <c r="D161" s="893">
        <v>10</v>
      </c>
      <c r="E161" s="894"/>
      <c r="F161" s="903">
        <v>4.42</v>
      </c>
      <c r="G161" s="153">
        <f>IF(F161="","",F161-F161*COMPASS!$U$11)</f>
        <v>4.42</v>
      </c>
    </row>
    <row r="162" spans="1:7">
      <c r="A162" s="890" t="s">
        <v>9749</v>
      </c>
      <c r="B162" s="891" t="s">
        <v>216</v>
      </c>
      <c r="C162" s="917" t="s">
        <v>9750</v>
      </c>
      <c r="D162" s="893">
        <v>10</v>
      </c>
      <c r="E162" s="894"/>
      <c r="F162" s="903">
        <v>4.42</v>
      </c>
      <c r="G162" s="153">
        <f>IF(F162="","",F162-F162*COMPASS!$U$11)</f>
        <v>4.42</v>
      </c>
    </row>
    <row r="163" spans="1:7">
      <c r="A163" s="890" t="s">
        <v>9751</v>
      </c>
      <c r="B163" s="891" t="s">
        <v>216</v>
      </c>
      <c r="C163" s="917" t="s">
        <v>9752</v>
      </c>
      <c r="D163" s="893">
        <v>10</v>
      </c>
      <c r="E163" s="894"/>
      <c r="F163" s="903">
        <v>5.53</v>
      </c>
      <c r="G163" s="153">
        <f>IF(F163="","",F163-F163*COMPASS!$U$11)</f>
        <v>5.53</v>
      </c>
    </row>
    <row r="164" spans="1:7">
      <c r="A164" s="890" t="s">
        <v>9753</v>
      </c>
      <c r="B164" s="891" t="s">
        <v>216</v>
      </c>
      <c r="C164" s="917" t="s">
        <v>9754</v>
      </c>
      <c r="D164" s="893">
        <v>10</v>
      </c>
      <c r="E164" s="894"/>
      <c r="F164" s="903">
        <v>5.53</v>
      </c>
      <c r="G164" s="153">
        <f>IF(F164="","",F164-F164*COMPASS!$U$11)</f>
        <v>5.53</v>
      </c>
    </row>
    <row r="165" spans="1:7">
      <c r="A165" s="890" t="s">
        <v>13944</v>
      </c>
      <c r="B165" s="891" t="s">
        <v>467</v>
      </c>
      <c r="C165" s="917" t="s">
        <v>13945</v>
      </c>
      <c r="D165" s="893">
        <v>10</v>
      </c>
      <c r="E165" s="894"/>
      <c r="F165" s="903">
        <v>5.53</v>
      </c>
      <c r="G165" s="153">
        <f>IF(F165="","",F165-F165*COMPASS!$U$11)</f>
        <v>5.53</v>
      </c>
    </row>
    <row r="166" spans="1:7">
      <c r="A166" s="890" t="s">
        <v>9755</v>
      </c>
      <c r="B166" s="891" t="s">
        <v>467</v>
      </c>
      <c r="C166" s="917" t="s">
        <v>9756</v>
      </c>
      <c r="D166" s="893">
        <v>10</v>
      </c>
      <c r="E166" s="894"/>
      <c r="F166" s="903">
        <v>5.53</v>
      </c>
      <c r="G166" s="153">
        <f>IF(F166="","",F166-F166*COMPASS!$U$11)</f>
        <v>5.53</v>
      </c>
    </row>
    <row r="167" spans="1:7">
      <c r="A167" s="890" t="s">
        <v>9757</v>
      </c>
      <c r="B167" s="891" t="s">
        <v>467</v>
      </c>
      <c r="C167" s="917" t="s">
        <v>9758</v>
      </c>
      <c r="D167" s="893">
        <v>10</v>
      </c>
      <c r="E167" s="894"/>
      <c r="F167" s="903">
        <v>4.7</v>
      </c>
      <c r="G167" s="153">
        <f>IF(F167="","",F167-F167*COMPASS!$U$11)</f>
        <v>4.7</v>
      </c>
    </row>
    <row r="168" spans="1:7">
      <c r="A168" s="890" t="s">
        <v>9759</v>
      </c>
      <c r="B168" s="891" t="s">
        <v>467</v>
      </c>
      <c r="C168" s="917" t="s">
        <v>9760</v>
      </c>
      <c r="D168" s="893">
        <v>10</v>
      </c>
      <c r="E168" s="894"/>
      <c r="F168" s="903">
        <v>4.7</v>
      </c>
      <c r="G168" s="153">
        <f>IF(F168="","",F168-F168*COMPASS!$U$11)</f>
        <v>4.7</v>
      </c>
    </row>
    <row r="169" spans="1:7">
      <c r="A169" s="890" t="s">
        <v>9761</v>
      </c>
      <c r="B169" s="891" t="s">
        <v>216</v>
      </c>
      <c r="C169" s="917" t="s">
        <v>9762</v>
      </c>
      <c r="D169" s="893">
        <v>10</v>
      </c>
      <c r="E169" s="894"/>
      <c r="F169" s="903">
        <v>5.8</v>
      </c>
      <c r="G169" s="153">
        <f>IF(F169="","",F169-F169*COMPASS!$U$11)</f>
        <v>5.8</v>
      </c>
    </row>
    <row r="170" spans="1:7">
      <c r="A170" s="890" t="s">
        <v>9763</v>
      </c>
      <c r="B170" s="891" t="s">
        <v>216</v>
      </c>
      <c r="C170" s="917" t="s">
        <v>9764</v>
      </c>
      <c r="D170" s="893">
        <v>10</v>
      </c>
      <c r="E170" s="894"/>
      <c r="F170" s="903">
        <v>5.8</v>
      </c>
      <c r="G170" s="153">
        <f>IF(F170="","",F170-F170*COMPASS!$U$11)</f>
        <v>5.8</v>
      </c>
    </row>
    <row r="171" spans="1:7">
      <c r="A171" s="890" t="s">
        <v>9765</v>
      </c>
      <c r="B171" s="891" t="s">
        <v>216</v>
      </c>
      <c r="C171" s="917" t="s">
        <v>9766</v>
      </c>
      <c r="D171" s="893">
        <v>10</v>
      </c>
      <c r="E171" s="894"/>
      <c r="F171" s="903">
        <v>5.8</v>
      </c>
      <c r="G171" s="153">
        <f>IF(F171="","",F171-F171*COMPASS!$U$11)</f>
        <v>5.8</v>
      </c>
    </row>
    <row r="172" spans="1:7">
      <c r="A172" s="890" t="s">
        <v>9767</v>
      </c>
      <c r="B172" s="891" t="s">
        <v>216</v>
      </c>
      <c r="C172" s="917" t="s">
        <v>9768</v>
      </c>
      <c r="D172" s="893">
        <v>10</v>
      </c>
      <c r="E172" s="894"/>
      <c r="F172" s="903">
        <v>5.8</v>
      </c>
      <c r="G172" s="153">
        <f>IF(F172="","",F172-F172*COMPASS!$U$11)</f>
        <v>5.8</v>
      </c>
    </row>
    <row r="173" spans="1:7">
      <c r="A173" s="925" t="s">
        <v>516</v>
      </c>
      <c r="B173" s="926"/>
      <c r="C173" s="927"/>
      <c r="D173" s="928"/>
      <c r="E173" s="929"/>
      <c r="F173" s="931"/>
      <c r="G173" s="153" t="str">
        <f>IF(F173="","",F173-F173*COMPASS!$U$11)</f>
        <v/>
      </c>
    </row>
    <row r="174" spans="1:7">
      <c r="A174" s="890" t="s">
        <v>1017</v>
      </c>
      <c r="B174" s="891" t="s">
        <v>216</v>
      </c>
      <c r="C174" s="892" t="s">
        <v>2877</v>
      </c>
      <c r="D174" s="893">
        <v>1</v>
      </c>
      <c r="E174" s="902"/>
      <c r="F174" s="903">
        <v>19.32</v>
      </c>
      <c r="G174" s="153">
        <f>IF(F174="","",F174-F174*COMPASS!$U$11)</f>
        <v>19.32</v>
      </c>
    </row>
    <row r="175" spans="1:7">
      <c r="A175" s="890" t="s">
        <v>1018</v>
      </c>
      <c r="B175" s="891" t="s">
        <v>216</v>
      </c>
      <c r="C175" s="892" t="s">
        <v>2878</v>
      </c>
      <c r="D175" s="893">
        <v>1</v>
      </c>
      <c r="E175" s="902"/>
      <c r="F175" s="903">
        <v>18.16</v>
      </c>
      <c r="G175" s="153">
        <f>IF(F175="","",F175-F175*COMPASS!$U$11)</f>
        <v>18.16</v>
      </c>
    </row>
    <row r="176" spans="1:7">
      <c r="A176" s="890" t="s">
        <v>1019</v>
      </c>
      <c r="B176" s="891" t="s">
        <v>216</v>
      </c>
      <c r="C176" s="892" t="s">
        <v>2879</v>
      </c>
      <c r="D176" s="893">
        <v>1</v>
      </c>
      <c r="E176" s="902"/>
      <c r="F176" s="903">
        <v>19.920000000000002</v>
      </c>
      <c r="G176" s="153">
        <f>IF(F176="","",F176-F176*COMPASS!$U$11)</f>
        <v>19.920000000000002</v>
      </c>
    </row>
    <row r="177" spans="1:7">
      <c r="A177" s="890" t="s">
        <v>1020</v>
      </c>
      <c r="B177" s="891" t="s">
        <v>216</v>
      </c>
      <c r="C177" s="892" t="s">
        <v>2880</v>
      </c>
      <c r="D177" s="893">
        <v>1</v>
      </c>
      <c r="E177" s="902"/>
      <c r="F177" s="903">
        <v>19.38</v>
      </c>
      <c r="G177" s="153">
        <f>IF(F177="","",F177-F177*COMPASS!$U$11)</f>
        <v>19.38</v>
      </c>
    </row>
    <row r="178" spans="1:7">
      <c r="A178" s="890" t="s">
        <v>1021</v>
      </c>
      <c r="B178" s="891" t="s">
        <v>216</v>
      </c>
      <c r="C178" s="892" t="s">
        <v>2881</v>
      </c>
      <c r="D178" s="893">
        <v>1</v>
      </c>
      <c r="E178" s="902"/>
      <c r="F178" s="903">
        <v>18.79</v>
      </c>
      <c r="G178" s="153">
        <f>IF(F178="","",F178-F178*COMPASS!$U$11)</f>
        <v>18.79</v>
      </c>
    </row>
    <row r="179" spans="1:7">
      <c r="A179" s="890" t="s">
        <v>1022</v>
      </c>
      <c r="B179" s="891" t="s">
        <v>216</v>
      </c>
      <c r="C179" s="892" t="s">
        <v>2882</v>
      </c>
      <c r="D179" s="893">
        <v>1</v>
      </c>
      <c r="E179" s="902"/>
      <c r="F179" s="903">
        <v>18.79</v>
      </c>
      <c r="G179" s="153">
        <f>IF(F179="","",F179-F179*COMPASS!$U$11)</f>
        <v>18.79</v>
      </c>
    </row>
    <row r="180" spans="1:7">
      <c r="A180" s="925" t="s">
        <v>619</v>
      </c>
      <c r="B180" s="926"/>
      <c r="C180" s="927"/>
      <c r="D180" s="928"/>
      <c r="E180" s="929"/>
      <c r="F180" s="931"/>
      <c r="G180" s="153" t="str">
        <f>IF(F180="","",F180-F180*COMPASS!$U$11)</f>
        <v/>
      </c>
    </row>
    <row r="181" spans="1:7">
      <c r="A181" s="890" t="s">
        <v>1023</v>
      </c>
      <c r="B181" s="891" t="s">
        <v>467</v>
      </c>
      <c r="C181" s="892" t="s">
        <v>9112</v>
      </c>
      <c r="D181" s="893">
        <v>1</v>
      </c>
      <c r="E181" s="894"/>
      <c r="F181" s="903">
        <v>6.11</v>
      </c>
      <c r="G181" s="153">
        <f>IF(F181="","",F181-F181*COMPASS!$U$11)</f>
        <v>6.11</v>
      </c>
    </row>
    <row r="182" spans="1:7">
      <c r="A182" s="890" t="s">
        <v>1024</v>
      </c>
      <c r="B182" s="891" t="s">
        <v>467</v>
      </c>
      <c r="C182" s="892" t="s">
        <v>9113</v>
      </c>
      <c r="D182" s="893">
        <v>1</v>
      </c>
      <c r="E182" s="894"/>
      <c r="F182" s="903">
        <v>7.04</v>
      </c>
      <c r="G182" s="153">
        <f>IF(F182="","",F182-F182*COMPASS!$U$11)</f>
        <v>7.04</v>
      </c>
    </row>
    <row r="183" spans="1:7">
      <c r="A183" s="890" t="s">
        <v>1025</v>
      </c>
      <c r="B183" s="891" t="s">
        <v>467</v>
      </c>
      <c r="C183" s="892" t="s">
        <v>9114</v>
      </c>
      <c r="D183" s="893">
        <v>1</v>
      </c>
      <c r="E183" s="894"/>
      <c r="F183" s="903">
        <v>7.23</v>
      </c>
      <c r="G183" s="153">
        <f>IF(F183="","",F183-F183*COMPASS!$U$11)</f>
        <v>7.23</v>
      </c>
    </row>
    <row r="184" spans="1:7">
      <c r="A184" s="890" t="s">
        <v>1026</v>
      </c>
      <c r="B184" s="891" t="s">
        <v>467</v>
      </c>
      <c r="C184" s="892" t="s">
        <v>9115</v>
      </c>
      <c r="D184" s="893">
        <v>1</v>
      </c>
      <c r="E184" s="894"/>
      <c r="F184" s="903">
        <v>8.35</v>
      </c>
      <c r="G184" s="153">
        <f>IF(F184="","",F184-F184*COMPASS!$U$11)</f>
        <v>8.35</v>
      </c>
    </row>
    <row r="185" spans="1:7">
      <c r="A185" s="890" t="s">
        <v>1027</v>
      </c>
      <c r="B185" s="891" t="s">
        <v>467</v>
      </c>
      <c r="C185" s="892" t="s">
        <v>9116</v>
      </c>
      <c r="D185" s="893">
        <v>1</v>
      </c>
      <c r="E185" s="894"/>
      <c r="F185" s="903">
        <v>11.32</v>
      </c>
      <c r="G185" s="153">
        <f>IF(F185="","",F185-F185*COMPASS!$U$11)</f>
        <v>11.32</v>
      </c>
    </row>
    <row r="186" spans="1:7">
      <c r="A186" s="890" t="s">
        <v>15643</v>
      </c>
      <c r="B186" s="891" t="s">
        <v>467</v>
      </c>
      <c r="C186" s="892" t="s">
        <v>15644</v>
      </c>
      <c r="D186" s="893">
        <v>1</v>
      </c>
      <c r="E186" s="894"/>
      <c r="F186" s="903">
        <v>7.92</v>
      </c>
      <c r="G186" s="153">
        <f>IF(F186="","",F186-F186*COMPASS!$U$11)</f>
        <v>7.92</v>
      </c>
    </row>
    <row r="187" spans="1:7">
      <c r="A187" s="890" t="s">
        <v>1028</v>
      </c>
      <c r="B187" s="891" t="s">
        <v>467</v>
      </c>
      <c r="C187" s="892" t="s">
        <v>1718</v>
      </c>
      <c r="D187" s="893">
        <v>1</v>
      </c>
      <c r="E187" s="894"/>
      <c r="F187" s="903">
        <v>7.43</v>
      </c>
      <c r="G187" s="153">
        <f>IF(F187="","",F187-F187*COMPASS!$U$11)</f>
        <v>7.43</v>
      </c>
    </row>
    <row r="188" spans="1:7">
      <c r="A188" s="890" t="s">
        <v>1029</v>
      </c>
      <c r="B188" s="891" t="s">
        <v>467</v>
      </c>
      <c r="C188" s="892" t="s">
        <v>1719</v>
      </c>
      <c r="D188" s="893">
        <v>1</v>
      </c>
      <c r="E188" s="894"/>
      <c r="F188" s="903">
        <v>8.35</v>
      </c>
      <c r="G188" s="153">
        <f>IF(F188="","",F188-F188*COMPASS!$U$11)</f>
        <v>8.35</v>
      </c>
    </row>
    <row r="189" spans="1:7">
      <c r="A189" s="890" t="s">
        <v>1030</v>
      </c>
      <c r="B189" s="891" t="s">
        <v>467</v>
      </c>
      <c r="C189" s="892" t="s">
        <v>1720</v>
      </c>
      <c r="D189" s="893">
        <v>1</v>
      </c>
      <c r="E189" s="894"/>
      <c r="F189" s="903">
        <v>9.4499999999999993</v>
      </c>
      <c r="G189" s="153">
        <f>IF(F189="","",F189-F189*COMPASS!$U$11)</f>
        <v>9.4499999999999993</v>
      </c>
    </row>
    <row r="190" spans="1:7">
      <c r="A190" s="890" t="s">
        <v>1031</v>
      </c>
      <c r="B190" s="891" t="s">
        <v>467</v>
      </c>
      <c r="C190" s="892" t="s">
        <v>1721</v>
      </c>
      <c r="D190" s="893">
        <v>1</v>
      </c>
      <c r="E190" s="894"/>
      <c r="F190" s="903">
        <v>10.46</v>
      </c>
      <c r="G190" s="153">
        <f>IF(F190="","",F190-F190*COMPASS!$U$11)</f>
        <v>10.46</v>
      </c>
    </row>
    <row r="191" spans="1:7">
      <c r="A191" s="890" t="s">
        <v>1032</v>
      </c>
      <c r="B191" s="891" t="s">
        <v>467</v>
      </c>
      <c r="C191" s="892" t="s">
        <v>1722</v>
      </c>
      <c r="D191" s="893">
        <v>1</v>
      </c>
      <c r="E191" s="894"/>
      <c r="F191" s="903">
        <v>14.33</v>
      </c>
      <c r="G191" s="153">
        <f>IF(F191="","",F191-F191*COMPASS!$U$11)</f>
        <v>14.33</v>
      </c>
    </row>
    <row r="192" spans="1:7">
      <c r="A192" s="890" t="s">
        <v>15645</v>
      </c>
      <c r="B192" s="891" t="s">
        <v>467</v>
      </c>
      <c r="C192" s="892" t="s">
        <v>16408</v>
      </c>
      <c r="D192" s="893">
        <v>1</v>
      </c>
      <c r="E192" s="894"/>
      <c r="F192" s="903">
        <v>17.89</v>
      </c>
      <c r="G192" s="153">
        <f>IF(F192="","",F192-F192*COMPASS!$U$11)</f>
        <v>17.89</v>
      </c>
    </row>
    <row r="193" spans="1:7">
      <c r="A193" s="890" t="s">
        <v>15646</v>
      </c>
      <c r="B193" s="891" t="s">
        <v>467</v>
      </c>
      <c r="C193" s="892" t="s">
        <v>15647</v>
      </c>
      <c r="D193" s="893">
        <v>1</v>
      </c>
      <c r="E193" s="894"/>
      <c r="F193" s="903">
        <v>21.45</v>
      </c>
      <c r="G193" s="153">
        <f>IF(F193="","",F193-F193*COMPASS!$U$11)</f>
        <v>21.45</v>
      </c>
    </row>
    <row r="194" spans="1:7">
      <c r="A194" s="890" t="s">
        <v>15648</v>
      </c>
      <c r="B194" s="891" t="s">
        <v>4437</v>
      </c>
      <c r="C194" s="892" t="s">
        <v>15649</v>
      </c>
      <c r="D194" s="893">
        <v>1</v>
      </c>
      <c r="E194" s="894"/>
      <c r="F194" s="903">
        <v>8</v>
      </c>
      <c r="G194" s="153">
        <f>IF(F194="","",F194-F194*COMPASS!$U$11)</f>
        <v>8</v>
      </c>
    </row>
    <row r="195" spans="1:7">
      <c r="A195" s="890" t="s">
        <v>193</v>
      </c>
      <c r="B195" s="891" t="s">
        <v>4437</v>
      </c>
      <c r="C195" s="892" t="s">
        <v>1723</v>
      </c>
      <c r="D195" s="893">
        <v>1</v>
      </c>
      <c r="E195" s="894"/>
      <c r="F195" s="903">
        <v>8.06</v>
      </c>
      <c r="G195" s="153">
        <f>IF(F195="","",F195-F195*COMPASS!$U$11)</f>
        <v>8.06</v>
      </c>
    </row>
    <row r="196" spans="1:7">
      <c r="A196" s="890" t="s">
        <v>194</v>
      </c>
      <c r="B196" s="891" t="s">
        <v>4437</v>
      </c>
      <c r="C196" s="892" t="s">
        <v>1724</v>
      </c>
      <c r="D196" s="893">
        <v>1</v>
      </c>
      <c r="E196" s="894"/>
      <c r="F196" s="903">
        <v>9.16</v>
      </c>
      <c r="G196" s="153">
        <f>IF(F196="","",F196-F196*COMPASS!$U$11)</f>
        <v>9.16</v>
      </c>
    </row>
    <row r="197" spans="1:7">
      <c r="A197" s="890" t="s">
        <v>195</v>
      </c>
      <c r="B197" s="891" t="s">
        <v>4437</v>
      </c>
      <c r="C197" s="892" t="s">
        <v>1725</v>
      </c>
      <c r="D197" s="893">
        <v>1</v>
      </c>
      <c r="E197" s="894"/>
      <c r="F197" s="903">
        <v>9.74</v>
      </c>
      <c r="G197" s="153">
        <f>IF(F197="","",F197-F197*COMPASS!$U$11)</f>
        <v>9.74</v>
      </c>
    </row>
    <row r="198" spans="1:7">
      <c r="A198" s="890" t="s">
        <v>196</v>
      </c>
      <c r="B198" s="891" t="s">
        <v>4437</v>
      </c>
      <c r="C198" s="892" t="s">
        <v>1726</v>
      </c>
      <c r="D198" s="893">
        <v>1</v>
      </c>
      <c r="E198" s="894"/>
      <c r="F198" s="903">
        <v>12.4</v>
      </c>
      <c r="G198" s="153">
        <f>IF(F198="","",F198-F198*COMPASS!$U$11)</f>
        <v>12.4</v>
      </c>
    </row>
    <row r="199" spans="1:7">
      <c r="A199" s="890" t="s">
        <v>197</v>
      </c>
      <c r="B199" s="891" t="s">
        <v>4437</v>
      </c>
      <c r="C199" s="892" t="s">
        <v>1727</v>
      </c>
      <c r="D199" s="893">
        <v>1</v>
      </c>
      <c r="E199" s="894"/>
      <c r="F199" s="903">
        <v>19.100000000000001</v>
      </c>
      <c r="G199" s="153">
        <f>IF(F199="","",F199-F199*COMPASS!$U$11)</f>
        <v>19.100000000000001</v>
      </c>
    </row>
    <row r="200" spans="1:7">
      <c r="A200" s="890" t="s">
        <v>15650</v>
      </c>
      <c r="B200" s="891" t="s">
        <v>4437</v>
      </c>
      <c r="C200" s="892" t="s">
        <v>16409</v>
      </c>
      <c r="D200" s="893">
        <v>1</v>
      </c>
      <c r="E200" s="894"/>
      <c r="F200" s="903">
        <v>22.92</v>
      </c>
      <c r="G200" s="153">
        <f>IF(F200="","",F200-F200*COMPASS!$U$11)</f>
        <v>22.92</v>
      </c>
    </row>
    <row r="201" spans="1:7">
      <c r="A201" s="890" t="s">
        <v>15651</v>
      </c>
      <c r="B201" s="891" t="s">
        <v>4437</v>
      </c>
      <c r="C201" s="892" t="s">
        <v>15652</v>
      </c>
      <c r="D201" s="893">
        <v>1</v>
      </c>
      <c r="E201" s="894"/>
      <c r="F201" s="903">
        <v>28.25</v>
      </c>
      <c r="G201" s="153">
        <f>IF(F201="","",F201-F201*COMPASS!$U$11)</f>
        <v>28.25</v>
      </c>
    </row>
    <row r="202" spans="1:7">
      <c r="A202" s="890" t="s">
        <v>15653</v>
      </c>
      <c r="B202" s="891" t="s">
        <v>467</v>
      </c>
      <c r="C202" s="892" t="s">
        <v>15654</v>
      </c>
      <c r="D202" s="893">
        <v>1</v>
      </c>
      <c r="E202" s="904"/>
      <c r="F202" s="903">
        <v>6.41</v>
      </c>
      <c r="G202" s="153">
        <f>IF(F202="","",F202-F202*COMPASS!$U$11)</f>
        <v>6.41</v>
      </c>
    </row>
    <row r="203" spans="1:7">
      <c r="A203" s="890" t="s">
        <v>11482</v>
      </c>
      <c r="B203" s="891" t="s">
        <v>467</v>
      </c>
      <c r="C203" s="892" t="s">
        <v>11483</v>
      </c>
      <c r="D203" s="893">
        <v>1</v>
      </c>
      <c r="E203" s="904"/>
      <c r="F203" s="903">
        <v>7.14</v>
      </c>
      <c r="G203" s="153">
        <f>IF(F203="","",F203-F203*COMPASS!$U$11)</f>
        <v>7.14</v>
      </c>
    </row>
    <row r="204" spans="1:7">
      <c r="A204" s="890" t="s">
        <v>11484</v>
      </c>
      <c r="B204" s="891" t="s">
        <v>467</v>
      </c>
      <c r="C204" s="892" t="s">
        <v>11485</v>
      </c>
      <c r="D204" s="893">
        <v>1</v>
      </c>
      <c r="E204" s="904"/>
      <c r="F204" s="903">
        <v>8.6</v>
      </c>
      <c r="G204" s="153">
        <f>IF(F204="","",F204-F204*COMPASS!$U$11)</f>
        <v>8.6</v>
      </c>
    </row>
    <row r="205" spans="1:7">
      <c r="A205" s="890" t="s">
        <v>11486</v>
      </c>
      <c r="B205" s="891" t="s">
        <v>467</v>
      </c>
      <c r="C205" s="892" t="s">
        <v>11487</v>
      </c>
      <c r="D205" s="893">
        <v>1</v>
      </c>
      <c r="E205" s="904"/>
      <c r="F205" s="903">
        <v>9.5299999999999994</v>
      </c>
      <c r="G205" s="153">
        <f>IF(F205="","",F205-F205*COMPASS!$U$11)</f>
        <v>9.5299999999999994</v>
      </c>
    </row>
    <row r="206" spans="1:7">
      <c r="A206" s="890" t="s">
        <v>11488</v>
      </c>
      <c r="B206" s="891" t="s">
        <v>467</v>
      </c>
      <c r="C206" s="892" t="s">
        <v>11489</v>
      </c>
      <c r="D206" s="893">
        <v>1</v>
      </c>
      <c r="E206" s="904"/>
      <c r="F206" s="903">
        <v>12.29</v>
      </c>
      <c r="G206" s="153">
        <f>IF(F206="","",F206-F206*COMPASS!$U$11)</f>
        <v>12.29</v>
      </c>
    </row>
    <row r="207" spans="1:7">
      <c r="A207" s="890" t="s">
        <v>11490</v>
      </c>
      <c r="B207" s="891" t="s">
        <v>467</v>
      </c>
      <c r="C207" s="892" t="s">
        <v>11491</v>
      </c>
      <c r="D207" s="893">
        <v>1</v>
      </c>
      <c r="E207" s="904"/>
      <c r="F207" s="903">
        <v>19.21</v>
      </c>
      <c r="G207" s="153">
        <f>IF(F207="","",F207-F207*COMPASS!$U$11)</f>
        <v>19.21</v>
      </c>
    </row>
    <row r="208" spans="1:7">
      <c r="A208" s="890" t="s">
        <v>15655</v>
      </c>
      <c r="B208" s="891" t="s">
        <v>467</v>
      </c>
      <c r="C208" s="892" t="s">
        <v>15656</v>
      </c>
      <c r="D208" s="893">
        <v>1</v>
      </c>
      <c r="E208" s="904"/>
      <c r="F208" s="903">
        <v>27.6</v>
      </c>
      <c r="G208" s="153">
        <f>IF(F208="","",F208-F208*COMPASS!$U$11)</f>
        <v>27.6</v>
      </c>
    </row>
    <row r="209" spans="1:7">
      <c r="A209" s="890" t="s">
        <v>15657</v>
      </c>
      <c r="B209" s="891" t="s">
        <v>467</v>
      </c>
      <c r="C209" s="892" t="s">
        <v>15658</v>
      </c>
      <c r="D209" s="893">
        <v>1</v>
      </c>
      <c r="E209" s="904"/>
      <c r="F209" s="903">
        <v>34.909999999999997</v>
      </c>
      <c r="G209" s="153">
        <f>IF(F209="","",F209-F209*COMPASS!$U$11)</f>
        <v>34.909999999999997</v>
      </c>
    </row>
    <row r="210" spans="1:7">
      <c r="A210" s="890" t="s">
        <v>1046</v>
      </c>
      <c r="B210" s="891" t="s">
        <v>216</v>
      </c>
      <c r="C210" s="892" t="s">
        <v>9264</v>
      </c>
      <c r="D210" s="893">
        <v>1</v>
      </c>
      <c r="E210" s="894"/>
      <c r="F210" s="903">
        <v>6.36</v>
      </c>
      <c r="G210" s="153">
        <f>IF(F210="","",F210-F210*COMPASS!$U$11)</f>
        <v>6.36</v>
      </c>
    </row>
    <row r="211" spans="1:7">
      <c r="A211" s="890" t="s">
        <v>1047</v>
      </c>
      <c r="B211" s="891" t="s">
        <v>216</v>
      </c>
      <c r="C211" s="892" t="s">
        <v>9265</v>
      </c>
      <c r="D211" s="893">
        <v>1</v>
      </c>
      <c r="E211" s="894"/>
      <c r="F211" s="903">
        <v>6.38</v>
      </c>
      <c r="G211" s="153">
        <f>IF(F211="","",F211-F211*COMPASS!$U$11)</f>
        <v>6.38</v>
      </c>
    </row>
    <row r="212" spans="1:7">
      <c r="A212" s="890" t="s">
        <v>1048</v>
      </c>
      <c r="B212" s="891" t="s">
        <v>216</v>
      </c>
      <c r="C212" s="892" t="s">
        <v>9266</v>
      </c>
      <c r="D212" s="893">
        <v>1</v>
      </c>
      <c r="E212" s="894"/>
      <c r="F212" s="903">
        <v>7.93</v>
      </c>
      <c r="G212" s="153">
        <f>IF(F212="","",F212-F212*COMPASS!$U$11)</f>
        <v>7.93</v>
      </c>
    </row>
    <row r="213" spans="1:7">
      <c r="A213" s="890" t="s">
        <v>1049</v>
      </c>
      <c r="B213" s="891" t="s">
        <v>216</v>
      </c>
      <c r="C213" s="892" t="s">
        <v>9267</v>
      </c>
      <c r="D213" s="893">
        <v>1</v>
      </c>
      <c r="E213" s="894"/>
      <c r="F213" s="903">
        <v>9.44</v>
      </c>
      <c r="G213" s="153">
        <f>IF(F213="","",F213-F213*COMPASS!$U$11)</f>
        <v>9.44</v>
      </c>
    </row>
    <row r="214" spans="1:7">
      <c r="A214" s="890" t="s">
        <v>1050</v>
      </c>
      <c r="B214" s="891" t="s">
        <v>216</v>
      </c>
      <c r="C214" s="892" t="s">
        <v>9268</v>
      </c>
      <c r="D214" s="893">
        <v>1</v>
      </c>
      <c r="E214" s="894"/>
      <c r="F214" s="903">
        <v>12.48</v>
      </c>
      <c r="G214" s="153">
        <f>IF(F214="","",F214-F214*COMPASS!$U$11)</f>
        <v>12.48</v>
      </c>
    </row>
    <row r="215" spans="1:7">
      <c r="A215" s="890" t="s">
        <v>15659</v>
      </c>
      <c r="B215" s="891" t="s">
        <v>467</v>
      </c>
      <c r="C215" s="892" t="s">
        <v>15660</v>
      </c>
      <c r="D215" s="893">
        <v>1</v>
      </c>
      <c r="E215" s="894"/>
      <c r="F215" s="903">
        <v>6.81</v>
      </c>
      <c r="G215" s="153">
        <f>IF(F215="","",F215-F215*COMPASS!$U$11)</f>
        <v>6.81</v>
      </c>
    </row>
    <row r="216" spans="1:7">
      <c r="A216" s="890" t="s">
        <v>1051</v>
      </c>
      <c r="B216" s="891" t="s">
        <v>467</v>
      </c>
      <c r="C216" s="892" t="s">
        <v>9117</v>
      </c>
      <c r="D216" s="893">
        <v>1</v>
      </c>
      <c r="E216" s="894"/>
      <c r="F216" s="903">
        <v>6.69</v>
      </c>
      <c r="G216" s="153">
        <f>IF(F216="","",F216-F216*COMPASS!$U$11)</f>
        <v>6.69</v>
      </c>
    </row>
    <row r="217" spans="1:7">
      <c r="A217" s="890" t="s">
        <v>1052</v>
      </c>
      <c r="B217" s="891" t="s">
        <v>467</v>
      </c>
      <c r="C217" s="892" t="s">
        <v>9118</v>
      </c>
      <c r="D217" s="893">
        <v>1</v>
      </c>
      <c r="E217" s="894"/>
      <c r="F217" s="903">
        <v>7.49</v>
      </c>
      <c r="G217" s="153">
        <f>IF(F217="","",F217-F217*COMPASS!$U$11)</f>
        <v>7.49</v>
      </c>
    </row>
    <row r="218" spans="1:7">
      <c r="A218" s="890" t="s">
        <v>1053</v>
      </c>
      <c r="B218" s="891" t="s">
        <v>467</v>
      </c>
      <c r="C218" s="892" t="s">
        <v>9119</v>
      </c>
      <c r="D218" s="893">
        <v>1</v>
      </c>
      <c r="E218" s="894"/>
      <c r="F218" s="903">
        <v>7.94</v>
      </c>
      <c r="G218" s="153">
        <f>IF(F218="","",F218-F218*COMPASS!$U$11)</f>
        <v>7.94</v>
      </c>
    </row>
    <row r="219" spans="1:7">
      <c r="A219" s="890" t="s">
        <v>1054</v>
      </c>
      <c r="B219" s="891" t="s">
        <v>467</v>
      </c>
      <c r="C219" s="892" t="s">
        <v>9120</v>
      </c>
      <c r="D219" s="893">
        <v>1</v>
      </c>
      <c r="E219" s="894"/>
      <c r="F219" s="903">
        <v>9.44</v>
      </c>
      <c r="G219" s="153">
        <f>IF(F219="","",F219-F219*COMPASS!$U$11)</f>
        <v>9.44</v>
      </c>
    </row>
    <row r="220" spans="1:7">
      <c r="A220" s="890" t="s">
        <v>1055</v>
      </c>
      <c r="B220" s="891" t="s">
        <v>467</v>
      </c>
      <c r="C220" s="892" t="s">
        <v>9121</v>
      </c>
      <c r="D220" s="893">
        <v>1</v>
      </c>
      <c r="E220" s="894"/>
      <c r="F220" s="903">
        <v>11.16</v>
      </c>
      <c r="G220" s="153">
        <f>IF(F220="","",F220-F220*COMPASS!$U$11)</f>
        <v>11.16</v>
      </c>
    </row>
    <row r="221" spans="1:7">
      <c r="A221" s="890" t="s">
        <v>15661</v>
      </c>
      <c r="B221" s="891" t="s">
        <v>467</v>
      </c>
      <c r="C221" s="892" t="s">
        <v>16410</v>
      </c>
      <c r="D221" s="893">
        <v>1</v>
      </c>
      <c r="E221" s="894"/>
      <c r="F221" s="903">
        <v>10.86</v>
      </c>
      <c r="G221" s="153">
        <f>IF(F221="","",F221-F221*COMPASS!$U$11)</f>
        <v>10.86</v>
      </c>
    </row>
    <row r="222" spans="1:7">
      <c r="A222" s="890" t="s">
        <v>15662</v>
      </c>
      <c r="B222" s="891" t="s">
        <v>467</v>
      </c>
      <c r="C222" s="892" t="s">
        <v>15663</v>
      </c>
      <c r="D222" s="893">
        <v>1</v>
      </c>
      <c r="E222" s="894"/>
      <c r="F222" s="903">
        <v>12.31</v>
      </c>
      <c r="G222" s="153">
        <f>IF(F222="","",F222-F222*COMPASS!$U$11)</f>
        <v>12.31</v>
      </c>
    </row>
    <row r="223" spans="1:7">
      <c r="A223" s="925" t="s">
        <v>440</v>
      </c>
      <c r="B223" s="942"/>
      <c r="C223" s="927"/>
      <c r="D223" s="928"/>
      <c r="E223" s="929"/>
      <c r="F223" s="931"/>
      <c r="G223" s="153" t="str">
        <f>IF(F223="","",F223-F223*COMPASS!$U$11)</f>
        <v/>
      </c>
    </row>
    <row r="224" spans="1:7">
      <c r="A224" s="890" t="s">
        <v>1056</v>
      </c>
      <c r="B224" s="891" t="s">
        <v>467</v>
      </c>
      <c r="C224" s="892" t="s">
        <v>9122</v>
      </c>
      <c r="D224" s="893">
        <v>1</v>
      </c>
      <c r="E224" s="894"/>
      <c r="F224" s="903">
        <v>6.81</v>
      </c>
      <c r="G224" s="153">
        <f>IF(F224="","",F224-F224*COMPASS!$U$11)</f>
        <v>6.81</v>
      </c>
    </row>
    <row r="225" spans="1:7">
      <c r="A225" s="890" t="s">
        <v>1057</v>
      </c>
      <c r="B225" s="891" t="s">
        <v>467</v>
      </c>
      <c r="C225" s="892" t="s">
        <v>9123</v>
      </c>
      <c r="D225" s="893">
        <v>1</v>
      </c>
      <c r="E225" s="894"/>
      <c r="F225" s="903">
        <v>7.34</v>
      </c>
      <c r="G225" s="153">
        <f>IF(F225="","",F225-F225*COMPASS!$U$11)</f>
        <v>7.34</v>
      </c>
    </row>
    <row r="226" spans="1:7">
      <c r="A226" s="890" t="s">
        <v>1058</v>
      </c>
      <c r="B226" s="891" t="s">
        <v>467</v>
      </c>
      <c r="C226" s="892" t="s">
        <v>9124</v>
      </c>
      <c r="D226" s="893">
        <v>1</v>
      </c>
      <c r="E226" s="894"/>
      <c r="F226" s="903">
        <v>7.88</v>
      </c>
      <c r="G226" s="153">
        <f>IF(F226="","",F226-F226*COMPASS!$U$11)</f>
        <v>7.88</v>
      </c>
    </row>
    <row r="227" spans="1:7">
      <c r="A227" s="890" t="s">
        <v>1059</v>
      </c>
      <c r="B227" s="891" t="s">
        <v>467</v>
      </c>
      <c r="C227" s="892" t="s">
        <v>9125</v>
      </c>
      <c r="D227" s="893">
        <v>1</v>
      </c>
      <c r="E227" s="894"/>
      <c r="F227" s="903">
        <v>10.130000000000001</v>
      </c>
      <c r="G227" s="153">
        <f>IF(F227="","",F227-F227*COMPASS!$U$11)</f>
        <v>10.130000000000001</v>
      </c>
    </row>
    <row r="228" spans="1:7">
      <c r="A228" s="890" t="s">
        <v>1060</v>
      </c>
      <c r="B228" s="891" t="s">
        <v>467</v>
      </c>
      <c r="C228" s="892" t="s">
        <v>9126</v>
      </c>
      <c r="D228" s="893">
        <v>1</v>
      </c>
      <c r="E228" s="894"/>
      <c r="F228" s="903">
        <v>13.49</v>
      </c>
      <c r="G228" s="153">
        <f>IF(F228="","",F228-F228*COMPASS!$U$11)</f>
        <v>13.49</v>
      </c>
    </row>
    <row r="229" spans="1:7">
      <c r="A229" s="890" t="s">
        <v>1061</v>
      </c>
      <c r="B229" s="891" t="s">
        <v>467</v>
      </c>
      <c r="C229" s="892" t="s">
        <v>9127</v>
      </c>
      <c r="D229" s="893">
        <v>1</v>
      </c>
      <c r="E229" s="894"/>
      <c r="F229" s="903">
        <v>8.23</v>
      </c>
      <c r="G229" s="153">
        <f>IF(F229="","",F229-F229*COMPASS!$U$11)</f>
        <v>8.23</v>
      </c>
    </row>
    <row r="230" spans="1:7">
      <c r="A230" s="890" t="s">
        <v>1062</v>
      </c>
      <c r="B230" s="891" t="s">
        <v>467</v>
      </c>
      <c r="C230" s="892" t="s">
        <v>9128</v>
      </c>
      <c r="D230" s="893">
        <v>1</v>
      </c>
      <c r="E230" s="894"/>
      <c r="F230" s="903">
        <v>9.0500000000000007</v>
      </c>
      <c r="G230" s="153">
        <f>IF(F230="","",F230-F230*COMPASS!$U$11)</f>
        <v>9.0500000000000007</v>
      </c>
    </row>
    <row r="231" spans="1:7">
      <c r="A231" s="890" t="s">
        <v>1063</v>
      </c>
      <c r="B231" s="891" t="s">
        <v>467</v>
      </c>
      <c r="C231" s="892" t="s">
        <v>9129</v>
      </c>
      <c r="D231" s="893">
        <v>1</v>
      </c>
      <c r="E231" s="894"/>
      <c r="F231" s="903">
        <v>10.45</v>
      </c>
      <c r="G231" s="153">
        <f>IF(F231="","",F231-F231*COMPASS!$U$11)</f>
        <v>10.45</v>
      </c>
    </row>
    <row r="232" spans="1:7">
      <c r="A232" s="890" t="s">
        <v>1064</v>
      </c>
      <c r="B232" s="891" t="s">
        <v>467</v>
      </c>
      <c r="C232" s="892" t="s">
        <v>9130</v>
      </c>
      <c r="D232" s="893">
        <v>1</v>
      </c>
      <c r="E232" s="894"/>
      <c r="F232" s="903">
        <v>13.12</v>
      </c>
      <c r="G232" s="153">
        <f>IF(F232="","",F232-F232*COMPASS!$U$11)</f>
        <v>13.12</v>
      </c>
    </row>
    <row r="233" spans="1:7">
      <c r="A233" s="890" t="s">
        <v>1065</v>
      </c>
      <c r="B233" s="891" t="s">
        <v>467</v>
      </c>
      <c r="C233" s="892" t="s">
        <v>9131</v>
      </c>
      <c r="D233" s="893">
        <v>1</v>
      </c>
      <c r="E233" s="894"/>
      <c r="F233" s="903">
        <v>17.91</v>
      </c>
      <c r="G233" s="153">
        <f>IF(F233="","",F233-F233*COMPASS!$U$11)</f>
        <v>17.91</v>
      </c>
    </row>
    <row r="234" spans="1:7">
      <c r="A234" s="890" t="s">
        <v>1066</v>
      </c>
      <c r="B234" s="891" t="s">
        <v>216</v>
      </c>
      <c r="C234" s="892" t="s">
        <v>9269</v>
      </c>
      <c r="D234" s="893">
        <v>1</v>
      </c>
      <c r="E234" s="894"/>
      <c r="F234" s="903">
        <v>6.41</v>
      </c>
      <c r="G234" s="153">
        <f>IF(F234="","",F234-F234*COMPASS!$U$11)</f>
        <v>6.41</v>
      </c>
    </row>
    <row r="235" spans="1:7">
      <c r="A235" s="890" t="s">
        <v>1067</v>
      </c>
      <c r="B235" s="891" t="s">
        <v>216</v>
      </c>
      <c r="C235" s="892" t="s">
        <v>9270</v>
      </c>
      <c r="D235" s="893">
        <v>1</v>
      </c>
      <c r="E235" s="894"/>
      <c r="F235" s="903">
        <v>6.69</v>
      </c>
      <c r="G235" s="153">
        <f>IF(F235="","",F235-F235*COMPASS!$U$11)</f>
        <v>6.69</v>
      </c>
    </row>
    <row r="236" spans="1:7">
      <c r="A236" s="890" t="s">
        <v>1068</v>
      </c>
      <c r="B236" s="891" t="s">
        <v>216</v>
      </c>
      <c r="C236" s="892" t="s">
        <v>9271</v>
      </c>
      <c r="D236" s="893">
        <v>1</v>
      </c>
      <c r="E236" s="894"/>
      <c r="F236" s="903">
        <v>7.93</v>
      </c>
      <c r="G236" s="153">
        <f>IF(F236="","",F236-F236*COMPASS!$U$11)</f>
        <v>7.93</v>
      </c>
    </row>
    <row r="237" spans="1:7">
      <c r="A237" s="890" t="s">
        <v>1069</v>
      </c>
      <c r="B237" s="891" t="s">
        <v>216</v>
      </c>
      <c r="C237" s="892" t="s">
        <v>9272</v>
      </c>
      <c r="D237" s="893">
        <v>1</v>
      </c>
      <c r="E237" s="894"/>
      <c r="F237" s="903">
        <v>9.9499999999999993</v>
      </c>
      <c r="G237" s="153">
        <f>IF(F237="","",F237-F237*COMPASS!$U$11)</f>
        <v>9.9499999999999993</v>
      </c>
    </row>
    <row r="238" spans="1:7">
      <c r="A238" s="890" t="s">
        <v>1070</v>
      </c>
      <c r="B238" s="891" t="s">
        <v>216</v>
      </c>
      <c r="C238" s="892" t="s">
        <v>9273</v>
      </c>
      <c r="D238" s="893">
        <v>1</v>
      </c>
      <c r="E238" s="894"/>
      <c r="F238" s="903">
        <v>12.38</v>
      </c>
      <c r="G238" s="153">
        <f>IF(F238="","",F238-F238*COMPASS!$U$11)</f>
        <v>12.38</v>
      </c>
    </row>
    <row r="239" spans="1:7">
      <c r="A239" s="890" t="s">
        <v>1071</v>
      </c>
      <c r="B239" s="891" t="s">
        <v>467</v>
      </c>
      <c r="C239" s="892" t="s">
        <v>9132</v>
      </c>
      <c r="D239" s="893">
        <v>1</v>
      </c>
      <c r="E239" s="894"/>
      <c r="F239" s="903">
        <v>7.82</v>
      </c>
      <c r="G239" s="153">
        <f>IF(F239="","",F239-F239*COMPASS!$U$11)</f>
        <v>7.82</v>
      </c>
    </row>
    <row r="240" spans="1:7">
      <c r="A240" s="890" t="s">
        <v>1072</v>
      </c>
      <c r="B240" s="891" t="s">
        <v>467</v>
      </c>
      <c r="C240" s="892" t="s">
        <v>9133</v>
      </c>
      <c r="D240" s="893">
        <v>1</v>
      </c>
      <c r="E240" s="894"/>
      <c r="F240" s="903">
        <v>8.5299999999999994</v>
      </c>
      <c r="G240" s="153">
        <f>IF(F240="","",F240-F240*COMPASS!$U$11)</f>
        <v>8.5299999999999994</v>
      </c>
    </row>
    <row r="241" spans="1:7">
      <c r="A241" s="890" t="s">
        <v>1073</v>
      </c>
      <c r="B241" s="891" t="s">
        <v>467</v>
      </c>
      <c r="C241" s="892" t="s">
        <v>9134</v>
      </c>
      <c r="D241" s="893">
        <v>1</v>
      </c>
      <c r="E241" s="894"/>
      <c r="F241" s="903">
        <v>8.76</v>
      </c>
      <c r="G241" s="153">
        <f>IF(F241="","",F241-F241*COMPASS!$U$11)</f>
        <v>8.76</v>
      </c>
    </row>
    <row r="242" spans="1:7">
      <c r="A242" s="890" t="s">
        <v>1074</v>
      </c>
      <c r="B242" s="891" t="s">
        <v>467</v>
      </c>
      <c r="C242" s="892" t="s">
        <v>9135</v>
      </c>
      <c r="D242" s="893">
        <v>1</v>
      </c>
      <c r="E242" s="894"/>
      <c r="F242" s="903">
        <v>10.72</v>
      </c>
      <c r="G242" s="153">
        <f>IF(F242="","",F242-F242*COMPASS!$U$11)</f>
        <v>10.72</v>
      </c>
    </row>
    <row r="243" spans="1:7">
      <c r="A243" s="890" t="s">
        <v>1075</v>
      </c>
      <c r="B243" s="891" t="s">
        <v>467</v>
      </c>
      <c r="C243" s="892" t="s">
        <v>9136</v>
      </c>
      <c r="D243" s="893">
        <v>1</v>
      </c>
      <c r="E243" s="894"/>
      <c r="F243" s="903">
        <v>13.53</v>
      </c>
      <c r="G243" s="153">
        <f>IF(F243="","",F243-F243*COMPASS!$U$11)</f>
        <v>13.53</v>
      </c>
    </row>
    <row r="244" spans="1:7">
      <c r="A244" s="925" t="s">
        <v>187</v>
      </c>
      <c r="B244" s="942"/>
      <c r="C244" s="927"/>
      <c r="D244" s="928"/>
      <c r="E244" s="929"/>
      <c r="F244" s="931"/>
      <c r="G244" s="153" t="str">
        <f>IF(F244="","",F244-F244*COMPASS!$U$11)</f>
        <v/>
      </c>
    </row>
    <row r="245" spans="1:7">
      <c r="A245" s="890" t="s">
        <v>1076</v>
      </c>
      <c r="B245" s="891" t="s">
        <v>467</v>
      </c>
      <c r="C245" s="892" t="s">
        <v>9607</v>
      </c>
      <c r="D245" s="893">
        <v>1</v>
      </c>
      <c r="E245" s="894"/>
      <c r="F245" s="903">
        <v>7.24</v>
      </c>
      <c r="G245" s="153">
        <f>IF(F245="","",F245-F245*COMPASS!$U$11)</f>
        <v>7.24</v>
      </c>
    </row>
    <row r="246" spans="1:7">
      <c r="A246" s="890" t="s">
        <v>1077</v>
      </c>
      <c r="B246" s="891" t="s">
        <v>467</v>
      </c>
      <c r="C246" s="892" t="s">
        <v>9608</v>
      </c>
      <c r="D246" s="893">
        <v>1</v>
      </c>
      <c r="E246" s="894"/>
      <c r="F246" s="903">
        <v>8.01</v>
      </c>
      <c r="G246" s="153">
        <f>IF(F246="","",F246-F246*COMPASS!$U$11)</f>
        <v>8.01</v>
      </c>
    </row>
    <row r="247" spans="1:7">
      <c r="A247" s="890" t="s">
        <v>1078</v>
      </c>
      <c r="B247" s="891" t="s">
        <v>467</v>
      </c>
      <c r="C247" s="892" t="s">
        <v>9609</v>
      </c>
      <c r="D247" s="893">
        <v>1</v>
      </c>
      <c r="E247" s="894"/>
      <c r="F247" s="903">
        <v>8.6</v>
      </c>
      <c r="G247" s="153">
        <f>IF(F247="","",F247-F247*COMPASS!$U$11)</f>
        <v>8.6</v>
      </c>
    </row>
    <row r="248" spans="1:7">
      <c r="A248" s="890" t="s">
        <v>1079</v>
      </c>
      <c r="B248" s="891" t="s">
        <v>467</v>
      </c>
      <c r="C248" s="892" t="s">
        <v>9610</v>
      </c>
      <c r="D248" s="893">
        <v>1</v>
      </c>
      <c r="E248" s="894"/>
      <c r="F248" s="903">
        <v>7.53</v>
      </c>
      <c r="G248" s="153">
        <f>IF(F248="","",F248-F248*COMPASS!$U$11)</f>
        <v>7.53</v>
      </c>
    </row>
    <row r="249" spans="1:7">
      <c r="A249" s="890" t="s">
        <v>1080</v>
      </c>
      <c r="B249" s="891" t="s">
        <v>467</v>
      </c>
      <c r="C249" s="892" t="s">
        <v>9137</v>
      </c>
      <c r="D249" s="893">
        <v>1</v>
      </c>
      <c r="E249" s="894"/>
      <c r="F249" s="903">
        <v>13.2</v>
      </c>
      <c r="G249" s="153">
        <f>IF(F249="","",F249-F249*COMPASS!$U$11)</f>
        <v>13.2</v>
      </c>
    </row>
    <row r="250" spans="1:7">
      <c r="A250" s="890" t="s">
        <v>1081</v>
      </c>
      <c r="B250" s="891" t="s">
        <v>467</v>
      </c>
      <c r="C250" s="892" t="s">
        <v>9138</v>
      </c>
      <c r="D250" s="893">
        <v>1</v>
      </c>
      <c r="E250" s="894"/>
      <c r="F250" s="903">
        <v>8.58</v>
      </c>
      <c r="G250" s="153">
        <f>IF(F250="","",F250-F250*COMPASS!$U$11)</f>
        <v>8.58</v>
      </c>
    </row>
    <row r="251" spans="1:7">
      <c r="A251" s="890" t="s">
        <v>1082</v>
      </c>
      <c r="B251" s="891" t="s">
        <v>467</v>
      </c>
      <c r="C251" s="892" t="s">
        <v>9139</v>
      </c>
      <c r="D251" s="893">
        <v>1</v>
      </c>
      <c r="E251" s="894"/>
      <c r="F251" s="903">
        <v>9.58</v>
      </c>
      <c r="G251" s="153">
        <f>IF(F251="","",F251-F251*COMPASS!$U$11)</f>
        <v>9.58</v>
      </c>
    </row>
    <row r="252" spans="1:7">
      <c r="A252" s="890" t="s">
        <v>1316</v>
      </c>
      <c r="B252" s="891" t="s">
        <v>467</v>
      </c>
      <c r="C252" s="892" t="s">
        <v>9140</v>
      </c>
      <c r="D252" s="893">
        <v>1</v>
      </c>
      <c r="E252" s="894"/>
      <c r="F252" s="903">
        <v>10.93</v>
      </c>
      <c r="G252" s="153">
        <f>IF(F252="","",F252-F252*COMPASS!$U$11)</f>
        <v>10.93</v>
      </c>
    </row>
    <row r="253" spans="1:7">
      <c r="A253" s="890" t="s">
        <v>1317</v>
      </c>
      <c r="B253" s="891" t="s">
        <v>467</v>
      </c>
      <c r="C253" s="892" t="s">
        <v>9141</v>
      </c>
      <c r="D253" s="893">
        <v>1</v>
      </c>
      <c r="E253" s="894"/>
      <c r="F253" s="903">
        <v>11.97</v>
      </c>
      <c r="G253" s="153">
        <f>IF(F253="","",F253-F253*COMPASS!$U$11)</f>
        <v>11.97</v>
      </c>
    </row>
    <row r="254" spans="1:7">
      <c r="A254" s="890" t="s">
        <v>1318</v>
      </c>
      <c r="B254" s="891" t="s">
        <v>467</v>
      </c>
      <c r="C254" s="892" t="s">
        <v>9274</v>
      </c>
      <c r="D254" s="893">
        <v>1</v>
      </c>
      <c r="E254" s="894"/>
      <c r="F254" s="903">
        <v>17.91</v>
      </c>
      <c r="G254" s="153">
        <f>IF(F254="","",F254-F254*COMPASS!$U$11)</f>
        <v>17.91</v>
      </c>
    </row>
    <row r="255" spans="1:7">
      <c r="A255" s="890" t="s">
        <v>1034</v>
      </c>
      <c r="B255" s="891" t="s">
        <v>216</v>
      </c>
      <c r="C255" s="892" t="s">
        <v>9275</v>
      </c>
      <c r="D255" s="893">
        <v>1</v>
      </c>
      <c r="E255" s="894"/>
      <c r="F255" s="903">
        <v>6.24</v>
      </c>
      <c r="G255" s="153">
        <f>IF(F255="","",F255-F255*COMPASS!$U$11)</f>
        <v>6.24</v>
      </c>
    </row>
    <row r="256" spans="1:7">
      <c r="A256" s="890" t="s">
        <v>1035</v>
      </c>
      <c r="B256" s="891" t="s">
        <v>216</v>
      </c>
      <c r="C256" s="892" t="s">
        <v>9276</v>
      </c>
      <c r="D256" s="893">
        <v>1</v>
      </c>
      <c r="E256" s="894"/>
      <c r="F256" s="903">
        <v>8.11</v>
      </c>
      <c r="G256" s="153">
        <f>IF(F256="","",F256-F256*COMPASS!$U$11)</f>
        <v>8.11</v>
      </c>
    </row>
    <row r="257" spans="1:7">
      <c r="A257" s="890" t="s">
        <v>1036</v>
      </c>
      <c r="B257" s="891" t="s">
        <v>216</v>
      </c>
      <c r="C257" s="892" t="s">
        <v>9277</v>
      </c>
      <c r="D257" s="893">
        <v>1</v>
      </c>
      <c r="E257" s="894"/>
      <c r="F257" s="903">
        <v>9</v>
      </c>
      <c r="G257" s="153">
        <f>IF(F257="","",F257-F257*COMPASS!$U$11)</f>
        <v>9</v>
      </c>
    </row>
    <row r="258" spans="1:7">
      <c r="A258" s="890" t="s">
        <v>1037</v>
      </c>
      <c r="B258" s="891" t="s">
        <v>216</v>
      </c>
      <c r="C258" s="892" t="s">
        <v>9278</v>
      </c>
      <c r="D258" s="893">
        <v>1</v>
      </c>
      <c r="E258" s="894"/>
      <c r="F258" s="903">
        <v>10.52</v>
      </c>
      <c r="G258" s="153">
        <f>IF(F258="","",F258-F258*COMPASS!$U$11)</f>
        <v>10.52</v>
      </c>
    </row>
    <row r="259" spans="1:7">
      <c r="A259" s="890" t="s">
        <v>1038</v>
      </c>
      <c r="B259" s="891" t="s">
        <v>216</v>
      </c>
      <c r="C259" s="892" t="s">
        <v>9279</v>
      </c>
      <c r="D259" s="893">
        <v>1</v>
      </c>
      <c r="E259" s="894"/>
      <c r="F259" s="903">
        <v>14.5</v>
      </c>
      <c r="G259" s="153">
        <f>IF(F259="","",F259-F259*COMPASS!$U$11)</f>
        <v>14.5</v>
      </c>
    </row>
    <row r="260" spans="1:7">
      <c r="A260" s="890" t="s">
        <v>1039</v>
      </c>
      <c r="B260" s="891" t="s">
        <v>467</v>
      </c>
      <c r="C260" s="892" t="s">
        <v>9142</v>
      </c>
      <c r="D260" s="893">
        <v>1</v>
      </c>
      <c r="E260" s="894"/>
      <c r="F260" s="903">
        <v>7.7</v>
      </c>
      <c r="G260" s="153">
        <f>IF(F260="","",F260-F260*COMPASS!$U$11)</f>
        <v>7.7</v>
      </c>
    </row>
    <row r="261" spans="1:7">
      <c r="A261" s="890" t="s">
        <v>1040</v>
      </c>
      <c r="B261" s="891" t="s">
        <v>467</v>
      </c>
      <c r="C261" s="892" t="s">
        <v>9143</v>
      </c>
      <c r="D261" s="893">
        <v>1</v>
      </c>
      <c r="E261" s="894"/>
      <c r="F261" s="903">
        <v>8.02</v>
      </c>
      <c r="G261" s="153">
        <f>IF(F261="","",F261-F261*COMPASS!$U$11)</f>
        <v>8.02</v>
      </c>
    </row>
    <row r="262" spans="1:7">
      <c r="A262" s="890" t="s">
        <v>1041</v>
      </c>
      <c r="B262" s="891" t="s">
        <v>467</v>
      </c>
      <c r="C262" s="892" t="s">
        <v>9144</v>
      </c>
      <c r="D262" s="893">
        <v>1</v>
      </c>
      <c r="E262" s="894"/>
      <c r="F262" s="903">
        <v>8.49</v>
      </c>
      <c r="G262" s="153">
        <f>IF(F262="","",F262-F262*COMPASS!$U$11)</f>
        <v>8.49</v>
      </c>
    </row>
    <row r="263" spans="1:7">
      <c r="A263" s="890" t="s">
        <v>1042</v>
      </c>
      <c r="B263" s="891" t="s">
        <v>467</v>
      </c>
      <c r="C263" s="892" t="s">
        <v>9145</v>
      </c>
      <c r="D263" s="893">
        <v>1</v>
      </c>
      <c r="E263" s="894"/>
      <c r="F263" s="903">
        <v>10.130000000000001</v>
      </c>
      <c r="G263" s="153">
        <f>IF(F263="","",F263-F263*COMPASS!$U$11)</f>
        <v>10.130000000000001</v>
      </c>
    </row>
    <row r="264" spans="1:7">
      <c r="A264" s="890" t="s">
        <v>1043</v>
      </c>
      <c r="B264" s="891" t="s">
        <v>467</v>
      </c>
      <c r="C264" s="892" t="s">
        <v>9146</v>
      </c>
      <c r="D264" s="893">
        <v>1</v>
      </c>
      <c r="E264" s="894"/>
      <c r="F264" s="903">
        <v>13.2</v>
      </c>
      <c r="G264" s="153">
        <f>IF(F264="","",F264-F264*COMPASS!$U$11)</f>
        <v>13.2</v>
      </c>
    </row>
    <row r="265" spans="1:7">
      <c r="A265" s="925" t="s">
        <v>4506</v>
      </c>
      <c r="B265" s="926"/>
      <c r="C265" s="927"/>
      <c r="D265" s="928"/>
      <c r="E265" s="929"/>
      <c r="F265" s="931"/>
      <c r="G265" s="153" t="str">
        <f>IF(F265="","",F265-F265*COMPASS!$U$11)</f>
        <v/>
      </c>
    </row>
    <row r="266" spans="1:7">
      <c r="A266" s="890" t="s">
        <v>1044</v>
      </c>
      <c r="B266" s="891" t="s">
        <v>216</v>
      </c>
      <c r="C266" s="892" t="s">
        <v>1728</v>
      </c>
      <c r="D266" s="893">
        <v>1</v>
      </c>
      <c r="E266" s="894"/>
      <c r="F266" s="903">
        <v>14.04</v>
      </c>
      <c r="G266" s="153">
        <f>IF(F266="","",F266-F266*COMPASS!$U$11)</f>
        <v>14.04</v>
      </c>
    </row>
    <row r="267" spans="1:7">
      <c r="A267" s="890" t="s">
        <v>1045</v>
      </c>
      <c r="B267" s="891" t="s">
        <v>216</v>
      </c>
      <c r="C267" s="892" t="s">
        <v>1729</v>
      </c>
      <c r="D267" s="893">
        <v>1</v>
      </c>
      <c r="E267" s="894"/>
      <c r="F267" s="903">
        <v>13.42</v>
      </c>
      <c r="G267" s="153">
        <f>IF(F267="","",F267-F267*COMPASS!$U$11)</f>
        <v>13.42</v>
      </c>
    </row>
    <row r="268" spans="1:7">
      <c r="A268" s="890" t="s">
        <v>1249</v>
      </c>
      <c r="B268" s="891" t="s">
        <v>216</v>
      </c>
      <c r="C268" s="892" t="s">
        <v>1730</v>
      </c>
      <c r="D268" s="893">
        <v>1</v>
      </c>
      <c r="E268" s="894"/>
      <c r="F268" s="903">
        <v>16.54</v>
      </c>
      <c r="G268" s="153">
        <f>IF(F268="","",F268-F268*COMPASS!$U$11)</f>
        <v>16.54</v>
      </c>
    </row>
    <row r="269" spans="1:7">
      <c r="A269" s="890" t="s">
        <v>1788</v>
      </c>
      <c r="B269" s="891" t="s">
        <v>216</v>
      </c>
      <c r="C269" s="892" t="s">
        <v>1731</v>
      </c>
      <c r="D269" s="893">
        <v>1</v>
      </c>
      <c r="E269" s="894"/>
      <c r="F269" s="903">
        <v>15.29</v>
      </c>
      <c r="G269" s="153">
        <f>IF(F269="","",F269-F269*COMPASS!$U$11)</f>
        <v>15.29</v>
      </c>
    </row>
    <row r="270" spans="1:7">
      <c r="A270" s="890" t="s">
        <v>1250</v>
      </c>
      <c r="B270" s="891" t="s">
        <v>216</v>
      </c>
      <c r="C270" s="892" t="s">
        <v>3335</v>
      </c>
      <c r="D270" s="893">
        <v>1</v>
      </c>
      <c r="E270" s="894"/>
      <c r="F270" s="903">
        <v>0.94</v>
      </c>
      <c r="G270" s="153">
        <f>IF(F270="","",F270-F270*COMPASS!$U$11)</f>
        <v>0.94</v>
      </c>
    </row>
    <row r="271" spans="1:7">
      <c r="A271" s="890" t="s">
        <v>1251</v>
      </c>
      <c r="B271" s="891" t="s">
        <v>216</v>
      </c>
      <c r="C271" s="892" t="s">
        <v>3336</v>
      </c>
      <c r="D271" s="893">
        <v>1</v>
      </c>
      <c r="E271" s="894"/>
      <c r="F271" s="903">
        <v>1.4</v>
      </c>
      <c r="G271" s="153">
        <f>IF(F271="","",F271-F271*COMPASS!$U$11)</f>
        <v>1.4</v>
      </c>
    </row>
    <row r="272" spans="1:7">
      <c r="A272" s="890" t="s">
        <v>1252</v>
      </c>
      <c r="B272" s="891" t="s">
        <v>216</v>
      </c>
      <c r="C272" s="892" t="s">
        <v>3337</v>
      </c>
      <c r="D272" s="893">
        <v>1</v>
      </c>
      <c r="E272" s="894"/>
      <c r="F272" s="903">
        <v>0.61</v>
      </c>
      <c r="G272" s="153">
        <f>IF(F272="","",F272-F272*COMPASS!$U$11)</f>
        <v>0.61</v>
      </c>
    </row>
    <row r="273" spans="1:7">
      <c r="A273" s="925" t="s">
        <v>480</v>
      </c>
      <c r="B273" s="942"/>
      <c r="C273" s="927"/>
      <c r="D273" s="928"/>
      <c r="E273" s="929"/>
      <c r="F273" s="931"/>
      <c r="G273" s="153" t="str">
        <f>IF(F273="","",F273-F273*COMPASS!$U$11)</f>
        <v/>
      </c>
    </row>
    <row r="274" spans="1:7">
      <c r="A274" s="890" t="s">
        <v>1253</v>
      </c>
      <c r="B274" s="891" t="s">
        <v>216</v>
      </c>
      <c r="C274" s="892" t="s">
        <v>9147</v>
      </c>
      <c r="D274" s="893">
        <v>1</v>
      </c>
      <c r="E274" s="894"/>
      <c r="F274" s="903">
        <v>10.14</v>
      </c>
      <c r="G274" s="153">
        <f>IF(F274="","",F274-F274*COMPASS!$U$11)</f>
        <v>10.14</v>
      </c>
    </row>
    <row r="275" spans="1:7">
      <c r="A275" s="890" t="s">
        <v>1254</v>
      </c>
      <c r="B275" s="891" t="s">
        <v>216</v>
      </c>
      <c r="C275" s="892" t="s">
        <v>9148</v>
      </c>
      <c r="D275" s="893">
        <v>1</v>
      </c>
      <c r="E275" s="894"/>
      <c r="F275" s="903">
        <v>10.68</v>
      </c>
      <c r="G275" s="153">
        <f>IF(F275="","",F275-F275*COMPASS!$U$11)</f>
        <v>10.68</v>
      </c>
    </row>
    <row r="276" spans="1:7">
      <c r="A276" s="890" t="s">
        <v>1255</v>
      </c>
      <c r="B276" s="891" t="s">
        <v>216</v>
      </c>
      <c r="C276" s="892" t="s">
        <v>9149</v>
      </c>
      <c r="D276" s="893">
        <v>1</v>
      </c>
      <c r="E276" s="894"/>
      <c r="F276" s="903">
        <v>11.22</v>
      </c>
      <c r="G276" s="153">
        <f>IF(F276="","",F276-F276*COMPASS!$U$11)</f>
        <v>11.22</v>
      </c>
    </row>
    <row r="277" spans="1:7">
      <c r="A277" s="890" t="s">
        <v>1351</v>
      </c>
      <c r="B277" s="891" t="s">
        <v>216</v>
      </c>
      <c r="C277" s="892" t="s">
        <v>9150</v>
      </c>
      <c r="D277" s="893">
        <v>1</v>
      </c>
      <c r="E277" s="894"/>
      <c r="F277" s="903">
        <v>12.3</v>
      </c>
      <c r="G277" s="153">
        <f>IF(F277="","",F277-F277*COMPASS!$U$11)</f>
        <v>12.3</v>
      </c>
    </row>
    <row r="278" spans="1:7">
      <c r="A278" s="890" t="s">
        <v>1352</v>
      </c>
      <c r="B278" s="891" t="s">
        <v>216</v>
      </c>
      <c r="C278" s="892" t="s">
        <v>9151</v>
      </c>
      <c r="D278" s="893">
        <v>1</v>
      </c>
      <c r="E278" s="894"/>
      <c r="F278" s="903">
        <v>14.63</v>
      </c>
      <c r="G278" s="153">
        <f>IF(F278="","",F278-F278*COMPASS!$U$11)</f>
        <v>14.63</v>
      </c>
    </row>
    <row r="279" spans="1:7">
      <c r="A279" s="890" t="s">
        <v>1353</v>
      </c>
      <c r="B279" s="891" t="s">
        <v>216</v>
      </c>
      <c r="C279" s="892" t="s">
        <v>9152</v>
      </c>
      <c r="D279" s="893">
        <v>1</v>
      </c>
      <c r="E279" s="894"/>
      <c r="F279" s="903">
        <v>15.03</v>
      </c>
      <c r="G279" s="153">
        <f>IF(F279="","",F279-F279*COMPASS!$U$11)</f>
        <v>15.03</v>
      </c>
    </row>
    <row r="280" spans="1:7">
      <c r="A280" s="890" t="s">
        <v>1354</v>
      </c>
      <c r="B280" s="891" t="s">
        <v>216</v>
      </c>
      <c r="C280" s="892" t="s">
        <v>9153</v>
      </c>
      <c r="D280" s="893">
        <v>1</v>
      </c>
      <c r="E280" s="894"/>
      <c r="F280" s="903">
        <v>15.44</v>
      </c>
      <c r="G280" s="153">
        <f>IF(F280="","",F280-F280*COMPASS!$U$11)</f>
        <v>15.44</v>
      </c>
    </row>
    <row r="281" spans="1:7">
      <c r="A281" s="890" t="s">
        <v>1355</v>
      </c>
      <c r="B281" s="891" t="s">
        <v>216</v>
      </c>
      <c r="C281" s="892" t="s">
        <v>9154</v>
      </c>
      <c r="D281" s="893">
        <v>1</v>
      </c>
      <c r="E281" s="894"/>
      <c r="F281" s="903">
        <v>16.25</v>
      </c>
      <c r="G281" s="153">
        <f>IF(F281="","",F281-F281*COMPASS!$U$11)</f>
        <v>16.25</v>
      </c>
    </row>
    <row r="282" spans="1:7">
      <c r="A282" s="890" t="s">
        <v>1356</v>
      </c>
      <c r="B282" s="891" t="s">
        <v>216</v>
      </c>
      <c r="C282" s="892" t="s">
        <v>9155</v>
      </c>
      <c r="D282" s="893">
        <v>1</v>
      </c>
      <c r="E282" s="894"/>
      <c r="F282" s="903">
        <v>10.36</v>
      </c>
      <c r="G282" s="153">
        <f>IF(F282="","",F282-F282*COMPASS!$U$11)</f>
        <v>10.36</v>
      </c>
    </row>
    <row r="283" spans="1:7">
      <c r="A283" s="890" t="s">
        <v>1357</v>
      </c>
      <c r="B283" s="891" t="s">
        <v>216</v>
      </c>
      <c r="C283" s="892" t="s">
        <v>9156</v>
      </c>
      <c r="D283" s="893">
        <v>1</v>
      </c>
      <c r="E283" s="894"/>
      <c r="F283" s="903">
        <v>10.9</v>
      </c>
      <c r="G283" s="153">
        <f>IF(F283="","",F283-F283*COMPASS!$U$11)</f>
        <v>10.9</v>
      </c>
    </row>
    <row r="284" spans="1:7">
      <c r="A284" s="890" t="s">
        <v>1358</v>
      </c>
      <c r="B284" s="891" t="s">
        <v>216</v>
      </c>
      <c r="C284" s="892" t="s">
        <v>9157</v>
      </c>
      <c r="D284" s="893">
        <v>1</v>
      </c>
      <c r="E284" s="894"/>
      <c r="F284" s="903">
        <v>11.44</v>
      </c>
      <c r="G284" s="153">
        <f>IF(F284="","",F284-F284*COMPASS!$U$11)</f>
        <v>11.44</v>
      </c>
    </row>
    <row r="285" spans="1:7">
      <c r="A285" s="890" t="s">
        <v>1359</v>
      </c>
      <c r="B285" s="891" t="s">
        <v>216</v>
      </c>
      <c r="C285" s="892" t="s">
        <v>9158</v>
      </c>
      <c r="D285" s="893">
        <v>1</v>
      </c>
      <c r="E285" s="894"/>
      <c r="F285" s="903">
        <v>12.52</v>
      </c>
      <c r="G285" s="153">
        <f>IF(F285="","",F285-F285*COMPASS!$U$11)</f>
        <v>12.52</v>
      </c>
    </row>
    <row r="286" spans="1:7">
      <c r="A286" s="890" t="s">
        <v>1360</v>
      </c>
      <c r="B286" s="891" t="s">
        <v>216</v>
      </c>
      <c r="C286" s="892" t="s">
        <v>9159</v>
      </c>
      <c r="D286" s="893">
        <v>1</v>
      </c>
      <c r="E286" s="894"/>
      <c r="F286" s="903">
        <v>12.87</v>
      </c>
      <c r="G286" s="153">
        <f>IF(F286="","",F286-F286*COMPASS!$U$11)</f>
        <v>12.87</v>
      </c>
    </row>
    <row r="287" spans="1:7">
      <c r="A287" s="890" t="s">
        <v>1361</v>
      </c>
      <c r="B287" s="891" t="s">
        <v>216</v>
      </c>
      <c r="C287" s="892" t="s">
        <v>9160</v>
      </c>
      <c r="D287" s="893">
        <v>1</v>
      </c>
      <c r="E287" s="894"/>
      <c r="F287" s="903">
        <v>13.28</v>
      </c>
      <c r="G287" s="153">
        <f>IF(F287="","",F287-F287*COMPASS!$U$11)</f>
        <v>13.28</v>
      </c>
    </row>
    <row r="288" spans="1:7">
      <c r="A288" s="890" t="s">
        <v>1362</v>
      </c>
      <c r="B288" s="891" t="s">
        <v>216</v>
      </c>
      <c r="C288" s="892" t="s">
        <v>9161</v>
      </c>
      <c r="D288" s="893">
        <v>1</v>
      </c>
      <c r="E288" s="894"/>
      <c r="F288" s="903">
        <v>13.68</v>
      </c>
      <c r="G288" s="153">
        <f>IF(F288="","",F288-F288*COMPASS!$U$11)</f>
        <v>13.68</v>
      </c>
    </row>
    <row r="289" spans="1:7">
      <c r="A289" s="890" t="s">
        <v>1363</v>
      </c>
      <c r="B289" s="891" t="s">
        <v>216</v>
      </c>
      <c r="C289" s="892" t="s">
        <v>9162</v>
      </c>
      <c r="D289" s="893">
        <v>1</v>
      </c>
      <c r="E289" s="894"/>
      <c r="F289" s="903">
        <v>14.49</v>
      </c>
      <c r="G289" s="153">
        <f>IF(F289="","",F289-F289*COMPASS!$U$11)</f>
        <v>14.49</v>
      </c>
    </row>
    <row r="290" spans="1:7">
      <c r="A290" s="890" t="s">
        <v>1364</v>
      </c>
      <c r="B290" s="891" t="s">
        <v>216</v>
      </c>
      <c r="C290" s="892" t="s">
        <v>9163</v>
      </c>
      <c r="D290" s="893">
        <v>1</v>
      </c>
      <c r="E290" s="894"/>
      <c r="F290" s="903">
        <v>9.14</v>
      </c>
      <c r="G290" s="153">
        <f>IF(F290="","",F290-F290*COMPASS!$U$11)</f>
        <v>9.14</v>
      </c>
    </row>
    <row r="291" spans="1:7">
      <c r="A291" s="890" t="s">
        <v>1365</v>
      </c>
      <c r="B291" s="891" t="s">
        <v>216</v>
      </c>
      <c r="C291" s="892" t="s">
        <v>9164</v>
      </c>
      <c r="D291" s="893">
        <v>1</v>
      </c>
      <c r="E291" s="894"/>
      <c r="F291" s="903">
        <v>9.68</v>
      </c>
      <c r="G291" s="153">
        <f>IF(F291="","",F291-F291*COMPASS!$U$11)</f>
        <v>9.68</v>
      </c>
    </row>
    <row r="292" spans="1:7">
      <c r="A292" s="890" t="s">
        <v>1366</v>
      </c>
      <c r="B292" s="891" t="s">
        <v>216</v>
      </c>
      <c r="C292" s="892" t="s">
        <v>9165</v>
      </c>
      <c r="D292" s="893">
        <v>1</v>
      </c>
      <c r="E292" s="894"/>
      <c r="F292" s="903">
        <v>10.220000000000001</v>
      </c>
      <c r="G292" s="153">
        <f>IF(F292="","",F292-F292*COMPASS!$U$11)</f>
        <v>10.220000000000001</v>
      </c>
    </row>
    <row r="293" spans="1:7">
      <c r="A293" s="890" t="s">
        <v>1367</v>
      </c>
      <c r="B293" s="891" t="s">
        <v>216</v>
      </c>
      <c r="C293" s="892" t="s">
        <v>9166</v>
      </c>
      <c r="D293" s="893">
        <v>1</v>
      </c>
      <c r="E293" s="894"/>
      <c r="F293" s="903">
        <v>11.3</v>
      </c>
      <c r="G293" s="153">
        <f>IF(F293="","",F293-F293*COMPASS!$U$11)</f>
        <v>11.3</v>
      </c>
    </row>
    <row r="294" spans="1:7">
      <c r="A294" s="890" t="s">
        <v>1172</v>
      </c>
      <c r="B294" s="891" t="s">
        <v>216</v>
      </c>
      <c r="C294" s="892" t="s">
        <v>9167</v>
      </c>
      <c r="D294" s="893">
        <v>1</v>
      </c>
      <c r="E294" s="894"/>
      <c r="F294" s="903">
        <v>12.87</v>
      </c>
      <c r="G294" s="153">
        <f>IF(F294="","",F294-F294*COMPASS!$U$11)</f>
        <v>12.87</v>
      </c>
    </row>
    <row r="295" spans="1:7">
      <c r="A295" s="890" t="s">
        <v>1173</v>
      </c>
      <c r="B295" s="891" t="s">
        <v>216</v>
      </c>
      <c r="C295" s="892" t="s">
        <v>9168</v>
      </c>
      <c r="D295" s="893">
        <v>1</v>
      </c>
      <c r="E295" s="894"/>
      <c r="F295" s="903">
        <v>13.28</v>
      </c>
      <c r="G295" s="153">
        <f>IF(F295="","",F295-F295*COMPASS!$U$11)</f>
        <v>13.28</v>
      </c>
    </row>
    <row r="296" spans="1:7">
      <c r="A296" s="890" t="s">
        <v>1174</v>
      </c>
      <c r="B296" s="891" t="s">
        <v>216</v>
      </c>
      <c r="C296" s="892" t="s">
        <v>9169</v>
      </c>
      <c r="D296" s="893">
        <v>1</v>
      </c>
      <c r="E296" s="894"/>
      <c r="F296" s="903">
        <v>13.68</v>
      </c>
      <c r="G296" s="153">
        <f>IF(F296="","",F296-F296*COMPASS!$U$11)</f>
        <v>13.68</v>
      </c>
    </row>
    <row r="297" spans="1:7">
      <c r="A297" s="890" t="s">
        <v>1175</v>
      </c>
      <c r="B297" s="891" t="s">
        <v>216</v>
      </c>
      <c r="C297" s="892" t="s">
        <v>9170</v>
      </c>
      <c r="D297" s="893">
        <v>1</v>
      </c>
      <c r="E297" s="894"/>
      <c r="F297" s="903">
        <v>14.49</v>
      </c>
      <c r="G297" s="153">
        <f>IF(F297="","",F297-F297*COMPASS!$U$11)</f>
        <v>14.49</v>
      </c>
    </row>
    <row r="298" spans="1:7">
      <c r="A298" s="890" t="s">
        <v>1176</v>
      </c>
      <c r="B298" s="891" t="s">
        <v>216</v>
      </c>
      <c r="C298" s="892" t="s">
        <v>9171</v>
      </c>
      <c r="D298" s="893">
        <v>1</v>
      </c>
      <c r="E298" s="894"/>
      <c r="F298" s="903">
        <v>10.65</v>
      </c>
      <c r="G298" s="153">
        <f>IF(F298="","",F298-F298*COMPASS!$U$11)</f>
        <v>10.65</v>
      </c>
    </row>
    <row r="299" spans="1:7">
      <c r="A299" s="890" t="s">
        <v>1177</v>
      </c>
      <c r="B299" s="891" t="s">
        <v>216</v>
      </c>
      <c r="C299" s="892" t="s">
        <v>9172</v>
      </c>
      <c r="D299" s="893">
        <v>1</v>
      </c>
      <c r="E299" s="894"/>
      <c r="F299" s="903">
        <v>11.19</v>
      </c>
      <c r="G299" s="153">
        <f>IF(F299="","",F299-F299*COMPASS!$U$11)</f>
        <v>11.19</v>
      </c>
    </row>
    <row r="300" spans="1:7">
      <c r="A300" s="890" t="s">
        <v>1178</v>
      </c>
      <c r="B300" s="891" t="s">
        <v>216</v>
      </c>
      <c r="C300" s="892" t="s">
        <v>9173</v>
      </c>
      <c r="D300" s="893">
        <v>1</v>
      </c>
      <c r="E300" s="894"/>
      <c r="F300" s="903">
        <v>11.74</v>
      </c>
      <c r="G300" s="153">
        <f>IF(F300="","",F300-F300*COMPASS!$U$11)</f>
        <v>11.74</v>
      </c>
    </row>
    <row r="301" spans="1:7">
      <c r="A301" s="890" t="s">
        <v>1179</v>
      </c>
      <c r="B301" s="891" t="s">
        <v>216</v>
      </c>
      <c r="C301" s="892" t="s">
        <v>9174</v>
      </c>
      <c r="D301" s="893">
        <v>1</v>
      </c>
      <c r="E301" s="894"/>
      <c r="F301" s="903">
        <v>12.82</v>
      </c>
      <c r="G301" s="153">
        <f>IF(F301="","",F301-F301*COMPASS!$U$11)</f>
        <v>12.82</v>
      </c>
    </row>
    <row r="302" spans="1:7">
      <c r="A302" s="890" t="s">
        <v>1180</v>
      </c>
      <c r="B302" s="891" t="s">
        <v>216</v>
      </c>
      <c r="C302" s="892" t="s">
        <v>9175</v>
      </c>
      <c r="D302" s="893">
        <v>1</v>
      </c>
      <c r="E302" s="894"/>
      <c r="F302" s="903">
        <v>13.17</v>
      </c>
      <c r="G302" s="153">
        <f>IF(F302="","",F302-F302*COMPASS!$U$11)</f>
        <v>13.17</v>
      </c>
    </row>
    <row r="303" spans="1:7">
      <c r="A303" s="890" t="s">
        <v>1181</v>
      </c>
      <c r="B303" s="891" t="s">
        <v>216</v>
      </c>
      <c r="C303" s="892" t="s">
        <v>9176</v>
      </c>
      <c r="D303" s="893">
        <v>1</v>
      </c>
      <c r="E303" s="894"/>
      <c r="F303" s="903">
        <v>13.57</v>
      </c>
      <c r="G303" s="153">
        <f>IF(F303="","",F303-F303*COMPASS!$U$11)</f>
        <v>13.57</v>
      </c>
    </row>
    <row r="304" spans="1:7">
      <c r="A304" s="890" t="s">
        <v>1182</v>
      </c>
      <c r="B304" s="891" t="s">
        <v>216</v>
      </c>
      <c r="C304" s="892" t="s">
        <v>9177</v>
      </c>
      <c r="D304" s="893">
        <v>1</v>
      </c>
      <c r="E304" s="894"/>
      <c r="F304" s="903">
        <v>13.98</v>
      </c>
      <c r="G304" s="153">
        <f>IF(F304="","",F304-F304*COMPASS!$U$11)</f>
        <v>13.98</v>
      </c>
    </row>
    <row r="305" spans="1:7">
      <c r="A305" s="890" t="s">
        <v>1183</v>
      </c>
      <c r="B305" s="891" t="s">
        <v>216</v>
      </c>
      <c r="C305" s="892" t="s">
        <v>9178</v>
      </c>
      <c r="D305" s="893">
        <v>1</v>
      </c>
      <c r="E305" s="894"/>
      <c r="F305" s="903">
        <v>14.79</v>
      </c>
      <c r="G305" s="153">
        <f>IF(F305="","",F305-F305*COMPASS!$U$11)</f>
        <v>14.79</v>
      </c>
    </row>
    <row r="306" spans="1:7">
      <c r="A306" s="925" t="s">
        <v>481</v>
      </c>
      <c r="B306" s="926"/>
      <c r="C306" s="927"/>
      <c r="D306" s="943"/>
      <c r="E306" s="944"/>
      <c r="F306" s="945"/>
      <c r="G306" s="153" t="str">
        <f>IF(F306="","",F306-F306*COMPASS!$U$11)</f>
        <v/>
      </c>
    </row>
    <row r="307" spans="1:7">
      <c r="A307" s="890" t="s">
        <v>1184</v>
      </c>
      <c r="B307" s="891" t="s">
        <v>467</v>
      </c>
      <c r="C307" s="892" t="s">
        <v>9179</v>
      </c>
      <c r="D307" s="893">
        <v>1</v>
      </c>
      <c r="E307" s="894"/>
      <c r="F307" s="903">
        <v>7.27</v>
      </c>
      <c r="G307" s="153">
        <f>IF(F307="","",F307-F307*COMPASS!$U$11)</f>
        <v>7.27</v>
      </c>
    </row>
    <row r="308" spans="1:7">
      <c r="A308" s="890" t="s">
        <v>1185</v>
      </c>
      <c r="B308" s="891" t="s">
        <v>467</v>
      </c>
      <c r="C308" s="892" t="s">
        <v>9180</v>
      </c>
      <c r="D308" s="893">
        <v>1</v>
      </c>
      <c r="E308" s="894"/>
      <c r="F308" s="903">
        <v>8.52</v>
      </c>
      <c r="G308" s="153">
        <f>IF(F308="","",F308-F308*COMPASS!$U$11)</f>
        <v>8.52</v>
      </c>
    </row>
    <row r="309" spans="1:7">
      <c r="A309" s="890" t="s">
        <v>1186</v>
      </c>
      <c r="B309" s="891" t="s">
        <v>467</v>
      </c>
      <c r="C309" s="892" t="s">
        <v>9181</v>
      </c>
      <c r="D309" s="893">
        <v>1</v>
      </c>
      <c r="E309" s="894"/>
      <c r="F309" s="903">
        <v>8.91</v>
      </c>
      <c r="G309" s="153">
        <f>IF(F309="","",F309-F309*COMPASS!$U$11)</f>
        <v>8.91</v>
      </c>
    </row>
    <row r="310" spans="1:7">
      <c r="A310" s="890" t="s">
        <v>1187</v>
      </c>
      <c r="B310" s="891" t="s">
        <v>467</v>
      </c>
      <c r="C310" s="892" t="s">
        <v>9182</v>
      </c>
      <c r="D310" s="893">
        <v>1</v>
      </c>
      <c r="E310" s="894"/>
      <c r="F310" s="903">
        <v>9.9600000000000009</v>
      </c>
      <c r="G310" s="153">
        <f>IF(F310="","",F310-F310*COMPASS!$U$11)</f>
        <v>9.9600000000000009</v>
      </c>
    </row>
    <row r="311" spans="1:7">
      <c r="A311" s="890" t="s">
        <v>1188</v>
      </c>
      <c r="B311" s="891" t="s">
        <v>467</v>
      </c>
      <c r="C311" s="892" t="s">
        <v>9183</v>
      </c>
      <c r="D311" s="893">
        <v>1</v>
      </c>
      <c r="E311" s="894"/>
      <c r="F311" s="903">
        <v>13.8</v>
      </c>
      <c r="G311" s="153">
        <f>IF(F311="","",F311-F311*COMPASS!$U$11)</f>
        <v>13.8</v>
      </c>
    </row>
    <row r="312" spans="1:7">
      <c r="A312" s="890" t="s">
        <v>15664</v>
      </c>
      <c r="B312" s="891" t="s">
        <v>467</v>
      </c>
      <c r="C312" s="892" t="s">
        <v>15665</v>
      </c>
      <c r="D312" s="893">
        <v>1</v>
      </c>
      <c r="E312" s="894"/>
      <c r="F312" s="903">
        <v>8.9600000000000009</v>
      </c>
      <c r="G312" s="153">
        <f>IF(F312="","",F312-F312*COMPASS!$U$11)</f>
        <v>8.9600000000000009</v>
      </c>
    </row>
    <row r="313" spans="1:7">
      <c r="A313" s="890" t="s">
        <v>1189</v>
      </c>
      <c r="B313" s="891" t="s">
        <v>467</v>
      </c>
      <c r="C313" s="892" t="s">
        <v>1735</v>
      </c>
      <c r="D313" s="893">
        <v>1</v>
      </c>
      <c r="E313" s="894"/>
      <c r="F313" s="903">
        <v>7.92</v>
      </c>
      <c r="G313" s="153">
        <f>IF(F313="","",F313-F313*COMPASS!$U$11)</f>
        <v>7.92</v>
      </c>
    </row>
    <row r="314" spans="1:7">
      <c r="A314" s="890" t="s">
        <v>1190</v>
      </c>
      <c r="B314" s="891" t="s">
        <v>467</v>
      </c>
      <c r="C314" s="892" t="s">
        <v>1736</v>
      </c>
      <c r="D314" s="893">
        <v>1</v>
      </c>
      <c r="E314" s="894"/>
      <c r="F314" s="903">
        <v>8.83</v>
      </c>
      <c r="G314" s="153">
        <f>IF(F314="","",F314-F314*COMPASS!$U$11)</f>
        <v>8.83</v>
      </c>
    </row>
    <row r="315" spans="1:7">
      <c r="A315" s="890" t="s">
        <v>1191</v>
      </c>
      <c r="B315" s="891" t="s">
        <v>467</v>
      </c>
      <c r="C315" s="892" t="s">
        <v>1737</v>
      </c>
      <c r="D315" s="893">
        <v>1</v>
      </c>
      <c r="E315" s="894"/>
      <c r="F315" s="903">
        <v>10.47</v>
      </c>
      <c r="G315" s="153">
        <f>IF(F315="","",F315-F315*COMPASS!$U$11)</f>
        <v>10.47</v>
      </c>
    </row>
    <row r="316" spans="1:7">
      <c r="A316" s="890" t="s">
        <v>1192</v>
      </c>
      <c r="B316" s="891" t="s">
        <v>467</v>
      </c>
      <c r="C316" s="892" t="s">
        <v>1738</v>
      </c>
      <c r="D316" s="893">
        <v>1</v>
      </c>
      <c r="E316" s="894"/>
      <c r="F316" s="903">
        <v>12.51</v>
      </c>
      <c r="G316" s="153">
        <f>IF(F316="","",F316-F316*COMPASS!$U$11)</f>
        <v>12.51</v>
      </c>
    </row>
    <row r="317" spans="1:7">
      <c r="A317" s="890" t="s">
        <v>1193</v>
      </c>
      <c r="B317" s="891" t="s">
        <v>467</v>
      </c>
      <c r="C317" s="892" t="s">
        <v>1739</v>
      </c>
      <c r="D317" s="893">
        <v>1</v>
      </c>
      <c r="E317" s="894"/>
      <c r="F317" s="903">
        <v>16.21</v>
      </c>
      <c r="G317" s="153">
        <f>IF(F317="","",F317-F317*COMPASS!$U$11)</f>
        <v>16.21</v>
      </c>
    </row>
    <row r="318" spans="1:7">
      <c r="A318" s="890" t="s">
        <v>15666</v>
      </c>
      <c r="B318" s="891" t="s">
        <v>467</v>
      </c>
      <c r="C318" s="892" t="s">
        <v>15667</v>
      </c>
      <c r="D318" s="893">
        <v>1</v>
      </c>
      <c r="E318" s="894"/>
      <c r="F318" s="903">
        <v>20.239999999999998</v>
      </c>
      <c r="G318" s="153">
        <f>IF(F318="","",F318-F318*COMPASS!$U$11)</f>
        <v>20.239999999999998</v>
      </c>
    </row>
    <row r="319" spans="1:7">
      <c r="A319" s="890" t="s">
        <v>15668</v>
      </c>
      <c r="B319" s="891" t="s">
        <v>467</v>
      </c>
      <c r="C319" s="892" t="s">
        <v>15669</v>
      </c>
      <c r="D319" s="893">
        <v>1</v>
      </c>
      <c r="E319" s="894"/>
      <c r="F319" s="903">
        <v>24.27</v>
      </c>
      <c r="G319" s="153">
        <f>IF(F319="","",F319-F319*COMPASS!$U$11)</f>
        <v>24.27</v>
      </c>
    </row>
    <row r="320" spans="1:7">
      <c r="A320" s="890" t="s">
        <v>15670</v>
      </c>
      <c r="B320" s="891" t="s">
        <v>4437</v>
      </c>
      <c r="C320" s="892" t="s">
        <v>15671</v>
      </c>
      <c r="D320" s="893">
        <v>1</v>
      </c>
      <c r="E320" s="894"/>
      <c r="F320" s="903">
        <v>8.1199999999999992</v>
      </c>
      <c r="G320" s="153">
        <f>IF(F320="","",F320-F320*COMPASS!$U$11)</f>
        <v>8.1199999999999992</v>
      </c>
    </row>
    <row r="321" spans="1:7">
      <c r="A321" s="890" t="s">
        <v>198</v>
      </c>
      <c r="B321" s="891" t="s">
        <v>4437</v>
      </c>
      <c r="C321" s="892" t="s">
        <v>1740</v>
      </c>
      <c r="D321" s="893">
        <v>1</v>
      </c>
      <c r="E321" s="894"/>
      <c r="F321" s="903">
        <v>8.1199999999999992</v>
      </c>
      <c r="G321" s="153">
        <f>IF(F321="","",F321-F321*COMPASS!$U$11)</f>
        <v>8.1199999999999992</v>
      </c>
    </row>
    <row r="322" spans="1:7">
      <c r="A322" s="890" t="s">
        <v>111</v>
      </c>
      <c r="B322" s="891" t="s">
        <v>4437</v>
      </c>
      <c r="C322" s="892" t="s">
        <v>1741</v>
      </c>
      <c r="D322" s="893">
        <v>1</v>
      </c>
      <c r="E322" s="894"/>
      <c r="F322" s="903">
        <v>9.2100000000000009</v>
      </c>
      <c r="G322" s="153">
        <f>IF(F322="","",F322-F322*COMPASS!$U$11)</f>
        <v>9.2100000000000009</v>
      </c>
    </row>
    <row r="323" spans="1:7">
      <c r="A323" s="890" t="s">
        <v>112</v>
      </c>
      <c r="B323" s="891" t="s">
        <v>4437</v>
      </c>
      <c r="C323" s="892" t="s">
        <v>1742</v>
      </c>
      <c r="D323" s="893">
        <v>1</v>
      </c>
      <c r="E323" s="894"/>
      <c r="F323" s="903">
        <v>10.53</v>
      </c>
      <c r="G323" s="153">
        <f>IF(F323="","",F323-F323*COMPASS!$U$11)</f>
        <v>10.53</v>
      </c>
    </row>
    <row r="324" spans="1:7">
      <c r="A324" s="890" t="s">
        <v>113</v>
      </c>
      <c r="B324" s="891" t="s">
        <v>4437</v>
      </c>
      <c r="C324" s="892" t="s">
        <v>1743</v>
      </c>
      <c r="D324" s="893">
        <v>1</v>
      </c>
      <c r="E324" s="894"/>
      <c r="F324" s="903">
        <v>13.39</v>
      </c>
      <c r="G324" s="153">
        <f>IF(F324="","",F324-F324*COMPASS!$U$11)</f>
        <v>13.39</v>
      </c>
    </row>
    <row r="325" spans="1:7">
      <c r="A325" s="890" t="s">
        <v>114</v>
      </c>
      <c r="B325" s="891" t="s">
        <v>4437</v>
      </c>
      <c r="C325" s="892" t="s">
        <v>1744</v>
      </c>
      <c r="D325" s="893">
        <v>1</v>
      </c>
      <c r="E325" s="894"/>
      <c r="F325" s="903">
        <v>18.78</v>
      </c>
      <c r="G325" s="153">
        <f>IF(F325="","",F325-F325*COMPASS!$U$11)</f>
        <v>18.78</v>
      </c>
    </row>
    <row r="326" spans="1:7">
      <c r="A326" s="890" t="s">
        <v>15672</v>
      </c>
      <c r="B326" s="891" t="s">
        <v>4437</v>
      </c>
      <c r="C326" s="892" t="s">
        <v>15673</v>
      </c>
      <c r="D326" s="893">
        <v>1</v>
      </c>
      <c r="E326" s="894"/>
      <c r="F326" s="903">
        <v>23.28</v>
      </c>
      <c r="G326" s="153">
        <f>IF(F326="","",F326-F326*COMPASS!$U$11)</f>
        <v>23.28</v>
      </c>
    </row>
    <row r="327" spans="1:7">
      <c r="A327" s="890" t="s">
        <v>15674</v>
      </c>
      <c r="B327" s="891" t="s">
        <v>4437</v>
      </c>
      <c r="C327" s="892" t="s">
        <v>15675</v>
      </c>
      <c r="D327" s="893">
        <v>1</v>
      </c>
      <c r="E327" s="894"/>
      <c r="F327" s="903">
        <v>28.7</v>
      </c>
      <c r="G327" s="153">
        <f>IF(F327="","",F327-F327*COMPASS!$U$11)</f>
        <v>28.7</v>
      </c>
    </row>
    <row r="328" spans="1:7">
      <c r="A328" s="890" t="s">
        <v>15676</v>
      </c>
      <c r="B328" s="891" t="s">
        <v>467</v>
      </c>
      <c r="C328" s="892" t="s">
        <v>15677</v>
      </c>
      <c r="D328" s="893">
        <v>1</v>
      </c>
      <c r="E328" s="904"/>
      <c r="F328" s="903">
        <v>6.86</v>
      </c>
      <c r="G328" s="153">
        <f>IF(F328="","",F328-F328*COMPASS!$U$11)</f>
        <v>6.86</v>
      </c>
    </row>
    <row r="329" spans="1:7">
      <c r="A329" s="890" t="s">
        <v>11492</v>
      </c>
      <c r="B329" s="891" t="s">
        <v>467</v>
      </c>
      <c r="C329" s="892" t="s">
        <v>11493</v>
      </c>
      <c r="D329" s="893">
        <v>1</v>
      </c>
      <c r="E329" s="904"/>
      <c r="F329" s="903">
        <v>7.6</v>
      </c>
      <c r="G329" s="153">
        <f>IF(F329="","",F329-F329*COMPASS!$U$11)</f>
        <v>7.6</v>
      </c>
    </row>
    <row r="330" spans="1:7">
      <c r="A330" s="890" t="s">
        <v>11494</v>
      </c>
      <c r="B330" s="891" t="s">
        <v>467</v>
      </c>
      <c r="C330" s="892" t="s">
        <v>11495</v>
      </c>
      <c r="D330" s="893">
        <v>1</v>
      </c>
      <c r="E330" s="904"/>
      <c r="F330" s="903">
        <v>9.06</v>
      </c>
      <c r="G330" s="153">
        <f>IF(F330="","",F330-F330*COMPASS!$U$11)</f>
        <v>9.06</v>
      </c>
    </row>
    <row r="331" spans="1:7">
      <c r="A331" s="890" t="s">
        <v>11496</v>
      </c>
      <c r="B331" s="891" t="s">
        <v>467</v>
      </c>
      <c r="C331" s="892" t="s">
        <v>11497</v>
      </c>
      <c r="D331" s="893">
        <v>1</v>
      </c>
      <c r="E331" s="904"/>
      <c r="F331" s="903">
        <v>10.52</v>
      </c>
      <c r="G331" s="153">
        <f>IF(F331="","",F331-F331*COMPASS!$U$11)</f>
        <v>10.52</v>
      </c>
    </row>
    <row r="332" spans="1:7">
      <c r="A332" s="890" t="s">
        <v>11498</v>
      </c>
      <c r="B332" s="891" t="s">
        <v>467</v>
      </c>
      <c r="C332" s="892" t="s">
        <v>11499</v>
      </c>
      <c r="D332" s="893">
        <v>1</v>
      </c>
      <c r="E332" s="904"/>
      <c r="F332" s="903">
        <v>12.72</v>
      </c>
      <c r="G332" s="153">
        <f>IF(F332="","",F332-F332*COMPASS!$U$11)</f>
        <v>12.72</v>
      </c>
    </row>
    <row r="333" spans="1:7">
      <c r="A333" s="890" t="s">
        <v>11500</v>
      </c>
      <c r="B333" s="891" t="s">
        <v>467</v>
      </c>
      <c r="C333" s="892" t="s">
        <v>11501</v>
      </c>
      <c r="D333" s="893">
        <v>1</v>
      </c>
      <c r="E333" s="904"/>
      <c r="F333" s="903">
        <v>19.64</v>
      </c>
      <c r="G333" s="153">
        <f>IF(F333="","",F333-F333*COMPASS!$U$11)</f>
        <v>19.64</v>
      </c>
    </row>
    <row r="334" spans="1:7">
      <c r="A334" s="890" t="s">
        <v>15678</v>
      </c>
      <c r="B334" s="891" t="s">
        <v>467</v>
      </c>
      <c r="C334" s="892" t="s">
        <v>15679</v>
      </c>
      <c r="D334" s="893">
        <v>1</v>
      </c>
      <c r="E334" s="904"/>
      <c r="F334" s="903">
        <v>28.05</v>
      </c>
      <c r="G334" s="153">
        <f>IF(F334="","",F334-F334*COMPASS!$U$11)</f>
        <v>28.05</v>
      </c>
    </row>
    <row r="335" spans="1:7">
      <c r="A335" s="890" t="s">
        <v>15680</v>
      </c>
      <c r="B335" s="891" t="s">
        <v>467</v>
      </c>
      <c r="C335" s="892" t="s">
        <v>15681</v>
      </c>
      <c r="D335" s="893">
        <v>1</v>
      </c>
      <c r="E335" s="904"/>
      <c r="F335" s="903">
        <v>35.36</v>
      </c>
      <c r="G335" s="153">
        <f>IF(F335="","",F335-F335*COMPASS!$U$11)</f>
        <v>35.36</v>
      </c>
    </row>
    <row r="336" spans="1:7">
      <c r="A336" s="890" t="s">
        <v>1194</v>
      </c>
      <c r="B336" s="891" t="s">
        <v>216</v>
      </c>
      <c r="C336" s="892" t="s">
        <v>9280</v>
      </c>
      <c r="D336" s="893">
        <v>1</v>
      </c>
      <c r="E336" s="894"/>
      <c r="F336" s="903">
        <v>7.52</v>
      </c>
      <c r="G336" s="153">
        <f>IF(F336="","",F336-F336*COMPASS!$U$11)</f>
        <v>7.52</v>
      </c>
    </row>
    <row r="337" spans="1:7">
      <c r="A337" s="890" t="s">
        <v>1195</v>
      </c>
      <c r="B337" s="891" t="s">
        <v>216</v>
      </c>
      <c r="C337" s="892" t="s">
        <v>9281</v>
      </c>
      <c r="D337" s="893">
        <v>1</v>
      </c>
      <c r="E337" s="894"/>
      <c r="F337" s="903">
        <v>8.11</v>
      </c>
      <c r="G337" s="153">
        <f>IF(F337="","",F337-F337*COMPASS!$U$11)</f>
        <v>8.11</v>
      </c>
    </row>
    <row r="338" spans="1:7">
      <c r="A338" s="890" t="s">
        <v>1196</v>
      </c>
      <c r="B338" s="891" t="s">
        <v>216</v>
      </c>
      <c r="C338" s="892" t="s">
        <v>9282</v>
      </c>
      <c r="D338" s="893">
        <v>1</v>
      </c>
      <c r="E338" s="894"/>
      <c r="F338" s="903">
        <v>8.91</v>
      </c>
      <c r="G338" s="153">
        <f>IF(F338="","",F338-F338*COMPASS!$U$11)</f>
        <v>8.91</v>
      </c>
    </row>
    <row r="339" spans="1:7">
      <c r="A339" s="890" t="s">
        <v>1197</v>
      </c>
      <c r="B339" s="891" t="s">
        <v>216</v>
      </c>
      <c r="C339" s="892" t="s">
        <v>9283</v>
      </c>
      <c r="D339" s="893">
        <v>1</v>
      </c>
      <c r="E339" s="894"/>
      <c r="F339" s="903">
        <v>10.26</v>
      </c>
      <c r="G339" s="153">
        <f>IF(F339="","",F339-F339*COMPASS!$U$11)</f>
        <v>10.26</v>
      </c>
    </row>
    <row r="340" spans="1:7">
      <c r="A340" s="890" t="s">
        <v>1198</v>
      </c>
      <c r="B340" s="891" t="s">
        <v>216</v>
      </c>
      <c r="C340" s="892" t="s">
        <v>9284</v>
      </c>
      <c r="D340" s="893">
        <v>1</v>
      </c>
      <c r="E340" s="894"/>
      <c r="F340" s="903">
        <v>13.76</v>
      </c>
      <c r="G340" s="153">
        <f>IF(F340="","",F340-F340*COMPASS!$U$11)</f>
        <v>13.76</v>
      </c>
    </row>
    <row r="341" spans="1:7">
      <c r="A341" s="890" t="s">
        <v>15682</v>
      </c>
      <c r="B341" s="891" t="s">
        <v>467</v>
      </c>
      <c r="C341" s="892" t="s">
        <v>15683</v>
      </c>
      <c r="D341" s="893">
        <v>1</v>
      </c>
      <c r="E341" s="894"/>
      <c r="F341" s="903">
        <v>8.1999999999999993</v>
      </c>
      <c r="G341" s="153">
        <f>IF(F341="","",F341-F341*COMPASS!$U$11)</f>
        <v>8.1999999999999993</v>
      </c>
    </row>
    <row r="342" spans="1:7">
      <c r="A342" s="890" t="s">
        <v>1199</v>
      </c>
      <c r="B342" s="891" t="s">
        <v>467</v>
      </c>
      <c r="C342" s="892" t="s">
        <v>9184</v>
      </c>
      <c r="D342" s="893">
        <v>1</v>
      </c>
      <c r="E342" s="894"/>
      <c r="F342" s="903">
        <v>8.07</v>
      </c>
      <c r="G342" s="153">
        <f>IF(F342="","",F342-F342*COMPASS!$U$11)</f>
        <v>8.07</v>
      </c>
    </row>
    <row r="343" spans="1:7">
      <c r="A343" s="890" t="s">
        <v>1200</v>
      </c>
      <c r="B343" s="891" t="s">
        <v>467</v>
      </c>
      <c r="C343" s="892" t="s">
        <v>9185</v>
      </c>
      <c r="D343" s="893">
        <v>1</v>
      </c>
      <c r="E343" s="894"/>
      <c r="F343" s="903">
        <v>8.7200000000000006</v>
      </c>
      <c r="G343" s="153">
        <f>IF(F343="","",F343-F343*COMPASS!$U$11)</f>
        <v>8.7200000000000006</v>
      </c>
    </row>
    <row r="344" spans="1:7">
      <c r="A344" s="890" t="s">
        <v>1201</v>
      </c>
      <c r="B344" s="891" t="s">
        <v>467</v>
      </c>
      <c r="C344" s="892" t="s">
        <v>9186</v>
      </c>
      <c r="D344" s="893">
        <v>1</v>
      </c>
      <c r="E344" s="894"/>
      <c r="F344" s="903">
        <v>9.75</v>
      </c>
      <c r="G344" s="153">
        <f>IF(F344="","",F344-F344*COMPASS!$U$11)</f>
        <v>9.75</v>
      </c>
    </row>
    <row r="345" spans="1:7">
      <c r="A345" s="890" t="s">
        <v>1202</v>
      </c>
      <c r="B345" s="891" t="s">
        <v>467</v>
      </c>
      <c r="C345" s="892" t="s">
        <v>9187</v>
      </c>
      <c r="D345" s="893">
        <v>1</v>
      </c>
      <c r="E345" s="894"/>
      <c r="F345" s="903">
        <v>11.16</v>
      </c>
      <c r="G345" s="153">
        <f>IF(F345="","",F345-F345*COMPASS!$U$11)</f>
        <v>11.16</v>
      </c>
    </row>
    <row r="346" spans="1:7">
      <c r="A346" s="890" t="s">
        <v>1203</v>
      </c>
      <c r="B346" s="891" t="s">
        <v>467</v>
      </c>
      <c r="C346" s="892" t="s">
        <v>9188</v>
      </c>
      <c r="D346" s="893">
        <v>1</v>
      </c>
      <c r="E346" s="894"/>
      <c r="F346" s="903">
        <v>13.18</v>
      </c>
      <c r="G346" s="153">
        <f>IF(F346="","",F346-F346*COMPASS!$U$11)</f>
        <v>13.18</v>
      </c>
    </row>
    <row r="347" spans="1:7">
      <c r="A347" s="890" t="s">
        <v>15684</v>
      </c>
      <c r="B347" s="891" t="s">
        <v>467</v>
      </c>
      <c r="C347" s="892" t="s">
        <v>15685</v>
      </c>
      <c r="D347" s="893">
        <v>1</v>
      </c>
      <c r="E347" s="894"/>
      <c r="F347" s="903">
        <v>13.09</v>
      </c>
      <c r="G347" s="153">
        <f>IF(F347="","",F347-F347*COMPASS!$U$11)</f>
        <v>13.09</v>
      </c>
    </row>
    <row r="348" spans="1:7">
      <c r="A348" s="890" t="s">
        <v>15686</v>
      </c>
      <c r="B348" s="891" t="s">
        <v>467</v>
      </c>
      <c r="C348" s="892" t="s">
        <v>15687</v>
      </c>
      <c r="D348" s="893">
        <v>1</v>
      </c>
      <c r="E348" s="894"/>
      <c r="F348" s="903">
        <v>14.84</v>
      </c>
      <c r="G348" s="153">
        <f>IF(F348="","",F348-F348*COMPASS!$U$11)</f>
        <v>14.84</v>
      </c>
    </row>
    <row r="349" spans="1:7">
      <c r="A349" s="925" t="s">
        <v>482</v>
      </c>
      <c r="B349" s="926"/>
      <c r="C349" s="927"/>
      <c r="D349" s="943"/>
      <c r="E349" s="944"/>
      <c r="F349" s="945"/>
      <c r="G349" s="153" t="str">
        <f>IF(F349="","",F349-F349*COMPASS!$U$11)</f>
        <v/>
      </c>
    </row>
    <row r="350" spans="1:7">
      <c r="A350" s="890" t="s">
        <v>1204</v>
      </c>
      <c r="B350" s="891" t="s">
        <v>467</v>
      </c>
      <c r="C350" s="892" t="s">
        <v>9189</v>
      </c>
      <c r="D350" s="893">
        <v>1</v>
      </c>
      <c r="E350" s="894"/>
      <c r="F350" s="903">
        <v>7.52</v>
      </c>
      <c r="G350" s="153">
        <f>IF(F350="","",F350-F350*COMPASS!$U$11)</f>
        <v>7.52</v>
      </c>
    </row>
    <row r="351" spans="1:7">
      <c r="A351" s="890" t="s">
        <v>1205</v>
      </c>
      <c r="B351" s="891" t="s">
        <v>467</v>
      </c>
      <c r="C351" s="892" t="s">
        <v>9190</v>
      </c>
      <c r="D351" s="893">
        <v>1</v>
      </c>
      <c r="E351" s="894"/>
      <c r="F351" s="903">
        <v>8.11</v>
      </c>
      <c r="G351" s="153">
        <f>IF(F351="","",F351-F351*COMPASS!$U$11)</f>
        <v>8.11</v>
      </c>
    </row>
    <row r="352" spans="1:7">
      <c r="A352" s="890" t="s">
        <v>1206</v>
      </c>
      <c r="B352" s="891" t="s">
        <v>467</v>
      </c>
      <c r="C352" s="892" t="s">
        <v>9191</v>
      </c>
      <c r="D352" s="893">
        <v>1</v>
      </c>
      <c r="E352" s="894"/>
      <c r="F352" s="903">
        <v>8.7100000000000009</v>
      </c>
      <c r="G352" s="153">
        <f>IF(F352="","",F352-F352*COMPASS!$U$11)</f>
        <v>8.7100000000000009</v>
      </c>
    </row>
    <row r="353" spans="1:7">
      <c r="A353" s="890" t="s">
        <v>1207</v>
      </c>
      <c r="B353" s="891" t="s">
        <v>467</v>
      </c>
      <c r="C353" s="892" t="s">
        <v>9192</v>
      </c>
      <c r="D353" s="893">
        <v>1</v>
      </c>
      <c r="E353" s="894"/>
      <c r="F353" s="903">
        <v>10.64</v>
      </c>
      <c r="G353" s="153">
        <f>IF(F353="","",F353-F353*COMPASS!$U$11)</f>
        <v>10.64</v>
      </c>
    </row>
    <row r="354" spans="1:7">
      <c r="A354" s="890" t="s">
        <v>1208</v>
      </c>
      <c r="B354" s="891" t="s">
        <v>467</v>
      </c>
      <c r="C354" s="892" t="s">
        <v>9193</v>
      </c>
      <c r="D354" s="893">
        <v>1</v>
      </c>
      <c r="E354" s="894"/>
      <c r="F354" s="903">
        <v>14.16</v>
      </c>
      <c r="G354" s="153">
        <f>IF(F354="","",F354-F354*COMPASS!$U$11)</f>
        <v>14.16</v>
      </c>
    </row>
    <row r="355" spans="1:7">
      <c r="A355" s="890" t="s">
        <v>1209</v>
      </c>
      <c r="B355" s="891" t="s">
        <v>467</v>
      </c>
      <c r="C355" s="892" t="s">
        <v>9194</v>
      </c>
      <c r="D355" s="893">
        <v>1</v>
      </c>
      <c r="E355" s="894"/>
      <c r="F355" s="903">
        <v>7.92</v>
      </c>
      <c r="G355" s="153">
        <f>IF(F355="","",F355-F355*COMPASS!$U$11)</f>
        <v>7.92</v>
      </c>
    </row>
    <row r="356" spans="1:7">
      <c r="A356" s="890" t="s">
        <v>1210</v>
      </c>
      <c r="B356" s="891" t="s">
        <v>467</v>
      </c>
      <c r="C356" s="892" t="s">
        <v>9195</v>
      </c>
      <c r="D356" s="893">
        <v>1</v>
      </c>
      <c r="E356" s="894"/>
      <c r="F356" s="903">
        <v>8.6300000000000008</v>
      </c>
      <c r="G356" s="153">
        <f>IF(F356="","",F356-F356*COMPASS!$U$11)</f>
        <v>8.6300000000000008</v>
      </c>
    </row>
    <row r="357" spans="1:7">
      <c r="A357" s="890" t="s">
        <v>1211</v>
      </c>
      <c r="B357" s="891" t="s">
        <v>467</v>
      </c>
      <c r="C357" s="892" t="s">
        <v>9196</v>
      </c>
      <c r="D357" s="893">
        <v>1</v>
      </c>
      <c r="E357" s="894"/>
      <c r="F357" s="903">
        <v>9.56</v>
      </c>
      <c r="G357" s="153">
        <f>IF(F357="","",F357-F357*COMPASS!$U$11)</f>
        <v>9.56</v>
      </c>
    </row>
    <row r="358" spans="1:7">
      <c r="A358" s="890" t="s">
        <v>1212</v>
      </c>
      <c r="B358" s="891" t="s">
        <v>467</v>
      </c>
      <c r="C358" s="892" t="s">
        <v>9197</v>
      </c>
      <c r="D358" s="893">
        <v>1</v>
      </c>
      <c r="E358" s="894"/>
      <c r="F358" s="903">
        <v>11.29</v>
      </c>
      <c r="G358" s="153">
        <f>IF(F358="","",F358-F358*COMPASS!$U$11)</f>
        <v>11.29</v>
      </c>
    </row>
    <row r="359" spans="1:7">
      <c r="A359" s="890" t="s">
        <v>1213</v>
      </c>
      <c r="B359" s="891" t="s">
        <v>467</v>
      </c>
      <c r="C359" s="892" t="s">
        <v>9198</v>
      </c>
      <c r="D359" s="893">
        <v>1</v>
      </c>
      <c r="E359" s="894"/>
      <c r="F359" s="903">
        <v>16.21</v>
      </c>
      <c r="G359" s="153">
        <f>IF(F359="","",F359-F359*COMPASS!$U$11)</f>
        <v>16.21</v>
      </c>
    </row>
    <row r="360" spans="1:7">
      <c r="A360" s="890" t="s">
        <v>1214</v>
      </c>
      <c r="B360" s="891" t="s">
        <v>216</v>
      </c>
      <c r="C360" s="892" t="s">
        <v>9285</v>
      </c>
      <c r="D360" s="893">
        <v>1</v>
      </c>
      <c r="E360" s="894"/>
      <c r="F360" s="903">
        <v>7.75</v>
      </c>
      <c r="G360" s="153">
        <f>IF(F360="","",F360-F360*COMPASS!$U$11)</f>
        <v>7.75</v>
      </c>
    </row>
    <row r="361" spans="1:7">
      <c r="A361" s="890" t="s">
        <v>1215</v>
      </c>
      <c r="B361" s="891" t="s">
        <v>216</v>
      </c>
      <c r="C361" s="892" t="s">
        <v>9286</v>
      </c>
      <c r="D361" s="893">
        <v>1</v>
      </c>
      <c r="E361" s="894"/>
      <c r="F361" s="903">
        <v>8.51</v>
      </c>
      <c r="G361" s="153">
        <f>IF(F361="","",F361-F361*COMPASS!$U$11)</f>
        <v>8.51</v>
      </c>
    </row>
    <row r="362" spans="1:7">
      <c r="A362" s="890" t="s">
        <v>1216</v>
      </c>
      <c r="B362" s="891" t="s">
        <v>216</v>
      </c>
      <c r="C362" s="892" t="s">
        <v>9287</v>
      </c>
      <c r="D362" s="893">
        <v>1</v>
      </c>
      <c r="E362" s="894"/>
      <c r="F362" s="903">
        <v>9.58</v>
      </c>
      <c r="G362" s="153">
        <f>IF(F362="","",F362-F362*COMPASS!$U$11)</f>
        <v>9.58</v>
      </c>
    </row>
    <row r="363" spans="1:7">
      <c r="A363" s="890" t="s">
        <v>1217</v>
      </c>
      <c r="B363" s="891" t="s">
        <v>216</v>
      </c>
      <c r="C363" s="892" t="s">
        <v>9288</v>
      </c>
      <c r="D363" s="893">
        <v>1</v>
      </c>
      <c r="E363" s="894"/>
      <c r="F363" s="903">
        <v>11.5</v>
      </c>
      <c r="G363" s="153">
        <f>IF(F363="","",F363-F363*COMPASS!$U$11)</f>
        <v>11.5</v>
      </c>
    </row>
    <row r="364" spans="1:7">
      <c r="A364" s="890" t="s">
        <v>1218</v>
      </c>
      <c r="B364" s="891" t="s">
        <v>216</v>
      </c>
      <c r="C364" s="892" t="s">
        <v>9289</v>
      </c>
      <c r="D364" s="893">
        <v>1</v>
      </c>
      <c r="E364" s="894"/>
      <c r="F364" s="903">
        <v>13.17</v>
      </c>
      <c r="G364" s="153">
        <f>IF(F364="","",F364-F364*COMPASS!$U$11)</f>
        <v>13.17</v>
      </c>
    </row>
    <row r="365" spans="1:7">
      <c r="A365" s="890" t="s">
        <v>1219</v>
      </c>
      <c r="B365" s="891" t="s">
        <v>467</v>
      </c>
      <c r="C365" s="892" t="s">
        <v>9199</v>
      </c>
      <c r="D365" s="893">
        <v>1</v>
      </c>
      <c r="E365" s="894"/>
      <c r="F365" s="903">
        <v>7.7</v>
      </c>
      <c r="G365" s="153">
        <f>IF(F365="","",F365-F365*COMPASS!$U$11)</f>
        <v>7.7</v>
      </c>
    </row>
    <row r="366" spans="1:7">
      <c r="A366" s="890" t="s">
        <v>1220</v>
      </c>
      <c r="B366" s="891" t="s">
        <v>467</v>
      </c>
      <c r="C366" s="892" t="s">
        <v>9200</v>
      </c>
      <c r="D366" s="893">
        <v>1</v>
      </c>
      <c r="E366" s="894"/>
      <c r="F366" s="903">
        <v>8.64</v>
      </c>
      <c r="G366" s="153">
        <f>IF(F366="","",F366-F366*COMPASS!$U$11)</f>
        <v>8.64</v>
      </c>
    </row>
    <row r="367" spans="1:7">
      <c r="A367" s="890" t="s">
        <v>1221</v>
      </c>
      <c r="B367" s="891" t="s">
        <v>467</v>
      </c>
      <c r="C367" s="892" t="s">
        <v>9201</v>
      </c>
      <c r="D367" s="893">
        <v>1</v>
      </c>
      <c r="E367" s="894"/>
      <c r="F367" s="903">
        <v>9.23</v>
      </c>
      <c r="G367" s="153">
        <f>IF(F367="","",F367-F367*COMPASS!$U$11)</f>
        <v>9.23</v>
      </c>
    </row>
    <row r="368" spans="1:7">
      <c r="A368" s="890" t="s">
        <v>1222</v>
      </c>
      <c r="B368" s="891" t="s">
        <v>467</v>
      </c>
      <c r="C368" s="892" t="s">
        <v>9202</v>
      </c>
      <c r="D368" s="893">
        <v>1</v>
      </c>
      <c r="E368" s="894"/>
      <c r="F368" s="903">
        <v>10.11</v>
      </c>
      <c r="G368" s="153">
        <f>IF(F368="","",F368-F368*COMPASS!$U$11)</f>
        <v>10.11</v>
      </c>
    </row>
    <row r="369" spans="1:7">
      <c r="A369" s="890" t="s">
        <v>1223</v>
      </c>
      <c r="B369" s="891" t="s">
        <v>467</v>
      </c>
      <c r="C369" s="892" t="s">
        <v>9203</v>
      </c>
      <c r="D369" s="893">
        <v>1</v>
      </c>
      <c r="E369" s="894"/>
      <c r="F369" s="903">
        <v>11.73</v>
      </c>
      <c r="G369" s="153">
        <f>IF(F369="","",F369-F369*COMPASS!$U$11)</f>
        <v>11.73</v>
      </c>
    </row>
    <row r="370" spans="1:7">
      <c r="A370" s="925" t="s">
        <v>483</v>
      </c>
      <c r="B370" s="926"/>
      <c r="C370" s="927"/>
      <c r="D370" s="943"/>
      <c r="E370" s="944"/>
      <c r="F370" s="945"/>
      <c r="G370" s="153" t="str">
        <f>IF(F370="","",F370-F370*COMPASS!$U$11)</f>
        <v/>
      </c>
    </row>
    <row r="371" spans="1:7">
      <c r="A371" s="890" t="s">
        <v>1224</v>
      </c>
      <c r="B371" s="891" t="s">
        <v>467</v>
      </c>
      <c r="C371" s="892" t="s">
        <v>9204</v>
      </c>
      <c r="D371" s="893">
        <v>1</v>
      </c>
      <c r="E371" s="894"/>
      <c r="F371" s="903">
        <v>6.84</v>
      </c>
      <c r="G371" s="153">
        <f>IF(F371="","",F371-F371*COMPASS!$U$11)</f>
        <v>6.84</v>
      </c>
    </row>
    <row r="372" spans="1:7">
      <c r="A372" s="890" t="s">
        <v>1225</v>
      </c>
      <c r="B372" s="891" t="s">
        <v>467</v>
      </c>
      <c r="C372" s="892" t="s">
        <v>9205</v>
      </c>
      <c r="D372" s="893">
        <v>1</v>
      </c>
      <c r="E372" s="894"/>
      <c r="F372" s="903">
        <v>7.82</v>
      </c>
      <c r="G372" s="153">
        <f>IF(F372="","",F372-F372*COMPASS!$U$11)</f>
        <v>7.82</v>
      </c>
    </row>
    <row r="373" spans="1:7">
      <c r="A373" s="890" t="s">
        <v>1226</v>
      </c>
      <c r="B373" s="891" t="s">
        <v>467</v>
      </c>
      <c r="C373" s="892" t="s">
        <v>9206</v>
      </c>
      <c r="D373" s="893">
        <v>1</v>
      </c>
      <c r="E373" s="894"/>
      <c r="F373" s="903">
        <v>8.2200000000000006</v>
      </c>
      <c r="G373" s="153">
        <f>IF(F373="","",F373-F373*COMPASS!$U$11)</f>
        <v>8.2200000000000006</v>
      </c>
    </row>
    <row r="374" spans="1:7">
      <c r="A374" s="890" t="s">
        <v>1227</v>
      </c>
      <c r="B374" s="891" t="s">
        <v>467</v>
      </c>
      <c r="C374" s="892" t="s">
        <v>9207</v>
      </c>
      <c r="D374" s="893">
        <v>1</v>
      </c>
      <c r="E374" s="894"/>
      <c r="F374" s="903">
        <v>9.34</v>
      </c>
      <c r="G374" s="153">
        <f>IF(F374="","",F374-F374*COMPASS!$U$11)</f>
        <v>9.34</v>
      </c>
    </row>
    <row r="375" spans="1:7">
      <c r="A375" s="890" t="s">
        <v>1228</v>
      </c>
      <c r="B375" s="891" t="s">
        <v>467</v>
      </c>
      <c r="C375" s="892" t="s">
        <v>9208</v>
      </c>
      <c r="D375" s="893">
        <v>1</v>
      </c>
      <c r="E375" s="894"/>
      <c r="F375" s="903">
        <v>11.95</v>
      </c>
      <c r="G375" s="153">
        <f>IF(F375="","",F375-F375*COMPASS!$U$11)</f>
        <v>11.95</v>
      </c>
    </row>
    <row r="376" spans="1:7">
      <c r="A376" s="890" t="s">
        <v>15688</v>
      </c>
      <c r="B376" s="891" t="s">
        <v>467</v>
      </c>
      <c r="C376" s="892" t="s">
        <v>15689</v>
      </c>
      <c r="D376" s="893">
        <v>1</v>
      </c>
      <c r="E376" s="894"/>
      <c r="F376" s="903">
        <v>6.75</v>
      </c>
      <c r="G376" s="153">
        <f>IF(F376="","",F376-F376*COMPASS!$U$11)</f>
        <v>6.75</v>
      </c>
    </row>
    <row r="377" spans="1:7">
      <c r="A377" s="890" t="s">
        <v>1377</v>
      </c>
      <c r="B377" s="891" t="s">
        <v>467</v>
      </c>
      <c r="C377" s="892" t="s">
        <v>9209</v>
      </c>
      <c r="D377" s="893">
        <v>1</v>
      </c>
      <c r="E377" s="894"/>
      <c r="F377" s="903">
        <v>8.32</v>
      </c>
      <c r="G377" s="153">
        <f>IF(F377="","",F377-F377*COMPASS!$U$11)</f>
        <v>8.32</v>
      </c>
    </row>
    <row r="378" spans="1:7">
      <c r="A378" s="890" t="s">
        <v>717</v>
      </c>
      <c r="B378" s="891" t="s">
        <v>467</v>
      </c>
      <c r="C378" s="892" t="s">
        <v>9210</v>
      </c>
      <c r="D378" s="893">
        <v>1</v>
      </c>
      <c r="E378" s="894"/>
      <c r="F378" s="903">
        <v>8.5</v>
      </c>
      <c r="G378" s="153">
        <f>IF(F378="","",F378-F378*COMPASS!$U$11)</f>
        <v>8.5</v>
      </c>
    </row>
    <row r="379" spans="1:7">
      <c r="A379" s="890" t="s">
        <v>718</v>
      </c>
      <c r="B379" s="891" t="s">
        <v>467</v>
      </c>
      <c r="C379" s="892" t="s">
        <v>9211</v>
      </c>
      <c r="D379" s="893">
        <v>1</v>
      </c>
      <c r="E379" s="894"/>
      <c r="F379" s="903">
        <v>10.39</v>
      </c>
      <c r="G379" s="153">
        <f>IF(F379="","",F379-F379*COMPASS!$U$11)</f>
        <v>10.39</v>
      </c>
    </row>
    <row r="380" spans="1:7">
      <c r="A380" s="890" t="s">
        <v>719</v>
      </c>
      <c r="B380" s="891" t="s">
        <v>467</v>
      </c>
      <c r="C380" s="892" t="s">
        <v>9212</v>
      </c>
      <c r="D380" s="893">
        <v>1</v>
      </c>
      <c r="E380" s="894"/>
      <c r="F380" s="903">
        <v>11.81</v>
      </c>
      <c r="G380" s="153">
        <f>IF(F380="","",F380-F380*COMPASS!$U$11)</f>
        <v>11.81</v>
      </c>
    </row>
    <row r="381" spans="1:7">
      <c r="A381" s="890" t="s">
        <v>720</v>
      </c>
      <c r="B381" s="891" t="s">
        <v>467</v>
      </c>
      <c r="C381" s="892" t="s">
        <v>9213</v>
      </c>
      <c r="D381" s="893">
        <v>1</v>
      </c>
      <c r="E381" s="894"/>
      <c r="F381" s="903">
        <v>14.67</v>
      </c>
      <c r="G381" s="153">
        <f>IF(F381="","",F381-F381*COMPASS!$U$11)</f>
        <v>14.67</v>
      </c>
    </row>
    <row r="382" spans="1:7">
      <c r="A382" s="890" t="s">
        <v>15690</v>
      </c>
      <c r="B382" s="891" t="s">
        <v>467</v>
      </c>
      <c r="C382" s="892" t="s">
        <v>15691</v>
      </c>
      <c r="D382" s="893">
        <v>1</v>
      </c>
      <c r="E382" s="894"/>
      <c r="F382" s="903">
        <v>18.309999999999999</v>
      </c>
      <c r="G382" s="153">
        <f>IF(F382="","",F382-F382*COMPASS!$U$11)</f>
        <v>18.309999999999999</v>
      </c>
    </row>
    <row r="383" spans="1:7">
      <c r="A383" s="890" t="s">
        <v>15692</v>
      </c>
      <c r="B383" s="891" t="s">
        <v>467</v>
      </c>
      <c r="C383" s="892" t="s">
        <v>15693</v>
      </c>
      <c r="D383" s="893">
        <v>1</v>
      </c>
      <c r="E383" s="894"/>
      <c r="F383" s="903">
        <v>21.96</v>
      </c>
      <c r="G383" s="153">
        <f>IF(F383="","",F383-F383*COMPASS!$U$11)</f>
        <v>21.96</v>
      </c>
    </row>
    <row r="384" spans="1:7">
      <c r="A384" s="890" t="s">
        <v>15694</v>
      </c>
      <c r="B384" s="891" t="s">
        <v>467</v>
      </c>
      <c r="C384" s="892" t="s">
        <v>15695</v>
      </c>
      <c r="D384" s="893">
        <v>1</v>
      </c>
      <c r="E384" s="894"/>
      <c r="F384" s="903">
        <v>8.51</v>
      </c>
      <c r="G384" s="153">
        <f>IF(F384="","",F384-F384*COMPASS!$U$11)</f>
        <v>8.51</v>
      </c>
    </row>
    <row r="385" spans="1:7">
      <c r="A385" s="890" t="s">
        <v>115</v>
      </c>
      <c r="B385" s="891" t="s">
        <v>467</v>
      </c>
      <c r="C385" s="892" t="s">
        <v>9290</v>
      </c>
      <c r="D385" s="893">
        <v>1</v>
      </c>
      <c r="E385" s="894"/>
      <c r="F385" s="903">
        <v>8.3800000000000008</v>
      </c>
      <c r="G385" s="153">
        <f>IF(F385="","",F385-F385*COMPASS!$U$11)</f>
        <v>8.3800000000000008</v>
      </c>
    </row>
    <row r="386" spans="1:7">
      <c r="A386" s="890" t="s">
        <v>116</v>
      </c>
      <c r="B386" s="891" t="s">
        <v>467</v>
      </c>
      <c r="C386" s="892" t="s">
        <v>9291</v>
      </c>
      <c r="D386" s="893">
        <v>1</v>
      </c>
      <c r="E386" s="894"/>
      <c r="F386" s="903">
        <v>9.51</v>
      </c>
      <c r="G386" s="153">
        <f>IF(F386="","",F386-F386*COMPASS!$U$11)</f>
        <v>9.51</v>
      </c>
    </row>
    <row r="387" spans="1:7">
      <c r="A387" s="890" t="s">
        <v>117</v>
      </c>
      <c r="B387" s="891" t="s">
        <v>467</v>
      </c>
      <c r="C387" s="892" t="s">
        <v>9292</v>
      </c>
      <c r="D387" s="893">
        <v>1</v>
      </c>
      <c r="E387" s="894"/>
      <c r="F387" s="903">
        <v>9.7899999999999991</v>
      </c>
      <c r="G387" s="153">
        <f>IF(F387="","",F387-F387*COMPASS!$U$11)</f>
        <v>9.7899999999999991</v>
      </c>
    </row>
    <row r="388" spans="1:7">
      <c r="A388" s="890" t="s">
        <v>118</v>
      </c>
      <c r="B388" s="891" t="s">
        <v>467</v>
      </c>
      <c r="C388" s="892" t="s">
        <v>9293</v>
      </c>
      <c r="D388" s="893">
        <v>1</v>
      </c>
      <c r="E388" s="894"/>
      <c r="F388" s="903">
        <v>12.38</v>
      </c>
      <c r="G388" s="153">
        <f>IF(F388="","",F388-F388*COMPASS!$U$11)</f>
        <v>12.38</v>
      </c>
    </row>
    <row r="389" spans="1:7">
      <c r="A389" s="890" t="s">
        <v>119</v>
      </c>
      <c r="B389" s="891" t="s">
        <v>467</v>
      </c>
      <c r="C389" s="892" t="s">
        <v>9294</v>
      </c>
      <c r="D389" s="893">
        <v>1</v>
      </c>
      <c r="E389" s="894"/>
      <c r="F389" s="903">
        <v>17.760000000000002</v>
      </c>
      <c r="G389" s="153">
        <f>IF(F389="","",F389-F389*COMPASS!$U$11)</f>
        <v>17.760000000000002</v>
      </c>
    </row>
    <row r="390" spans="1:7">
      <c r="A390" s="890" t="s">
        <v>15696</v>
      </c>
      <c r="B390" s="891" t="s">
        <v>467</v>
      </c>
      <c r="C390" s="892" t="s">
        <v>15697</v>
      </c>
      <c r="D390" s="893">
        <v>1</v>
      </c>
      <c r="E390" s="894"/>
      <c r="F390" s="903">
        <v>23.15</v>
      </c>
      <c r="G390" s="153">
        <f>IF(F390="","",F390-F390*COMPASS!$U$11)</f>
        <v>23.15</v>
      </c>
    </row>
    <row r="391" spans="1:7">
      <c r="A391" s="890" t="s">
        <v>15698</v>
      </c>
      <c r="B391" s="891" t="s">
        <v>467</v>
      </c>
      <c r="C391" s="892" t="s">
        <v>15699</v>
      </c>
      <c r="D391" s="893">
        <v>1</v>
      </c>
      <c r="E391" s="894"/>
      <c r="F391" s="903">
        <v>28.53</v>
      </c>
      <c r="G391" s="153">
        <f>IF(F391="","",F391-F391*COMPASS!$U$11)</f>
        <v>28.53</v>
      </c>
    </row>
    <row r="392" spans="1:7">
      <c r="A392" s="890" t="s">
        <v>15700</v>
      </c>
      <c r="B392" s="891" t="s">
        <v>467</v>
      </c>
      <c r="C392" s="892" t="s">
        <v>15701</v>
      </c>
      <c r="D392" s="893">
        <v>1</v>
      </c>
      <c r="E392" s="904"/>
      <c r="F392" s="903">
        <v>4.96</v>
      </c>
      <c r="G392" s="153">
        <f>IF(F392="","",F392-F392*COMPASS!$U$11)</f>
        <v>4.96</v>
      </c>
    </row>
    <row r="393" spans="1:7">
      <c r="A393" s="890" t="s">
        <v>11502</v>
      </c>
      <c r="B393" s="891" t="s">
        <v>467</v>
      </c>
      <c r="C393" s="892" t="s">
        <v>11503</v>
      </c>
      <c r="D393" s="893">
        <v>1</v>
      </c>
      <c r="E393" s="904"/>
      <c r="F393" s="903">
        <v>6.97</v>
      </c>
      <c r="G393" s="153">
        <f>IF(F393="","",F393-F393*COMPASS!$U$11)</f>
        <v>6.97</v>
      </c>
    </row>
    <row r="394" spans="1:7">
      <c r="A394" s="890" t="s">
        <v>11504</v>
      </c>
      <c r="B394" s="891" t="s">
        <v>467</v>
      </c>
      <c r="C394" s="892" t="s">
        <v>11505</v>
      </c>
      <c r="D394" s="893">
        <v>1</v>
      </c>
      <c r="E394" s="904"/>
      <c r="F394" s="903">
        <v>8.83</v>
      </c>
      <c r="G394" s="153">
        <f>IF(F394="","",F394-F394*COMPASS!$U$11)</f>
        <v>8.83</v>
      </c>
    </row>
    <row r="395" spans="1:7">
      <c r="A395" s="890" t="s">
        <v>11506</v>
      </c>
      <c r="B395" s="891" t="s">
        <v>467</v>
      </c>
      <c r="C395" s="892" t="s">
        <v>11507</v>
      </c>
      <c r="D395" s="893">
        <v>1</v>
      </c>
      <c r="E395" s="904"/>
      <c r="F395" s="903">
        <v>9.74</v>
      </c>
      <c r="G395" s="153">
        <f>IF(F395="","",F395-F395*COMPASS!$U$11)</f>
        <v>9.74</v>
      </c>
    </row>
    <row r="396" spans="1:7">
      <c r="A396" s="890" t="s">
        <v>11508</v>
      </c>
      <c r="B396" s="891" t="s">
        <v>467</v>
      </c>
      <c r="C396" s="892" t="s">
        <v>11509</v>
      </c>
      <c r="D396" s="893">
        <v>1</v>
      </c>
      <c r="E396" s="904"/>
      <c r="F396" s="903">
        <v>12.51</v>
      </c>
      <c r="G396" s="153">
        <f>IF(F396="","",F396-F396*COMPASS!$U$11)</f>
        <v>12.51</v>
      </c>
    </row>
    <row r="397" spans="1:7">
      <c r="A397" s="890" t="s">
        <v>11510</v>
      </c>
      <c r="B397" s="891" t="s">
        <v>467</v>
      </c>
      <c r="C397" s="892" t="s">
        <v>11511</v>
      </c>
      <c r="D397" s="893">
        <v>1</v>
      </c>
      <c r="E397" s="904"/>
      <c r="F397" s="903">
        <v>19.420000000000002</v>
      </c>
      <c r="G397" s="153">
        <f>IF(F397="","",F397-F397*COMPASS!$U$11)</f>
        <v>19.420000000000002</v>
      </c>
    </row>
    <row r="398" spans="1:7">
      <c r="A398" s="890" t="s">
        <v>15702</v>
      </c>
      <c r="B398" s="891" t="s">
        <v>467</v>
      </c>
      <c r="C398" s="892" t="s">
        <v>15703</v>
      </c>
      <c r="D398" s="893">
        <v>1</v>
      </c>
      <c r="E398" s="904"/>
      <c r="F398" s="903">
        <v>26.34</v>
      </c>
      <c r="G398" s="153">
        <f>IF(F398="","",F398-F398*COMPASS!$U$11)</f>
        <v>26.34</v>
      </c>
    </row>
    <row r="399" spans="1:7">
      <c r="A399" s="890" t="s">
        <v>15704</v>
      </c>
      <c r="B399" s="891" t="s">
        <v>467</v>
      </c>
      <c r="C399" s="892" t="s">
        <v>15705</v>
      </c>
      <c r="D399" s="893">
        <v>1</v>
      </c>
      <c r="E399" s="904"/>
      <c r="F399" s="903">
        <v>33.25</v>
      </c>
      <c r="G399" s="153">
        <f>IF(F399="","",F399-F399*COMPASS!$U$11)</f>
        <v>33.25</v>
      </c>
    </row>
    <row r="400" spans="1:7">
      <c r="A400" s="890" t="s">
        <v>721</v>
      </c>
      <c r="B400" s="891" t="s">
        <v>216</v>
      </c>
      <c r="C400" s="892" t="s">
        <v>9295</v>
      </c>
      <c r="D400" s="893">
        <v>1</v>
      </c>
      <c r="E400" s="894"/>
      <c r="F400" s="903">
        <v>7.7</v>
      </c>
      <c r="G400" s="153">
        <f>IF(F400="","",F400-F400*COMPASS!$U$11)</f>
        <v>7.7</v>
      </c>
    </row>
    <row r="401" spans="1:7">
      <c r="A401" s="890" t="s">
        <v>722</v>
      </c>
      <c r="B401" s="891" t="s">
        <v>216</v>
      </c>
      <c r="C401" s="892" t="s">
        <v>9296</v>
      </c>
      <c r="D401" s="893">
        <v>1</v>
      </c>
      <c r="E401" s="894"/>
      <c r="F401" s="903">
        <v>8.31</v>
      </c>
      <c r="G401" s="153">
        <f>IF(F401="","",F401-F401*COMPASS!$U$11)</f>
        <v>8.31</v>
      </c>
    </row>
    <row r="402" spans="1:7">
      <c r="A402" s="890" t="s">
        <v>723</v>
      </c>
      <c r="B402" s="891" t="s">
        <v>216</v>
      </c>
      <c r="C402" s="892" t="s">
        <v>9297</v>
      </c>
      <c r="D402" s="893">
        <v>1</v>
      </c>
      <c r="E402" s="894"/>
      <c r="F402" s="903">
        <v>9.1300000000000008</v>
      </c>
      <c r="G402" s="153">
        <f>IF(F402="","",F402-F402*COMPASS!$U$11)</f>
        <v>9.1300000000000008</v>
      </c>
    </row>
    <row r="403" spans="1:7">
      <c r="A403" s="890" t="s">
        <v>724</v>
      </c>
      <c r="B403" s="891" t="s">
        <v>216</v>
      </c>
      <c r="C403" s="892" t="s">
        <v>9298</v>
      </c>
      <c r="D403" s="893">
        <v>1</v>
      </c>
      <c r="E403" s="894"/>
      <c r="F403" s="903">
        <v>10.83</v>
      </c>
      <c r="G403" s="153">
        <f>IF(F403="","",F403-F403*COMPASS!$U$11)</f>
        <v>10.83</v>
      </c>
    </row>
    <row r="404" spans="1:7">
      <c r="A404" s="890" t="s">
        <v>725</v>
      </c>
      <c r="B404" s="891" t="s">
        <v>216</v>
      </c>
      <c r="C404" s="892" t="s">
        <v>9299</v>
      </c>
      <c r="D404" s="893">
        <v>1</v>
      </c>
      <c r="E404" s="894"/>
      <c r="F404" s="903">
        <v>13.61</v>
      </c>
      <c r="G404" s="153">
        <f>IF(F404="","",F404-F404*COMPASS!$U$11)</f>
        <v>13.61</v>
      </c>
    </row>
    <row r="405" spans="1:7">
      <c r="A405" s="890" t="s">
        <v>15706</v>
      </c>
      <c r="B405" s="891" t="s">
        <v>467</v>
      </c>
      <c r="C405" s="892" t="s">
        <v>15707</v>
      </c>
      <c r="D405" s="893">
        <v>1</v>
      </c>
      <c r="E405" s="894"/>
      <c r="F405" s="903">
        <v>7.87</v>
      </c>
      <c r="G405" s="153">
        <f>IF(F405="","",F405-F405*COMPASS!$U$11)</f>
        <v>7.87</v>
      </c>
    </row>
    <row r="406" spans="1:7">
      <c r="A406" s="890" t="s">
        <v>726</v>
      </c>
      <c r="B406" s="891" t="s">
        <v>467</v>
      </c>
      <c r="C406" s="892" t="s">
        <v>9214</v>
      </c>
      <c r="D406" s="893">
        <v>1</v>
      </c>
      <c r="E406" s="894"/>
      <c r="F406" s="903">
        <v>7.67</v>
      </c>
      <c r="G406" s="153">
        <f>IF(F406="","",F406-F406*COMPASS!$U$11)</f>
        <v>7.67</v>
      </c>
    </row>
    <row r="407" spans="1:7">
      <c r="A407" s="890" t="s">
        <v>727</v>
      </c>
      <c r="B407" s="891" t="s">
        <v>467</v>
      </c>
      <c r="C407" s="892" t="s">
        <v>9215</v>
      </c>
      <c r="D407" s="893">
        <v>1</v>
      </c>
      <c r="E407" s="894"/>
      <c r="F407" s="903">
        <v>8.08</v>
      </c>
      <c r="G407" s="153">
        <f>IF(F407="","",F407-F407*COMPASS!$U$11)</f>
        <v>8.08</v>
      </c>
    </row>
    <row r="408" spans="1:7">
      <c r="A408" s="890" t="s">
        <v>728</v>
      </c>
      <c r="B408" s="891" t="s">
        <v>467</v>
      </c>
      <c r="C408" s="892" t="s">
        <v>9216</v>
      </c>
      <c r="D408" s="893">
        <v>1</v>
      </c>
      <c r="E408" s="894"/>
      <c r="F408" s="903">
        <v>9.23</v>
      </c>
      <c r="G408" s="153">
        <f>IF(F408="","",F408-F408*COMPASS!$U$11)</f>
        <v>9.23</v>
      </c>
    </row>
    <row r="409" spans="1:7">
      <c r="A409" s="890" t="s">
        <v>729</v>
      </c>
      <c r="B409" s="891" t="s">
        <v>467</v>
      </c>
      <c r="C409" s="892" t="s">
        <v>9217</v>
      </c>
      <c r="D409" s="893">
        <v>1</v>
      </c>
      <c r="E409" s="894"/>
      <c r="F409" s="903">
        <v>10.52</v>
      </c>
      <c r="G409" s="153">
        <f>IF(F409="","",F409-F409*COMPASS!$U$11)</f>
        <v>10.52</v>
      </c>
    </row>
    <row r="410" spans="1:7">
      <c r="A410" s="890" t="s">
        <v>730</v>
      </c>
      <c r="B410" s="891" t="s">
        <v>467</v>
      </c>
      <c r="C410" s="892" t="s">
        <v>9218</v>
      </c>
      <c r="D410" s="893">
        <v>1</v>
      </c>
      <c r="E410" s="894"/>
      <c r="F410" s="903">
        <v>12.09</v>
      </c>
      <c r="G410" s="153">
        <f>IF(F410="","",F410-F410*COMPASS!$U$11)</f>
        <v>12.09</v>
      </c>
    </row>
    <row r="411" spans="1:7">
      <c r="A411" s="890" t="s">
        <v>15708</v>
      </c>
      <c r="B411" s="891" t="s">
        <v>467</v>
      </c>
      <c r="C411" s="892" t="s">
        <v>15709</v>
      </c>
      <c r="D411" s="893">
        <v>1</v>
      </c>
      <c r="E411" s="894"/>
      <c r="F411" s="903">
        <v>13.95</v>
      </c>
      <c r="G411" s="153">
        <f>IF(F411="","",F411-F411*COMPASS!$U$11)</f>
        <v>13.95</v>
      </c>
    </row>
    <row r="412" spans="1:7">
      <c r="A412" s="890" t="s">
        <v>15710</v>
      </c>
      <c r="B412" s="891" t="s">
        <v>467</v>
      </c>
      <c r="C412" s="892" t="s">
        <v>15711</v>
      </c>
      <c r="D412" s="893">
        <v>1</v>
      </c>
      <c r="E412" s="894"/>
      <c r="F412" s="903">
        <v>15.8</v>
      </c>
      <c r="G412" s="153">
        <f>IF(F412="","",F412-F412*COMPASS!$U$11)</f>
        <v>15.8</v>
      </c>
    </row>
    <row r="413" spans="1:7">
      <c r="A413" s="925" t="s">
        <v>4507</v>
      </c>
      <c r="B413" s="926"/>
      <c r="C413" s="927"/>
      <c r="D413" s="943"/>
      <c r="E413" s="944"/>
      <c r="F413" s="945"/>
      <c r="G413" s="153" t="str">
        <f>IF(F413="","",F413-F413*COMPASS!$U$11)</f>
        <v/>
      </c>
    </row>
    <row r="414" spans="1:7">
      <c r="A414" s="890" t="s">
        <v>731</v>
      </c>
      <c r="B414" s="891" t="s">
        <v>216</v>
      </c>
      <c r="C414" s="892" t="s">
        <v>1732</v>
      </c>
      <c r="D414" s="893">
        <v>1</v>
      </c>
      <c r="E414" s="894"/>
      <c r="F414" s="903">
        <v>0.76124999999999998</v>
      </c>
      <c r="G414" s="153">
        <f>IF(F414="","",F414-F414*COMPASS!$U$11)</f>
        <v>0.76124999999999998</v>
      </c>
    </row>
    <row r="415" spans="1:7">
      <c r="A415" s="890" t="s">
        <v>732</v>
      </c>
      <c r="B415" s="891" t="s">
        <v>216</v>
      </c>
      <c r="C415" s="892" t="s">
        <v>1733</v>
      </c>
      <c r="D415" s="893">
        <v>1</v>
      </c>
      <c r="E415" s="894"/>
      <c r="F415" s="903">
        <v>1.1672499999999999</v>
      </c>
      <c r="G415" s="153">
        <f>IF(F415="","",F415-F415*COMPASS!$U$11)</f>
        <v>1.1672499999999999</v>
      </c>
    </row>
    <row r="416" spans="1:7">
      <c r="A416" s="890" t="s">
        <v>733</v>
      </c>
      <c r="B416" s="891" t="s">
        <v>216</v>
      </c>
      <c r="C416" s="892" t="s">
        <v>1734</v>
      </c>
      <c r="D416" s="893">
        <v>1</v>
      </c>
      <c r="E416" s="894"/>
      <c r="F416" s="903">
        <v>0.58869999999999989</v>
      </c>
      <c r="G416" s="153">
        <f>IF(F416="","",F416-F416*COMPASS!$U$11)</f>
        <v>0.58869999999999989</v>
      </c>
    </row>
    <row r="417" spans="1:7">
      <c r="A417" s="890" t="s">
        <v>4196</v>
      </c>
      <c r="B417" s="891" t="s">
        <v>216</v>
      </c>
      <c r="C417" s="892" t="s">
        <v>4195</v>
      </c>
      <c r="D417" s="893">
        <v>1</v>
      </c>
      <c r="E417" s="894"/>
      <c r="F417" s="903">
        <v>1.3194999999999999</v>
      </c>
      <c r="G417" s="153">
        <f>IF(F417="","",F417-F417*COMPASS!$U$11)</f>
        <v>1.3194999999999999</v>
      </c>
    </row>
    <row r="418" spans="1:7">
      <c r="A418" s="925" t="s">
        <v>12207</v>
      </c>
      <c r="B418" s="926"/>
      <c r="C418" s="927"/>
      <c r="D418" s="943"/>
      <c r="E418" s="944"/>
      <c r="F418" s="945"/>
      <c r="G418" s="153" t="str">
        <f>IF(F418="","",F418-F418*COMPASS!$U$11)</f>
        <v/>
      </c>
    </row>
    <row r="419" spans="1:7">
      <c r="A419" s="890" t="s">
        <v>734</v>
      </c>
      <c r="B419" s="891" t="s">
        <v>571</v>
      </c>
      <c r="C419" s="892" t="s">
        <v>12972</v>
      </c>
      <c r="D419" s="893">
        <v>1</v>
      </c>
      <c r="E419" s="894"/>
      <c r="F419" s="903">
        <v>17.38</v>
      </c>
      <c r="G419" s="153">
        <f>IF(F419="","",F419-F419*COMPASS!$U$11)</f>
        <v>17.38</v>
      </c>
    </row>
    <row r="420" spans="1:7">
      <c r="A420" s="890" t="s">
        <v>735</v>
      </c>
      <c r="B420" s="891" t="s">
        <v>571</v>
      </c>
      <c r="C420" s="892" t="s">
        <v>12973</v>
      </c>
      <c r="D420" s="893">
        <v>1</v>
      </c>
      <c r="E420" s="894"/>
      <c r="F420" s="903">
        <v>19.739999999999998</v>
      </c>
      <c r="G420" s="153">
        <f>IF(F420="","",F420-F420*COMPASS!$U$11)</f>
        <v>19.739999999999998</v>
      </c>
    </row>
    <row r="421" spans="1:7">
      <c r="A421" s="890" t="s">
        <v>736</v>
      </c>
      <c r="B421" s="891" t="s">
        <v>571</v>
      </c>
      <c r="C421" s="892" t="s">
        <v>12974</v>
      </c>
      <c r="D421" s="893">
        <v>1</v>
      </c>
      <c r="E421" s="894"/>
      <c r="F421" s="903">
        <v>22.09</v>
      </c>
      <c r="G421" s="153">
        <f>IF(F421="","",F421-F421*COMPASS!$U$11)</f>
        <v>22.09</v>
      </c>
    </row>
    <row r="422" spans="1:7">
      <c r="A422" s="890" t="s">
        <v>737</v>
      </c>
      <c r="B422" s="891" t="s">
        <v>571</v>
      </c>
      <c r="C422" s="892" t="s">
        <v>12975</v>
      </c>
      <c r="D422" s="893">
        <v>1</v>
      </c>
      <c r="E422" s="894"/>
      <c r="F422" s="903">
        <v>26.8</v>
      </c>
      <c r="G422" s="153">
        <f>IF(F422="","",F422-F422*COMPASS!$U$11)</f>
        <v>26.8</v>
      </c>
    </row>
    <row r="423" spans="1:7">
      <c r="A423" s="890" t="s">
        <v>738</v>
      </c>
      <c r="B423" s="891" t="s">
        <v>571</v>
      </c>
      <c r="C423" s="892" t="s">
        <v>12976</v>
      </c>
      <c r="D423" s="893">
        <v>1</v>
      </c>
      <c r="E423" s="894"/>
      <c r="F423" s="903">
        <v>38.58</v>
      </c>
      <c r="G423" s="153">
        <f>IF(F423="","",F423-F423*COMPASS!$U$11)</f>
        <v>38.58</v>
      </c>
    </row>
    <row r="424" spans="1:7">
      <c r="A424" s="890" t="s">
        <v>12977</v>
      </c>
      <c r="B424" s="891" t="s">
        <v>571</v>
      </c>
      <c r="C424" s="892" t="s">
        <v>12978</v>
      </c>
      <c r="D424" s="893">
        <v>1</v>
      </c>
      <c r="E424" s="902"/>
      <c r="F424" s="903">
        <v>17.52</v>
      </c>
      <c r="G424" s="153">
        <f>IF(F424="","",F424-F424*COMPASS!$U$11)</f>
        <v>17.52</v>
      </c>
    </row>
    <row r="425" spans="1:7">
      <c r="A425" s="890" t="s">
        <v>12979</v>
      </c>
      <c r="B425" s="891" t="s">
        <v>571</v>
      </c>
      <c r="C425" s="892" t="s">
        <v>12980</v>
      </c>
      <c r="D425" s="893">
        <v>1</v>
      </c>
      <c r="E425" s="894"/>
      <c r="F425" s="903">
        <v>20.399999999999999</v>
      </c>
      <c r="G425" s="153">
        <f>IF(F425="","",F425-F425*COMPASS!$U$11)</f>
        <v>20.399999999999999</v>
      </c>
    </row>
    <row r="426" spans="1:7">
      <c r="A426" s="890" t="s">
        <v>12981</v>
      </c>
      <c r="B426" s="891" t="s">
        <v>571</v>
      </c>
      <c r="C426" s="892" t="s">
        <v>12982</v>
      </c>
      <c r="D426" s="893">
        <v>1</v>
      </c>
      <c r="E426" s="894"/>
      <c r="F426" s="903">
        <v>23.28</v>
      </c>
      <c r="G426" s="153">
        <f>IF(F426="","",F426-F426*COMPASS!$U$11)</f>
        <v>23.28</v>
      </c>
    </row>
    <row r="427" spans="1:7">
      <c r="A427" s="890" t="s">
        <v>12983</v>
      </c>
      <c r="B427" s="891" t="s">
        <v>571</v>
      </c>
      <c r="C427" s="892" t="s">
        <v>12984</v>
      </c>
      <c r="D427" s="893">
        <v>1</v>
      </c>
      <c r="E427" s="894"/>
      <c r="F427" s="903">
        <v>29.05</v>
      </c>
      <c r="G427" s="153">
        <f>IF(F427="","",F427-F427*COMPASS!$U$11)</f>
        <v>29.05</v>
      </c>
    </row>
    <row r="428" spans="1:7">
      <c r="A428" s="890" t="s">
        <v>12985</v>
      </c>
      <c r="B428" s="891" t="s">
        <v>571</v>
      </c>
      <c r="C428" s="892" t="s">
        <v>12986</v>
      </c>
      <c r="D428" s="893">
        <v>1</v>
      </c>
      <c r="E428" s="894"/>
      <c r="F428" s="903">
        <v>43.47</v>
      </c>
      <c r="G428" s="153">
        <f>IF(F428="","",F428-F428*COMPASS!$U$11)</f>
        <v>43.47</v>
      </c>
    </row>
    <row r="429" spans="1:7">
      <c r="A429" s="890" t="s">
        <v>12987</v>
      </c>
      <c r="B429" s="891" t="s">
        <v>571</v>
      </c>
      <c r="C429" s="892" t="s">
        <v>12988</v>
      </c>
      <c r="D429" s="893">
        <v>1</v>
      </c>
      <c r="E429" s="894"/>
      <c r="F429" s="903">
        <v>17.38</v>
      </c>
      <c r="G429" s="153">
        <f>IF(F429="","",F429-F429*COMPASS!$U$11)</f>
        <v>17.38</v>
      </c>
    </row>
    <row r="430" spans="1:7">
      <c r="A430" s="890" t="s">
        <v>12989</v>
      </c>
      <c r="B430" s="891" t="s">
        <v>571</v>
      </c>
      <c r="C430" s="892" t="s">
        <v>12990</v>
      </c>
      <c r="D430" s="893">
        <v>1</v>
      </c>
      <c r="E430" s="894"/>
      <c r="F430" s="903">
        <v>19.739999999999998</v>
      </c>
      <c r="G430" s="153">
        <f>IF(F430="","",F430-F430*COMPASS!$U$11)</f>
        <v>19.739999999999998</v>
      </c>
    </row>
    <row r="431" spans="1:7">
      <c r="A431" s="890" t="s">
        <v>12991</v>
      </c>
      <c r="B431" s="891" t="s">
        <v>571</v>
      </c>
      <c r="C431" s="892" t="s">
        <v>12992</v>
      </c>
      <c r="D431" s="893">
        <v>1</v>
      </c>
      <c r="E431" s="894"/>
      <c r="F431" s="903">
        <v>22.09</v>
      </c>
      <c r="G431" s="153">
        <f>IF(F431="","",F431-F431*COMPASS!$U$11)</f>
        <v>22.09</v>
      </c>
    </row>
    <row r="432" spans="1:7">
      <c r="A432" s="890" t="s">
        <v>12993</v>
      </c>
      <c r="B432" s="891" t="s">
        <v>571</v>
      </c>
      <c r="C432" s="892" t="s">
        <v>12994</v>
      </c>
      <c r="D432" s="893">
        <v>1</v>
      </c>
      <c r="E432" s="894"/>
      <c r="F432" s="903">
        <v>26.8</v>
      </c>
      <c r="G432" s="153">
        <f>IF(F432="","",F432-F432*COMPASS!$U$11)</f>
        <v>26.8</v>
      </c>
    </row>
    <row r="433" spans="1:7">
      <c r="A433" s="890" t="s">
        <v>12995</v>
      </c>
      <c r="B433" s="891" t="s">
        <v>571</v>
      </c>
      <c r="C433" s="892" t="s">
        <v>12996</v>
      </c>
      <c r="D433" s="893">
        <v>1</v>
      </c>
      <c r="E433" s="894"/>
      <c r="F433" s="903">
        <v>38.58</v>
      </c>
      <c r="G433" s="153">
        <f>IF(F433="","",F433-F433*COMPASS!$U$11)</f>
        <v>38.58</v>
      </c>
    </row>
    <row r="434" spans="1:7">
      <c r="A434" s="1087" t="s">
        <v>14687</v>
      </c>
      <c r="B434" s="891" t="s">
        <v>216</v>
      </c>
      <c r="C434" s="892" t="s">
        <v>14688</v>
      </c>
      <c r="D434" s="893">
        <v>1</v>
      </c>
      <c r="E434" s="902"/>
      <c r="F434" s="903">
        <v>18.73</v>
      </c>
      <c r="G434" s="153">
        <f>IF(F434="","",F434-F434*COMPASS!$U$11)</f>
        <v>18.73</v>
      </c>
    </row>
    <row r="435" spans="1:7">
      <c r="A435" s="1087" t="s">
        <v>14689</v>
      </c>
      <c r="B435" s="891" t="s">
        <v>216</v>
      </c>
      <c r="C435" s="892" t="s">
        <v>14690</v>
      </c>
      <c r="D435" s="893">
        <v>1</v>
      </c>
      <c r="E435" s="894"/>
      <c r="F435" s="903">
        <v>22.04</v>
      </c>
      <c r="G435" s="153">
        <f>IF(F435="","",F435-F435*COMPASS!$U$11)</f>
        <v>22.04</v>
      </c>
    </row>
    <row r="436" spans="1:7">
      <c r="A436" s="1087" t="s">
        <v>14691</v>
      </c>
      <c r="B436" s="891" t="s">
        <v>216</v>
      </c>
      <c r="C436" s="892" t="s">
        <v>14692</v>
      </c>
      <c r="D436" s="893">
        <v>1</v>
      </c>
      <c r="E436" s="894"/>
      <c r="F436" s="903">
        <v>26.41</v>
      </c>
      <c r="G436" s="153">
        <f>IF(F436="","",F436-F436*COMPASS!$U$11)</f>
        <v>26.41</v>
      </c>
    </row>
    <row r="437" spans="1:7">
      <c r="A437" s="1087" t="s">
        <v>14693</v>
      </c>
      <c r="B437" s="891" t="s">
        <v>216</v>
      </c>
      <c r="C437" s="892" t="s">
        <v>14694</v>
      </c>
      <c r="D437" s="893">
        <v>1</v>
      </c>
      <c r="E437" s="894"/>
      <c r="F437" s="903">
        <v>34.08</v>
      </c>
      <c r="G437" s="153">
        <f>IF(F437="","",F437-F437*COMPASS!$U$11)</f>
        <v>34.08</v>
      </c>
    </row>
    <row r="438" spans="1:7">
      <c r="A438" s="1087" t="s">
        <v>14695</v>
      </c>
      <c r="B438" s="891" t="s">
        <v>216</v>
      </c>
      <c r="C438" s="892" t="s">
        <v>14696</v>
      </c>
      <c r="D438" s="893">
        <v>1</v>
      </c>
      <c r="E438" s="894"/>
      <c r="F438" s="903">
        <v>53.26</v>
      </c>
      <c r="G438" s="153">
        <f>IF(F438="","",F438-F438*COMPASS!$U$11)</f>
        <v>53.26</v>
      </c>
    </row>
    <row r="439" spans="1:7">
      <c r="A439" s="890" t="s">
        <v>12997</v>
      </c>
      <c r="B439" s="891" t="s">
        <v>216</v>
      </c>
      <c r="C439" s="892" t="s">
        <v>12998</v>
      </c>
      <c r="D439" s="893">
        <v>1</v>
      </c>
      <c r="E439" s="902"/>
      <c r="F439" s="903">
        <v>18.260000000000002</v>
      </c>
      <c r="G439" s="153">
        <f>IF(F439="","",F439-F439*COMPASS!$U$11)</f>
        <v>18.260000000000002</v>
      </c>
    </row>
    <row r="440" spans="1:7">
      <c r="A440" s="890" t="s">
        <v>12999</v>
      </c>
      <c r="B440" s="891" t="s">
        <v>216</v>
      </c>
      <c r="C440" s="892" t="s">
        <v>13000</v>
      </c>
      <c r="D440" s="893">
        <v>1</v>
      </c>
      <c r="E440" s="894"/>
      <c r="F440" s="903">
        <v>20.48</v>
      </c>
      <c r="G440" s="153">
        <f>IF(F440="","",F440-F440*COMPASS!$U$11)</f>
        <v>20.48</v>
      </c>
    </row>
    <row r="441" spans="1:7">
      <c r="A441" s="890" t="s">
        <v>13001</v>
      </c>
      <c r="B441" s="891" t="s">
        <v>216</v>
      </c>
      <c r="C441" s="892" t="s">
        <v>13002</v>
      </c>
      <c r="D441" s="893">
        <v>1</v>
      </c>
      <c r="E441" s="894"/>
      <c r="F441" s="903">
        <v>22.7</v>
      </c>
      <c r="G441" s="153">
        <f>IF(F441="","",F441-F441*COMPASS!$U$11)</f>
        <v>22.7</v>
      </c>
    </row>
    <row r="442" spans="1:7">
      <c r="A442" s="890" t="s">
        <v>13003</v>
      </c>
      <c r="B442" s="891" t="s">
        <v>216</v>
      </c>
      <c r="C442" s="892" t="s">
        <v>13004</v>
      </c>
      <c r="D442" s="893">
        <v>1</v>
      </c>
      <c r="E442" s="894"/>
      <c r="F442" s="903">
        <v>27.15</v>
      </c>
      <c r="G442" s="153">
        <f>IF(F442="","",F442-F442*COMPASS!$U$11)</f>
        <v>27.15</v>
      </c>
    </row>
    <row r="443" spans="1:7">
      <c r="A443" s="890" t="s">
        <v>13005</v>
      </c>
      <c r="B443" s="891" t="s">
        <v>216</v>
      </c>
      <c r="C443" s="892" t="s">
        <v>13006</v>
      </c>
      <c r="D443" s="893">
        <v>1</v>
      </c>
      <c r="E443" s="894"/>
      <c r="F443" s="903">
        <v>38.26</v>
      </c>
      <c r="G443" s="153">
        <f>IF(F443="","",F443-F443*COMPASS!$U$11)</f>
        <v>38.26</v>
      </c>
    </row>
    <row r="444" spans="1:7">
      <c r="A444" s="925" t="s">
        <v>13007</v>
      </c>
      <c r="B444" s="926"/>
      <c r="C444" s="927"/>
      <c r="D444" s="943"/>
      <c r="E444" s="944"/>
      <c r="F444" s="945"/>
      <c r="G444" s="153" t="str">
        <f>IF(F444="","",F444-F444*COMPASS!$U$11)</f>
        <v/>
      </c>
    </row>
    <row r="445" spans="1:7">
      <c r="A445" s="890" t="s">
        <v>739</v>
      </c>
      <c r="B445" s="891" t="s">
        <v>571</v>
      </c>
      <c r="C445" s="892" t="s">
        <v>13008</v>
      </c>
      <c r="D445" s="893">
        <v>1</v>
      </c>
      <c r="E445" s="902"/>
      <c r="F445" s="903">
        <v>17.440000000000001</v>
      </c>
      <c r="G445" s="153">
        <f>IF(F445="","",F445-F445*COMPASS!$U$11)</f>
        <v>17.440000000000001</v>
      </c>
    </row>
    <row r="446" spans="1:7">
      <c r="A446" s="890" t="s">
        <v>740</v>
      </c>
      <c r="B446" s="891" t="s">
        <v>571</v>
      </c>
      <c r="C446" s="892" t="s">
        <v>13009</v>
      </c>
      <c r="D446" s="893">
        <v>1</v>
      </c>
      <c r="E446" s="902"/>
      <c r="F446" s="903">
        <v>19.79</v>
      </c>
      <c r="G446" s="153">
        <f>IF(F446="","",F446-F446*COMPASS!$U$11)</f>
        <v>19.79</v>
      </c>
    </row>
    <row r="447" spans="1:7">
      <c r="A447" s="890" t="s">
        <v>741</v>
      </c>
      <c r="B447" s="891" t="s">
        <v>571</v>
      </c>
      <c r="C447" s="892" t="s">
        <v>13010</v>
      </c>
      <c r="D447" s="893">
        <v>1</v>
      </c>
      <c r="E447" s="902"/>
      <c r="F447" s="903">
        <v>22.15</v>
      </c>
      <c r="G447" s="153">
        <f>IF(F447="","",F447-F447*COMPASS!$U$11)</f>
        <v>22.15</v>
      </c>
    </row>
    <row r="448" spans="1:7">
      <c r="A448" s="890" t="s">
        <v>742</v>
      </c>
      <c r="B448" s="891" t="s">
        <v>571</v>
      </c>
      <c r="C448" s="892" t="s">
        <v>13011</v>
      </c>
      <c r="D448" s="893">
        <v>1</v>
      </c>
      <c r="E448" s="902"/>
      <c r="F448" s="903">
        <v>26.86</v>
      </c>
      <c r="G448" s="153">
        <f>IF(F448="","",F448-F448*COMPASS!$U$11)</f>
        <v>26.86</v>
      </c>
    </row>
    <row r="449" spans="1:7">
      <c r="A449" s="890" t="s">
        <v>743</v>
      </c>
      <c r="B449" s="891" t="s">
        <v>571</v>
      </c>
      <c r="C449" s="892" t="s">
        <v>13012</v>
      </c>
      <c r="D449" s="893">
        <v>1</v>
      </c>
      <c r="E449" s="894"/>
      <c r="F449" s="903">
        <v>38.630000000000003</v>
      </c>
      <c r="G449" s="153">
        <f>IF(F449="","",F449-F449*COMPASS!$U$11)</f>
        <v>38.630000000000003</v>
      </c>
    </row>
    <row r="450" spans="1:7">
      <c r="A450" s="890" t="s">
        <v>13013</v>
      </c>
      <c r="B450" s="891" t="s">
        <v>571</v>
      </c>
      <c r="C450" s="892" t="s">
        <v>13014</v>
      </c>
      <c r="D450" s="893">
        <v>1</v>
      </c>
      <c r="E450" s="902"/>
      <c r="F450" s="903">
        <v>17.54</v>
      </c>
      <c r="G450" s="153">
        <f>IF(F450="","",F450-F450*COMPASS!$U$11)</f>
        <v>17.54</v>
      </c>
    </row>
    <row r="451" spans="1:7">
      <c r="A451" s="890" t="s">
        <v>13015</v>
      </c>
      <c r="B451" s="891" t="s">
        <v>571</v>
      </c>
      <c r="C451" s="892" t="s">
        <v>13016</v>
      </c>
      <c r="D451" s="893">
        <v>1</v>
      </c>
      <c r="E451" s="902"/>
      <c r="F451" s="903">
        <v>20.43</v>
      </c>
      <c r="G451" s="153">
        <f>IF(F451="","",F451-F451*COMPASS!$U$11)</f>
        <v>20.43</v>
      </c>
    </row>
    <row r="452" spans="1:7">
      <c r="A452" s="890" t="s">
        <v>13017</v>
      </c>
      <c r="B452" s="891" t="s">
        <v>571</v>
      </c>
      <c r="C452" s="892" t="s">
        <v>13018</v>
      </c>
      <c r="D452" s="893">
        <v>1</v>
      </c>
      <c r="E452" s="902"/>
      <c r="F452" s="903">
        <v>23.31</v>
      </c>
      <c r="G452" s="153">
        <f>IF(F452="","",F452-F452*COMPASS!$U$11)</f>
        <v>23.31</v>
      </c>
    </row>
    <row r="453" spans="1:7">
      <c r="A453" s="890" t="s">
        <v>13019</v>
      </c>
      <c r="B453" s="891" t="s">
        <v>571</v>
      </c>
      <c r="C453" s="892" t="s">
        <v>13020</v>
      </c>
      <c r="D453" s="893">
        <v>1</v>
      </c>
      <c r="E453" s="894"/>
      <c r="F453" s="903">
        <v>29.08</v>
      </c>
      <c r="G453" s="153">
        <f>IF(F453="","",F453-F453*COMPASS!$U$11)</f>
        <v>29.08</v>
      </c>
    </row>
    <row r="454" spans="1:7">
      <c r="A454" s="890" t="s">
        <v>13021</v>
      </c>
      <c r="B454" s="891" t="s">
        <v>571</v>
      </c>
      <c r="C454" s="892" t="s">
        <v>13022</v>
      </c>
      <c r="D454" s="893">
        <v>1</v>
      </c>
      <c r="E454" s="894"/>
      <c r="F454" s="903">
        <v>44.03</v>
      </c>
      <c r="G454" s="153">
        <f>IF(F454="","",F454-F454*COMPASS!$U$11)</f>
        <v>44.03</v>
      </c>
    </row>
    <row r="455" spans="1:7">
      <c r="A455" s="890" t="s">
        <v>13023</v>
      </c>
      <c r="B455" s="891" t="s">
        <v>571</v>
      </c>
      <c r="C455" s="892" t="s">
        <v>13024</v>
      </c>
      <c r="D455" s="893">
        <v>1</v>
      </c>
      <c r="E455" s="894"/>
      <c r="F455" s="903">
        <v>17.440000000000001</v>
      </c>
      <c r="G455" s="153">
        <f>IF(F455="","",F455-F455*COMPASS!$U$11)</f>
        <v>17.440000000000001</v>
      </c>
    </row>
    <row r="456" spans="1:7">
      <c r="A456" s="890" t="s">
        <v>13025</v>
      </c>
      <c r="B456" s="891" t="s">
        <v>571</v>
      </c>
      <c r="C456" s="892" t="s">
        <v>13026</v>
      </c>
      <c r="D456" s="893">
        <v>1</v>
      </c>
      <c r="E456" s="894"/>
      <c r="F456" s="903">
        <v>19.79</v>
      </c>
      <c r="G456" s="153">
        <f>IF(F456="","",F456-F456*COMPASS!$U$11)</f>
        <v>19.79</v>
      </c>
    </row>
    <row r="457" spans="1:7">
      <c r="A457" s="890" t="s">
        <v>13027</v>
      </c>
      <c r="B457" s="891" t="s">
        <v>571</v>
      </c>
      <c r="C457" s="892" t="s">
        <v>13028</v>
      </c>
      <c r="D457" s="893">
        <v>1</v>
      </c>
      <c r="E457" s="894"/>
      <c r="F457" s="903">
        <v>22.15</v>
      </c>
      <c r="G457" s="153">
        <f>IF(F457="","",F457-F457*COMPASS!$U$11)</f>
        <v>22.15</v>
      </c>
    </row>
    <row r="458" spans="1:7">
      <c r="A458" s="890" t="s">
        <v>13029</v>
      </c>
      <c r="B458" s="891" t="s">
        <v>571</v>
      </c>
      <c r="C458" s="892" t="s">
        <v>13030</v>
      </c>
      <c r="D458" s="893">
        <v>1</v>
      </c>
      <c r="E458" s="894"/>
      <c r="F458" s="903">
        <v>26.86</v>
      </c>
      <c r="G458" s="153">
        <f>IF(F458="","",F458-F458*COMPASS!$U$11)</f>
        <v>26.86</v>
      </c>
    </row>
    <row r="459" spans="1:7">
      <c r="A459" s="890" t="s">
        <v>13031</v>
      </c>
      <c r="B459" s="891" t="s">
        <v>571</v>
      </c>
      <c r="C459" s="892" t="s">
        <v>13032</v>
      </c>
      <c r="D459" s="893">
        <v>1</v>
      </c>
      <c r="E459" s="894"/>
      <c r="F459" s="903">
        <v>38.630000000000003</v>
      </c>
      <c r="G459" s="153">
        <f>IF(F459="","",F459-F459*COMPASS!$U$11)</f>
        <v>38.630000000000003</v>
      </c>
    </row>
    <row r="460" spans="1:7">
      <c r="A460" s="890" t="s">
        <v>14697</v>
      </c>
      <c r="B460" s="891" t="s">
        <v>216</v>
      </c>
      <c r="C460" s="892" t="s">
        <v>14698</v>
      </c>
      <c r="D460" s="893">
        <v>1</v>
      </c>
      <c r="E460" s="902"/>
      <c r="F460" s="903">
        <v>18.760000000000002</v>
      </c>
      <c r="G460" s="153">
        <f>IF(F460="","",F460-F460*COMPASS!$U$11)</f>
        <v>18.760000000000002</v>
      </c>
    </row>
    <row r="461" spans="1:7">
      <c r="A461" s="890" t="s">
        <v>14699</v>
      </c>
      <c r="B461" s="891" t="s">
        <v>216</v>
      </c>
      <c r="C461" s="892" t="s">
        <v>14700</v>
      </c>
      <c r="D461" s="893">
        <v>1</v>
      </c>
      <c r="E461" s="902"/>
      <c r="F461" s="903">
        <v>22.6</v>
      </c>
      <c r="G461" s="153">
        <f>IF(F461="","",F461-F461*COMPASS!$U$11)</f>
        <v>22.6</v>
      </c>
    </row>
    <row r="462" spans="1:7">
      <c r="A462" s="890" t="s">
        <v>14701</v>
      </c>
      <c r="B462" s="891" t="s">
        <v>216</v>
      </c>
      <c r="C462" s="892" t="s">
        <v>14702</v>
      </c>
      <c r="D462" s="893">
        <v>1</v>
      </c>
      <c r="E462" s="902"/>
      <c r="F462" s="903">
        <v>26.43</v>
      </c>
      <c r="G462" s="153">
        <f>IF(F462="","",F462-F462*COMPASS!$U$11)</f>
        <v>26.43</v>
      </c>
    </row>
    <row r="463" spans="1:7">
      <c r="A463" s="890" t="s">
        <v>14703</v>
      </c>
      <c r="B463" s="891" t="s">
        <v>216</v>
      </c>
      <c r="C463" s="892" t="s">
        <v>14704</v>
      </c>
      <c r="D463" s="893">
        <v>1</v>
      </c>
      <c r="E463" s="894"/>
      <c r="F463" s="903">
        <v>34.11</v>
      </c>
      <c r="G463" s="153">
        <f>IF(F463="","",F463-F463*COMPASS!$U$11)</f>
        <v>34.11</v>
      </c>
    </row>
    <row r="464" spans="1:7">
      <c r="A464" s="890" t="s">
        <v>14705</v>
      </c>
      <c r="B464" s="891" t="s">
        <v>216</v>
      </c>
      <c r="C464" s="892" t="s">
        <v>14706</v>
      </c>
      <c r="D464" s="893">
        <v>1</v>
      </c>
      <c r="E464" s="894"/>
      <c r="F464" s="903">
        <v>53.29</v>
      </c>
      <c r="G464" s="153">
        <f>IF(F464="","",F464-F464*COMPASS!$U$11)</f>
        <v>53.29</v>
      </c>
    </row>
    <row r="465" spans="1:7">
      <c r="A465" s="890" t="s">
        <v>13033</v>
      </c>
      <c r="B465" s="891" t="s">
        <v>216</v>
      </c>
      <c r="C465" s="892" t="s">
        <v>13034</v>
      </c>
      <c r="D465" s="893">
        <v>1</v>
      </c>
      <c r="E465" s="902"/>
      <c r="F465" s="903">
        <v>17.989999999999998</v>
      </c>
      <c r="G465" s="153">
        <f>IF(F465="","",F465-F465*COMPASS!$U$11)</f>
        <v>17.989999999999998</v>
      </c>
    </row>
    <row r="466" spans="1:7">
      <c r="A466" s="890" t="s">
        <v>13035</v>
      </c>
      <c r="B466" s="891" t="s">
        <v>216</v>
      </c>
      <c r="C466" s="892" t="s">
        <v>13036</v>
      </c>
      <c r="D466" s="893">
        <v>1</v>
      </c>
      <c r="E466" s="902"/>
      <c r="F466" s="903">
        <v>20.48</v>
      </c>
      <c r="G466" s="153">
        <f>IF(F466="","",F466-F466*COMPASS!$U$11)</f>
        <v>20.48</v>
      </c>
    </row>
    <row r="467" spans="1:7">
      <c r="A467" s="890" t="s">
        <v>13037</v>
      </c>
      <c r="B467" s="891" t="s">
        <v>216</v>
      </c>
      <c r="C467" s="892" t="s">
        <v>13038</v>
      </c>
      <c r="D467" s="893">
        <v>1</v>
      </c>
      <c r="E467" s="902"/>
      <c r="F467" s="903">
        <v>22.44</v>
      </c>
      <c r="G467" s="153">
        <f>IF(F467="","",F467-F467*COMPASS!$U$11)</f>
        <v>22.44</v>
      </c>
    </row>
    <row r="468" spans="1:7">
      <c r="A468" s="890" t="s">
        <v>13039</v>
      </c>
      <c r="B468" s="891" t="s">
        <v>216</v>
      </c>
      <c r="C468" s="892" t="s">
        <v>13040</v>
      </c>
      <c r="D468" s="893">
        <v>1</v>
      </c>
      <c r="E468" s="894"/>
      <c r="F468" s="903">
        <v>26.88</v>
      </c>
      <c r="G468" s="153">
        <f>IF(F468="","",F468-F468*COMPASS!$U$11)</f>
        <v>26.88</v>
      </c>
    </row>
    <row r="469" spans="1:7">
      <c r="A469" s="890" t="s">
        <v>13041</v>
      </c>
      <c r="B469" s="891" t="s">
        <v>216</v>
      </c>
      <c r="C469" s="892" t="s">
        <v>13042</v>
      </c>
      <c r="D469" s="893">
        <v>1</v>
      </c>
      <c r="E469" s="894"/>
      <c r="F469" s="903">
        <v>38</v>
      </c>
      <c r="G469" s="153">
        <f>IF(F469="","",F469-F469*COMPASS!$U$11)</f>
        <v>38</v>
      </c>
    </row>
    <row r="470" spans="1:7">
      <c r="A470" s="925" t="s">
        <v>4508</v>
      </c>
      <c r="B470" s="926"/>
      <c r="C470" s="927"/>
      <c r="D470" s="943"/>
      <c r="E470" s="944"/>
      <c r="F470" s="945"/>
      <c r="G470" s="153" t="str">
        <f>IF(F470="","",F470-F470*COMPASS!$U$11)</f>
        <v/>
      </c>
    </row>
    <row r="471" spans="1:7">
      <c r="A471" s="890" t="s">
        <v>744</v>
      </c>
      <c r="B471" s="891" t="s">
        <v>571</v>
      </c>
      <c r="C471" s="892" t="s">
        <v>1745</v>
      </c>
      <c r="D471" s="893">
        <v>1</v>
      </c>
      <c r="E471" s="894"/>
      <c r="F471" s="903">
        <v>2.36</v>
      </c>
      <c r="G471" s="153">
        <f>IF(F471="","",F471-F471*COMPASS!$U$11)</f>
        <v>2.36</v>
      </c>
    </row>
    <row r="472" spans="1:7">
      <c r="A472" s="890" t="s">
        <v>745</v>
      </c>
      <c r="B472" s="891" t="s">
        <v>571</v>
      </c>
      <c r="C472" s="892" t="s">
        <v>1746</v>
      </c>
      <c r="D472" s="893">
        <v>1</v>
      </c>
      <c r="E472" s="894"/>
      <c r="F472" s="903">
        <v>2.95</v>
      </c>
      <c r="G472" s="153">
        <f>IF(F472="","",F472-F472*COMPASS!$U$11)</f>
        <v>2.95</v>
      </c>
    </row>
    <row r="473" spans="1:7">
      <c r="A473" s="890" t="s">
        <v>14707</v>
      </c>
      <c r="B473" s="891" t="s">
        <v>216</v>
      </c>
      <c r="C473" s="892" t="s">
        <v>14708</v>
      </c>
      <c r="D473" s="893">
        <v>1</v>
      </c>
      <c r="E473" s="894"/>
      <c r="F473" s="903">
        <v>3.65</v>
      </c>
      <c r="G473" s="153">
        <f>IF(F473="","",F473-F473*COMPASS!$U$11)</f>
        <v>3.65</v>
      </c>
    </row>
    <row r="474" spans="1:7">
      <c r="A474" s="890" t="s">
        <v>746</v>
      </c>
      <c r="B474" s="891" t="s">
        <v>216</v>
      </c>
      <c r="C474" s="892" t="s">
        <v>1747</v>
      </c>
      <c r="D474" s="893">
        <v>1</v>
      </c>
      <c r="E474" s="894"/>
      <c r="F474" s="903">
        <v>2.86</v>
      </c>
      <c r="G474" s="153">
        <f>IF(F474="","",F474-F474*COMPASS!$U$11)</f>
        <v>2.86</v>
      </c>
    </row>
    <row r="475" spans="1:7">
      <c r="A475" s="925" t="s">
        <v>392</v>
      </c>
      <c r="B475" s="926"/>
      <c r="C475" s="927"/>
      <c r="D475" s="943"/>
      <c r="E475" s="944"/>
      <c r="F475" s="945"/>
      <c r="G475" s="153" t="str">
        <f>IF(F475="","",F475-F475*COMPASS!$U$11)</f>
        <v/>
      </c>
    </row>
    <row r="476" spans="1:7">
      <c r="A476" s="890" t="s">
        <v>747</v>
      </c>
      <c r="B476" s="891" t="s">
        <v>216</v>
      </c>
      <c r="C476" s="892" t="s">
        <v>606</v>
      </c>
      <c r="D476" s="893">
        <v>1</v>
      </c>
      <c r="E476" s="894"/>
      <c r="F476" s="1383" t="s">
        <v>10416</v>
      </c>
      <c r="G476" s="153" t="e">
        <f>IF(F476="","",F476-F476*COMPASS!$U$11)</f>
        <v>#VALUE!</v>
      </c>
    </row>
    <row r="477" spans="1:7">
      <c r="A477" s="890" t="s">
        <v>748</v>
      </c>
      <c r="B477" s="891" t="s">
        <v>216</v>
      </c>
      <c r="C477" s="892" t="s">
        <v>645</v>
      </c>
      <c r="D477" s="893">
        <v>1</v>
      </c>
      <c r="E477" s="894"/>
      <c r="F477" s="1383" t="s">
        <v>10416</v>
      </c>
      <c r="G477" s="153" t="e">
        <f>IF(F477="","",F477-F477*COMPASS!$U$11)</f>
        <v>#VALUE!</v>
      </c>
    </row>
    <row r="478" spans="1:7">
      <c r="A478" s="890" t="s">
        <v>749</v>
      </c>
      <c r="B478" s="891" t="s">
        <v>216</v>
      </c>
      <c r="C478" s="892" t="s">
        <v>266</v>
      </c>
      <c r="D478" s="893">
        <v>1</v>
      </c>
      <c r="E478" s="894"/>
      <c r="F478" s="1383" t="s">
        <v>10416</v>
      </c>
      <c r="G478" s="153" t="e">
        <f>IF(F478="","",F478-F478*COMPASS!$U$11)</f>
        <v>#VALUE!</v>
      </c>
    </row>
    <row r="479" spans="1:7">
      <c r="A479" s="890" t="s">
        <v>750</v>
      </c>
      <c r="B479" s="891" t="s">
        <v>216</v>
      </c>
      <c r="C479" s="892" t="s">
        <v>665</v>
      </c>
      <c r="D479" s="893">
        <v>1</v>
      </c>
      <c r="E479" s="894"/>
      <c r="F479" s="1383" t="s">
        <v>10416</v>
      </c>
      <c r="G479" s="153" t="e">
        <f>IF(F479="","",F479-F479*COMPASS!$U$11)</f>
        <v>#VALUE!</v>
      </c>
    </row>
    <row r="480" spans="1:7">
      <c r="A480" s="890" t="s">
        <v>751</v>
      </c>
      <c r="B480" s="891" t="s">
        <v>216</v>
      </c>
      <c r="C480" s="892" t="s">
        <v>370</v>
      </c>
      <c r="D480" s="893">
        <v>1</v>
      </c>
      <c r="E480" s="894"/>
      <c r="F480" s="1383" t="s">
        <v>10416</v>
      </c>
      <c r="G480" s="153" t="e">
        <f>IF(F480="","",F480-F480*COMPASS!$U$11)</f>
        <v>#VALUE!</v>
      </c>
    </row>
    <row r="481" spans="1:7">
      <c r="A481" s="890" t="s">
        <v>752</v>
      </c>
      <c r="B481" s="891" t="s">
        <v>216</v>
      </c>
      <c r="C481" s="892" t="s">
        <v>371</v>
      </c>
      <c r="D481" s="893">
        <v>1</v>
      </c>
      <c r="E481" s="894"/>
      <c r="F481" s="1383" t="s">
        <v>10416</v>
      </c>
      <c r="G481" s="153" t="e">
        <f>IF(F481="","",F481-F481*COMPASS!$U$11)</f>
        <v>#VALUE!</v>
      </c>
    </row>
    <row r="482" spans="1:7">
      <c r="A482" s="890" t="s">
        <v>753</v>
      </c>
      <c r="B482" s="891" t="s">
        <v>216</v>
      </c>
      <c r="C482" s="892" t="s">
        <v>94</v>
      </c>
      <c r="D482" s="893">
        <v>1</v>
      </c>
      <c r="E482" s="894"/>
      <c r="F482" s="1383" t="s">
        <v>10416</v>
      </c>
      <c r="G482" s="153" t="e">
        <f>IF(F482="","",F482-F482*COMPASS!$U$11)</f>
        <v>#VALUE!</v>
      </c>
    </row>
    <row r="483" spans="1:7">
      <c r="A483" s="890" t="s">
        <v>754</v>
      </c>
      <c r="B483" s="891" t="s">
        <v>216</v>
      </c>
      <c r="C483" s="892" t="s">
        <v>16</v>
      </c>
      <c r="D483" s="893">
        <v>1</v>
      </c>
      <c r="E483" s="894"/>
      <c r="F483" s="1383" t="s">
        <v>10416</v>
      </c>
      <c r="G483" s="153" t="e">
        <f>IF(F483="","",F483-F483*COMPASS!$U$11)</f>
        <v>#VALUE!</v>
      </c>
    </row>
    <row r="484" spans="1:7">
      <c r="A484" s="890" t="s">
        <v>755</v>
      </c>
      <c r="B484" s="891" t="s">
        <v>216</v>
      </c>
      <c r="C484" s="892" t="s">
        <v>323</v>
      </c>
      <c r="D484" s="893">
        <v>1</v>
      </c>
      <c r="E484" s="894"/>
      <c r="F484" s="1383" t="s">
        <v>10416</v>
      </c>
      <c r="G484" s="153" t="e">
        <f>IF(F484="","",F484-F484*COMPASS!$U$11)</f>
        <v>#VALUE!</v>
      </c>
    </row>
    <row r="485" spans="1:7">
      <c r="A485" s="890" t="s">
        <v>756</v>
      </c>
      <c r="B485" s="891" t="s">
        <v>216</v>
      </c>
      <c r="C485" s="892" t="s">
        <v>471</v>
      </c>
      <c r="D485" s="893">
        <v>1</v>
      </c>
      <c r="E485" s="894"/>
      <c r="F485" s="1383" t="s">
        <v>10416</v>
      </c>
      <c r="G485" s="153" t="e">
        <f>IF(F485="","",F485-F485*COMPASS!$U$11)</f>
        <v>#VALUE!</v>
      </c>
    </row>
    <row r="486" spans="1:7">
      <c r="A486" s="890" t="s">
        <v>757</v>
      </c>
      <c r="B486" s="891" t="s">
        <v>216</v>
      </c>
      <c r="C486" s="892" t="s">
        <v>472</v>
      </c>
      <c r="D486" s="893">
        <v>1</v>
      </c>
      <c r="E486" s="894"/>
      <c r="F486" s="1383" t="s">
        <v>10416</v>
      </c>
      <c r="G486" s="153" t="e">
        <f>IF(F486="","",F486-F486*COMPASS!$U$11)</f>
        <v>#VALUE!</v>
      </c>
    </row>
    <row r="487" spans="1:7">
      <c r="A487" s="890" t="s">
        <v>758</v>
      </c>
      <c r="B487" s="891" t="s">
        <v>216</v>
      </c>
      <c r="C487" s="892" t="s">
        <v>578</v>
      </c>
      <c r="D487" s="893">
        <v>1</v>
      </c>
      <c r="E487" s="894"/>
      <c r="F487" s="1383" t="s">
        <v>10416</v>
      </c>
      <c r="G487" s="153" t="e">
        <f>IF(F487="","",F487-F487*COMPASS!$U$11)</f>
        <v>#VALUE!</v>
      </c>
    </row>
    <row r="488" spans="1:7">
      <c r="A488" s="890" t="s">
        <v>759</v>
      </c>
      <c r="B488" s="891" t="s">
        <v>216</v>
      </c>
      <c r="C488" s="892" t="s">
        <v>579</v>
      </c>
      <c r="D488" s="893">
        <v>1</v>
      </c>
      <c r="E488" s="894"/>
      <c r="F488" s="1383" t="s">
        <v>10416</v>
      </c>
      <c r="G488" s="153" t="e">
        <f>IF(F488="","",F488-F488*COMPASS!$U$11)</f>
        <v>#VALUE!</v>
      </c>
    </row>
    <row r="489" spans="1:7">
      <c r="A489" s="890" t="s">
        <v>760</v>
      </c>
      <c r="B489" s="891" t="s">
        <v>216</v>
      </c>
      <c r="C489" s="892" t="s">
        <v>408</v>
      </c>
      <c r="D489" s="893">
        <v>1</v>
      </c>
      <c r="E489" s="894"/>
      <c r="F489" s="1383" t="s">
        <v>10416</v>
      </c>
      <c r="G489" s="153" t="e">
        <f>IF(F489="","",F489-F489*COMPASS!$U$11)</f>
        <v>#VALUE!</v>
      </c>
    </row>
    <row r="490" spans="1:7">
      <c r="A490" s="890" t="s">
        <v>761</v>
      </c>
      <c r="B490" s="891" t="s">
        <v>216</v>
      </c>
      <c r="C490" s="892" t="s">
        <v>330</v>
      </c>
      <c r="D490" s="893">
        <v>1</v>
      </c>
      <c r="E490" s="894"/>
      <c r="F490" s="1383" t="s">
        <v>10416</v>
      </c>
      <c r="G490" s="153" t="e">
        <f>IF(F490="","",F490-F490*COMPASS!$U$11)</f>
        <v>#VALUE!</v>
      </c>
    </row>
    <row r="491" spans="1:7">
      <c r="A491" s="890" t="s">
        <v>762</v>
      </c>
      <c r="B491" s="891" t="s">
        <v>216</v>
      </c>
      <c r="C491" s="892" t="s">
        <v>413</v>
      </c>
      <c r="D491" s="893">
        <v>1</v>
      </c>
      <c r="E491" s="894"/>
      <c r="F491" s="1383" t="s">
        <v>10416</v>
      </c>
      <c r="G491" s="153" t="e">
        <f>IF(F491="","",F491-F491*COMPASS!$U$11)</f>
        <v>#VALUE!</v>
      </c>
    </row>
    <row r="492" spans="1:7">
      <c r="A492" s="890" t="s">
        <v>763</v>
      </c>
      <c r="B492" s="891" t="s">
        <v>216</v>
      </c>
      <c r="C492" s="892" t="s">
        <v>531</v>
      </c>
      <c r="D492" s="893">
        <v>1</v>
      </c>
      <c r="E492" s="894"/>
      <c r="F492" s="1383" t="s">
        <v>10416</v>
      </c>
      <c r="G492" s="153" t="e">
        <f>IF(F492="","",F492-F492*COMPASS!$U$11)</f>
        <v>#VALUE!</v>
      </c>
    </row>
    <row r="493" spans="1:7">
      <c r="A493" s="890" t="s">
        <v>764</v>
      </c>
      <c r="B493" s="891" t="s">
        <v>216</v>
      </c>
      <c r="C493" s="892" t="s">
        <v>512</v>
      </c>
      <c r="D493" s="893">
        <v>1</v>
      </c>
      <c r="E493" s="894"/>
      <c r="F493" s="1383" t="s">
        <v>10416</v>
      </c>
      <c r="G493" s="153" t="e">
        <f>IF(F493="","",F493-F493*COMPASS!$U$11)</f>
        <v>#VALUE!</v>
      </c>
    </row>
    <row r="494" spans="1:7">
      <c r="A494" s="890" t="s">
        <v>765</v>
      </c>
      <c r="B494" s="891" t="s">
        <v>216</v>
      </c>
      <c r="C494" s="892" t="s">
        <v>325</v>
      </c>
      <c r="D494" s="893">
        <v>1</v>
      </c>
      <c r="E494" s="894"/>
      <c r="F494" s="1383" t="s">
        <v>10416</v>
      </c>
      <c r="G494" s="153" t="e">
        <f>IF(F494="","",F494-F494*COMPASS!$U$11)</f>
        <v>#VALUE!</v>
      </c>
    </row>
    <row r="495" spans="1:7">
      <c r="A495" s="890" t="s">
        <v>766</v>
      </c>
      <c r="B495" s="891" t="s">
        <v>216</v>
      </c>
      <c r="C495" s="892" t="s">
        <v>176</v>
      </c>
      <c r="D495" s="893">
        <v>1</v>
      </c>
      <c r="E495" s="894"/>
      <c r="F495" s="1383" t="s">
        <v>10416</v>
      </c>
      <c r="G495" s="153" t="e">
        <f>IF(F495="","",F495-F495*COMPASS!$U$11)</f>
        <v>#VALUE!</v>
      </c>
    </row>
    <row r="496" spans="1:7">
      <c r="A496" s="890" t="s">
        <v>767</v>
      </c>
      <c r="B496" s="891" t="s">
        <v>216</v>
      </c>
      <c r="C496" s="892" t="s">
        <v>322</v>
      </c>
      <c r="D496" s="893">
        <v>1</v>
      </c>
      <c r="E496" s="894"/>
      <c r="F496" s="1383" t="s">
        <v>10416</v>
      </c>
      <c r="G496" s="153" t="e">
        <f>IF(F496="","",F496-F496*COMPASS!$U$11)</f>
        <v>#VALUE!</v>
      </c>
    </row>
    <row r="497" spans="1:7">
      <c r="A497" s="890" t="s">
        <v>768</v>
      </c>
      <c r="B497" s="891" t="s">
        <v>216</v>
      </c>
      <c r="C497" s="892" t="s">
        <v>458</v>
      </c>
      <c r="D497" s="893">
        <v>1</v>
      </c>
      <c r="E497" s="894"/>
      <c r="F497" s="1383" t="s">
        <v>10416</v>
      </c>
      <c r="G497" s="153" t="e">
        <f>IF(F497="","",F497-F497*COMPASS!$U$11)</f>
        <v>#VALUE!</v>
      </c>
    </row>
    <row r="498" spans="1:7">
      <c r="A498" s="890" t="s">
        <v>900</v>
      </c>
      <c r="B498" s="891" t="s">
        <v>216</v>
      </c>
      <c r="C498" s="892" t="s">
        <v>417</v>
      </c>
      <c r="D498" s="893">
        <v>1</v>
      </c>
      <c r="E498" s="894"/>
      <c r="F498" s="1383" t="s">
        <v>10416</v>
      </c>
      <c r="G498" s="153" t="e">
        <f>IF(F498="","",F498-F498*COMPASS!$U$11)</f>
        <v>#VALUE!</v>
      </c>
    </row>
    <row r="499" spans="1:7">
      <c r="A499" s="890" t="s">
        <v>901</v>
      </c>
      <c r="B499" s="891" t="s">
        <v>216</v>
      </c>
      <c r="C499" s="892" t="s">
        <v>338</v>
      </c>
      <c r="D499" s="893">
        <v>1</v>
      </c>
      <c r="E499" s="894"/>
      <c r="F499" s="1383" t="s">
        <v>10416</v>
      </c>
      <c r="G499" s="153" t="e">
        <f>IF(F499="","",F499-F499*COMPASS!$U$11)</f>
        <v>#VALUE!</v>
      </c>
    </row>
    <row r="500" spans="1:7">
      <c r="A500" s="890" t="s">
        <v>902</v>
      </c>
      <c r="B500" s="891" t="s">
        <v>216</v>
      </c>
      <c r="C500" s="892" t="s">
        <v>620</v>
      </c>
      <c r="D500" s="893">
        <v>1</v>
      </c>
      <c r="E500" s="894"/>
      <c r="F500" s="1383" t="s">
        <v>10416</v>
      </c>
      <c r="G500" s="153" t="e">
        <f>IF(F500="","",F500-F500*COMPASS!$U$11)</f>
        <v>#VALUE!</v>
      </c>
    </row>
    <row r="501" spans="1:7">
      <c r="A501" s="890" t="s">
        <v>903</v>
      </c>
      <c r="B501" s="891" t="s">
        <v>216</v>
      </c>
      <c r="C501" s="892" t="s">
        <v>621</v>
      </c>
      <c r="D501" s="893">
        <v>1</v>
      </c>
      <c r="E501" s="894"/>
      <c r="F501" s="1383" t="s">
        <v>10416</v>
      </c>
      <c r="G501" s="153" t="e">
        <f>IF(F501="","",F501-F501*COMPASS!$U$11)</f>
        <v>#VALUE!</v>
      </c>
    </row>
    <row r="502" spans="1:7">
      <c r="A502" s="890" t="s">
        <v>904</v>
      </c>
      <c r="B502" s="891" t="s">
        <v>216</v>
      </c>
      <c r="C502" s="892" t="s">
        <v>622</v>
      </c>
      <c r="D502" s="893">
        <v>1</v>
      </c>
      <c r="E502" s="894"/>
      <c r="F502" s="1383" t="s">
        <v>10416</v>
      </c>
      <c r="G502" s="153" t="e">
        <f>IF(F502="","",F502-F502*COMPASS!$U$11)</f>
        <v>#VALUE!</v>
      </c>
    </row>
    <row r="503" spans="1:7">
      <c r="A503" s="890" t="s">
        <v>905</v>
      </c>
      <c r="B503" s="891" t="s">
        <v>216</v>
      </c>
      <c r="C503" s="892" t="s">
        <v>534</v>
      </c>
      <c r="D503" s="893">
        <v>1</v>
      </c>
      <c r="E503" s="894"/>
      <c r="F503" s="1383" t="s">
        <v>10416</v>
      </c>
      <c r="G503" s="153" t="e">
        <f>IF(F503="","",F503-F503*COMPASS!$U$11)</f>
        <v>#VALUE!</v>
      </c>
    </row>
    <row r="504" spans="1:7">
      <c r="A504" s="890" t="s">
        <v>906</v>
      </c>
      <c r="B504" s="891" t="s">
        <v>216</v>
      </c>
      <c r="C504" s="892" t="s">
        <v>535</v>
      </c>
      <c r="D504" s="893">
        <v>1</v>
      </c>
      <c r="E504" s="894"/>
      <c r="F504" s="1383" t="s">
        <v>10416</v>
      </c>
      <c r="G504" s="153" t="e">
        <f>IF(F504="","",F504-F504*COMPASS!$U$11)</f>
        <v>#VALUE!</v>
      </c>
    </row>
    <row r="505" spans="1:7">
      <c r="A505" s="890" t="s">
        <v>907</v>
      </c>
      <c r="B505" s="891" t="s">
        <v>216</v>
      </c>
      <c r="C505" s="892" t="s">
        <v>536</v>
      </c>
      <c r="D505" s="893">
        <v>1</v>
      </c>
      <c r="E505" s="894"/>
      <c r="F505" s="1383" t="s">
        <v>10416</v>
      </c>
      <c r="G505" s="153" t="e">
        <f>IF(F505="","",F505-F505*COMPASS!$U$11)</f>
        <v>#VALUE!</v>
      </c>
    </row>
    <row r="506" spans="1:7">
      <c r="A506" s="890" t="s">
        <v>908</v>
      </c>
      <c r="B506" s="891" t="s">
        <v>216</v>
      </c>
      <c r="C506" s="892" t="s">
        <v>537</v>
      </c>
      <c r="D506" s="893">
        <v>1</v>
      </c>
      <c r="E506" s="894"/>
      <c r="F506" s="1383" t="s">
        <v>10416</v>
      </c>
      <c r="G506" s="153" t="e">
        <f>IF(F506="","",F506-F506*COMPASS!$U$11)</f>
        <v>#VALUE!</v>
      </c>
    </row>
    <row r="507" spans="1:7">
      <c r="A507" s="890" t="s">
        <v>909</v>
      </c>
      <c r="B507" s="891" t="s">
        <v>216</v>
      </c>
      <c r="C507" s="892" t="s">
        <v>595</v>
      </c>
      <c r="D507" s="893">
        <v>1</v>
      </c>
      <c r="E507" s="894"/>
      <c r="F507" s="1383" t="s">
        <v>10416</v>
      </c>
      <c r="G507" s="153" t="e">
        <f>IF(F507="","",F507-F507*COMPASS!$U$11)</f>
        <v>#VALUE!</v>
      </c>
    </row>
    <row r="508" spans="1:7">
      <c r="A508" s="925" t="s">
        <v>596</v>
      </c>
      <c r="B508" s="926"/>
      <c r="C508" s="927"/>
      <c r="D508" s="943"/>
      <c r="E508" s="944"/>
      <c r="F508" s="945"/>
      <c r="G508" s="153" t="str">
        <f>IF(F508="","",F508-F508*COMPASS!$U$11)</f>
        <v/>
      </c>
    </row>
    <row r="509" spans="1:7">
      <c r="A509" s="890" t="s">
        <v>837</v>
      </c>
      <c r="B509" s="891" t="s">
        <v>216</v>
      </c>
      <c r="C509" s="892" t="s">
        <v>598</v>
      </c>
      <c r="D509" s="893">
        <v>1</v>
      </c>
      <c r="E509" s="894"/>
      <c r="F509" s="1383" t="s">
        <v>10416</v>
      </c>
      <c r="G509" s="153" t="e">
        <f>IF(F509="","",F509-F509*COMPASS!$U$11)</f>
        <v>#VALUE!</v>
      </c>
    </row>
    <row r="510" spans="1:7">
      <c r="A510" s="890" t="s">
        <v>838</v>
      </c>
      <c r="B510" s="891" t="s">
        <v>216</v>
      </c>
      <c r="C510" s="892" t="s">
        <v>429</v>
      </c>
      <c r="D510" s="893">
        <v>1</v>
      </c>
      <c r="E510" s="894"/>
      <c r="F510" s="1383" t="s">
        <v>10416</v>
      </c>
      <c r="G510" s="153" t="e">
        <f>IF(F510="","",F510-F510*COMPASS!$U$11)</f>
        <v>#VALUE!</v>
      </c>
    </row>
    <row r="511" spans="1:7">
      <c r="A511" s="890" t="s">
        <v>839</v>
      </c>
      <c r="B511" s="891" t="s">
        <v>216</v>
      </c>
      <c r="C511" s="892" t="s">
        <v>657</v>
      </c>
      <c r="D511" s="893">
        <v>1</v>
      </c>
      <c r="E511" s="894"/>
      <c r="F511" s="1383" t="s">
        <v>10416</v>
      </c>
      <c r="G511" s="153" t="e">
        <f>IF(F511="","",F511-F511*COMPASS!$U$11)</f>
        <v>#VALUE!</v>
      </c>
    </row>
    <row r="512" spans="1:7">
      <c r="A512" s="890" t="s">
        <v>1335</v>
      </c>
      <c r="B512" s="891" t="s">
        <v>216</v>
      </c>
      <c r="C512" s="892" t="s">
        <v>101</v>
      </c>
      <c r="D512" s="893">
        <v>1</v>
      </c>
      <c r="E512" s="894"/>
      <c r="F512" s="1383" t="s">
        <v>10416</v>
      </c>
      <c r="G512" s="153" t="e">
        <f>IF(F512="","",F512-F512*COMPASS!$U$11)</f>
        <v>#VALUE!</v>
      </c>
    </row>
    <row r="513" spans="1:7">
      <c r="A513" s="890" t="s">
        <v>1336</v>
      </c>
      <c r="B513" s="891" t="s">
        <v>216</v>
      </c>
      <c r="C513" s="892" t="s">
        <v>517</v>
      </c>
      <c r="D513" s="893">
        <v>1</v>
      </c>
      <c r="E513" s="894"/>
      <c r="F513" s="1383" t="s">
        <v>10416</v>
      </c>
      <c r="G513" s="153" t="e">
        <f>IF(F513="","",F513-F513*COMPASS!$U$11)</f>
        <v>#VALUE!</v>
      </c>
    </row>
    <row r="514" spans="1:7">
      <c r="A514" s="890" t="s">
        <v>1337</v>
      </c>
      <c r="B514" s="891" t="s">
        <v>216</v>
      </c>
      <c r="C514" s="892" t="s">
        <v>441</v>
      </c>
      <c r="D514" s="893">
        <v>1</v>
      </c>
      <c r="E514" s="894"/>
      <c r="F514" s="1383" t="s">
        <v>10416</v>
      </c>
      <c r="G514" s="153" t="e">
        <f>IF(F514="","",F514-F514*COMPASS!$U$11)</f>
        <v>#VALUE!</v>
      </c>
    </row>
    <row r="515" spans="1:7">
      <c r="A515" s="890" t="s">
        <v>1338</v>
      </c>
      <c r="B515" s="891" t="s">
        <v>216</v>
      </c>
      <c r="C515" s="892" t="s">
        <v>127</v>
      </c>
      <c r="D515" s="893">
        <v>1</v>
      </c>
      <c r="E515" s="894"/>
      <c r="F515" s="1383" t="s">
        <v>10416</v>
      </c>
      <c r="G515" s="153" t="e">
        <f>IF(F515="","",F515-F515*COMPASS!$U$11)</f>
        <v>#VALUE!</v>
      </c>
    </row>
    <row r="516" spans="1:7">
      <c r="A516" s="890" t="s">
        <v>1339</v>
      </c>
      <c r="B516" s="891" t="s">
        <v>216</v>
      </c>
      <c r="C516" s="892" t="s">
        <v>128</v>
      </c>
      <c r="D516" s="893">
        <v>1</v>
      </c>
      <c r="E516" s="894"/>
      <c r="F516" s="1383" t="s">
        <v>10416</v>
      </c>
      <c r="G516" s="153" t="e">
        <f>IF(F516="","",F516-F516*COMPASS!$U$11)</f>
        <v>#VALUE!</v>
      </c>
    </row>
    <row r="517" spans="1:7">
      <c r="A517" s="890" t="s">
        <v>1340</v>
      </c>
      <c r="B517" s="891" t="s">
        <v>216</v>
      </c>
      <c r="C517" s="892" t="s">
        <v>102</v>
      </c>
      <c r="D517" s="893">
        <v>1</v>
      </c>
      <c r="E517" s="894"/>
      <c r="F517" s="1383" t="s">
        <v>10416</v>
      </c>
      <c r="G517" s="153" t="e">
        <f>IF(F517="","",F517-F517*COMPASS!$U$11)</f>
        <v>#VALUE!</v>
      </c>
    </row>
    <row r="518" spans="1:7">
      <c r="A518" s="890" t="s">
        <v>1341</v>
      </c>
      <c r="B518" s="891" t="s">
        <v>216</v>
      </c>
      <c r="C518" s="892" t="s">
        <v>103</v>
      </c>
      <c r="D518" s="893">
        <v>1</v>
      </c>
      <c r="E518" s="894"/>
      <c r="F518" s="1383" t="s">
        <v>10416</v>
      </c>
      <c r="G518" s="153" t="e">
        <f>IF(F518="","",F518-F518*COMPASS!$U$11)</f>
        <v>#VALUE!</v>
      </c>
    </row>
    <row r="519" spans="1:7">
      <c r="A519" s="890" t="s">
        <v>1342</v>
      </c>
      <c r="B519" s="891" t="s">
        <v>216</v>
      </c>
      <c r="C519" s="892" t="s">
        <v>382</v>
      </c>
      <c r="D519" s="893">
        <v>1</v>
      </c>
      <c r="E519" s="894"/>
      <c r="F519" s="1383" t="s">
        <v>10416</v>
      </c>
      <c r="G519" s="153" t="e">
        <f>IF(F519="","",F519-F519*COMPASS!$U$11)</f>
        <v>#VALUE!</v>
      </c>
    </row>
    <row r="520" spans="1:7">
      <c r="A520" s="890" t="s">
        <v>1343</v>
      </c>
      <c r="B520" s="891" t="s">
        <v>216</v>
      </c>
      <c r="C520" s="892" t="s">
        <v>383</v>
      </c>
      <c r="D520" s="893">
        <v>1</v>
      </c>
      <c r="E520" s="894"/>
      <c r="F520" s="1383" t="s">
        <v>10416</v>
      </c>
      <c r="G520" s="153" t="e">
        <f>IF(F520="","",F520-F520*COMPASS!$U$11)</f>
        <v>#VALUE!</v>
      </c>
    </row>
    <row r="521" spans="1:7">
      <c r="A521" s="890" t="s">
        <v>1344</v>
      </c>
      <c r="B521" s="891" t="s">
        <v>216</v>
      </c>
      <c r="C521" s="892" t="s">
        <v>460</v>
      </c>
      <c r="D521" s="893">
        <v>1</v>
      </c>
      <c r="E521" s="894"/>
      <c r="F521" s="1383" t="s">
        <v>10416</v>
      </c>
      <c r="G521" s="153" t="e">
        <f>IF(F521="","",F521-F521*COMPASS!$U$11)</f>
        <v>#VALUE!</v>
      </c>
    </row>
    <row r="522" spans="1:7">
      <c r="A522" s="890" t="s">
        <v>1345</v>
      </c>
      <c r="B522" s="891" t="s">
        <v>216</v>
      </c>
      <c r="C522" s="892" t="s">
        <v>461</v>
      </c>
      <c r="D522" s="893">
        <v>1</v>
      </c>
      <c r="E522" s="894"/>
      <c r="F522" s="1383" t="s">
        <v>10416</v>
      </c>
      <c r="G522" s="153" t="e">
        <f>IF(F522="","",F522-F522*COMPASS!$U$11)</f>
        <v>#VALUE!</v>
      </c>
    </row>
    <row r="523" spans="1:7">
      <c r="A523" s="890" t="s">
        <v>1346</v>
      </c>
      <c r="B523" s="891" t="s">
        <v>216</v>
      </c>
      <c r="C523" s="892" t="s">
        <v>285</v>
      </c>
      <c r="D523" s="893">
        <v>1</v>
      </c>
      <c r="E523" s="894"/>
      <c r="F523" s="1383" t="s">
        <v>10416</v>
      </c>
      <c r="G523" s="153" t="e">
        <f>IF(F523="","",F523-F523*COMPASS!$U$11)</f>
        <v>#VALUE!</v>
      </c>
    </row>
    <row r="524" spans="1:7">
      <c r="A524" s="890" t="s">
        <v>1320</v>
      </c>
      <c r="B524" s="891" t="s">
        <v>216</v>
      </c>
      <c r="C524" s="892" t="s">
        <v>286</v>
      </c>
      <c r="D524" s="893">
        <v>1</v>
      </c>
      <c r="E524" s="894"/>
      <c r="F524" s="1383" t="s">
        <v>10416</v>
      </c>
      <c r="G524" s="153" t="e">
        <f>IF(F524="","",F524-F524*COMPASS!$U$11)</f>
        <v>#VALUE!</v>
      </c>
    </row>
    <row r="525" spans="1:7">
      <c r="A525" s="925" t="s">
        <v>4509</v>
      </c>
      <c r="B525" s="926"/>
      <c r="C525" s="927"/>
      <c r="D525" s="943"/>
      <c r="E525" s="944"/>
      <c r="F525" s="945"/>
      <c r="G525" s="153" t="str">
        <f>IF(F525="","",F525-F525*COMPASS!$U$11)</f>
        <v/>
      </c>
    </row>
    <row r="526" spans="1:7">
      <c r="A526" s="890" t="s">
        <v>1321</v>
      </c>
      <c r="B526" s="891" t="s">
        <v>216</v>
      </c>
      <c r="C526" s="892" t="s">
        <v>1748</v>
      </c>
      <c r="D526" s="893">
        <v>1</v>
      </c>
      <c r="E526" s="894"/>
      <c r="F526" s="1383" t="s">
        <v>10416</v>
      </c>
      <c r="G526" s="153" t="e">
        <f>IF(F526="","",F526-F526*COMPASS!$U$11)</f>
        <v>#VALUE!</v>
      </c>
    </row>
    <row r="527" spans="1:7">
      <c r="A527" s="890" t="s">
        <v>1322</v>
      </c>
      <c r="B527" s="891" t="s">
        <v>216</v>
      </c>
      <c r="C527" s="892" t="s">
        <v>1749</v>
      </c>
      <c r="D527" s="893">
        <v>1</v>
      </c>
      <c r="E527" s="894"/>
      <c r="F527" s="1383" t="s">
        <v>10416</v>
      </c>
      <c r="G527" s="153" t="e">
        <f>IF(F527="","",F527-F527*COMPASS!$U$11)</f>
        <v>#VALUE!</v>
      </c>
    </row>
    <row r="528" spans="1:7">
      <c r="A528" s="890" t="s">
        <v>783</v>
      </c>
      <c r="B528" s="891" t="s">
        <v>216</v>
      </c>
      <c r="C528" s="892" t="s">
        <v>1750</v>
      </c>
      <c r="D528" s="893">
        <v>1</v>
      </c>
      <c r="E528" s="894"/>
      <c r="F528" s="1383" t="s">
        <v>10416</v>
      </c>
      <c r="G528" s="153" t="e">
        <f>IF(F528="","",F528-F528*COMPASS!$U$11)</f>
        <v>#VALUE!</v>
      </c>
    </row>
    <row r="529" spans="1:7">
      <c r="A529" s="890" t="s">
        <v>784</v>
      </c>
      <c r="B529" s="891" t="s">
        <v>216</v>
      </c>
      <c r="C529" s="892" t="s">
        <v>8190</v>
      </c>
      <c r="D529" s="893">
        <v>1</v>
      </c>
      <c r="E529" s="904"/>
      <c r="F529" s="1383" t="s">
        <v>10416</v>
      </c>
      <c r="G529" s="153" t="e">
        <f>IF(F529="","",F529-F529*COMPASS!$U$11)</f>
        <v>#VALUE!</v>
      </c>
    </row>
    <row r="530" spans="1:7">
      <c r="A530" s="925" t="s">
        <v>341</v>
      </c>
      <c r="B530" s="926"/>
      <c r="C530" s="927"/>
      <c r="D530" s="943"/>
      <c r="E530" s="944"/>
      <c r="F530" s="945"/>
      <c r="G530" s="153" t="str">
        <f>IF(F530="","",F530-F530*COMPASS!$U$11)</f>
        <v/>
      </c>
    </row>
    <row r="531" spans="1:7">
      <c r="A531" s="890" t="s">
        <v>8290</v>
      </c>
      <c r="B531" s="891" t="s">
        <v>467</v>
      </c>
      <c r="C531" s="892" t="s">
        <v>8288</v>
      </c>
      <c r="D531" s="893">
        <v>1</v>
      </c>
      <c r="E531" s="894"/>
      <c r="F531" s="903">
        <v>18.54</v>
      </c>
      <c r="G531" s="153">
        <f>IF(F531="","",F531-F531*COMPASS!$U$11)</f>
        <v>18.54</v>
      </c>
    </row>
    <row r="532" spans="1:7">
      <c r="A532" s="890" t="s">
        <v>8291</v>
      </c>
      <c r="B532" s="891" t="s">
        <v>467</v>
      </c>
      <c r="C532" s="892" t="s">
        <v>8289</v>
      </c>
      <c r="D532" s="893">
        <v>1</v>
      </c>
      <c r="E532" s="894"/>
      <c r="F532" s="903">
        <v>18.54</v>
      </c>
      <c r="G532" s="153">
        <f>IF(F532="","",F532-F532*COMPASS!$U$11)</f>
        <v>18.54</v>
      </c>
    </row>
    <row r="533" spans="1:7">
      <c r="A533" s="890" t="s">
        <v>10010</v>
      </c>
      <c r="B533" s="891" t="s">
        <v>467</v>
      </c>
      <c r="C533" s="892" t="s">
        <v>10011</v>
      </c>
      <c r="D533" s="893">
        <v>1</v>
      </c>
      <c r="E533" s="894"/>
      <c r="F533" s="903">
        <v>63.9</v>
      </c>
      <c r="G533" s="153">
        <f>IF(F533="","",F533-F533*COMPASS!$U$11)</f>
        <v>63.9</v>
      </c>
    </row>
    <row r="534" spans="1:7">
      <c r="A534" s="890" t="s">
        <v>974</v>
      </c>
      <c r="B534" s="891" t="s">
        <v>467</v>
      </c>
      <c r="C534" s="892" t="s">
        <v>2566</v>
      </c>
      <c r="D534" s="893">
        <v>1</v>
      </c>
      <c r="E534" s="904"/>
      <c r="F534" s="903">
        <v>6.5962800000000001</v>
      </c>
      <c r="G534" s="153">
        <f>IF(F534="","",F534-F534*COMPASS!$U$11)</f>
        <v>6.5962800000000001</v>
      </c>
    </row>
    <row r="535" spans="1:7">
      <c r="A535" s="890" t="s">
        <v>975</v>
      </c>
      <c r="B535" s="891" t="s">
        <v>467</v>
      </c>
      <c r="C535" s="892" t="s">
        <v>267</v>
      </c>
      <c r="D535" s="893">
        <v>1</v>
      </c>
      <c r="E535" s="904"/>
      <c r="F535" s="903">
        <v>68.34</v>
      </c>
      <c r="G535" s="153">
        <f>IF(F535="","",F535-F535*COMPASS!$U$11)</f>
        <v>68.34</v>
      </c>
    </row>
    <row r="536" spans="1:7">
      <c r="A536" s="890" t="s">
        <v>976</v>
      </c>
      <c r="B536" s="891" t="s">
        <v>216</v>
      </c>
      <c r="C536" s="892" t="s">
        <v>8889</v>
      </c>
      <c r="D536" s="893">
        <v>10</v>
      </c>
      <c r="E536" s="894"/>
      <c r="F536" s="903">
        <v>0.92</v>
      </c>
      <c r="G536" s="153">
        <f>IF(F536="","",F536-F536*COMPASS!$U$11)</f>
        <v>0.92</v>
      </c>
    </row>
    <row r="537" spans="1:7">
      <c r="A537" s="890" t="s">
        <v>977</v>
      </c>
      <c r="B537" s="891" t="s">
        <v>216</v>
      </c>
      <c r="C537" s="892" t="s">
        <v>8890</v>
      </c>
      <c r="D537" s="893">
        <v>10</v>
      </c>
      <c r="E537" s="894"/>
      <c r="F537" s="903">
        <v>30.71</v>
      </c>
      <c r="G537" s="153">
        <f>IF(F537="","",F537-F537*COMPASS!$U$11)</f>
        <v>30.71</v>
      </c>
    </row>
    <row r="538" spans="1:7">
      <c r="A538" s="890" t="s">
        <v>978</v>
      </c>
      <c r="B538" s="891" t="s">
        <v>216</v>
      </c>
      <c r="C538" s="892" t="s">
        <v>979</v>
      </c>
      <c r="D538" s="893">
        <v>1</v>
      </c>
      <c r="E538" s="894"/>
      <c r="F538" s="903">
        <v>107.81</v>
      </c>
      <c r="G538" s="153">
        <f>IF(F538="","",F538-F538*COMPASS!$U$11)</f>
        <v>107.81</v>
      </c>
    </row>
    <row r="539" spans="1:7">
      <c r="A539" s="890" t="s">
        <v>980</v>
      </c>
      <c r="B539" s="891" t="s">
        <v>467</v>
      </c>
      <c r="C539" s="892" t="s">
        <v>530</v>
      </c>
      <c r="D539" s="893">
        <v>1</v>
      </c>
      <c r="E539" s="894"/>
      <c r="F539" s="903">
        <v>9.27</v>
      </c>
      <c r="G539" s="153">
        <f>IF(F539="","",F539-F539*COMPASS!$U$11)</f>
        <v>9.27</v>
      </c>
    </row>
    <row r="540" spans="1:7">
      <c r="A540" s="890" t="s">
        <v>10417</v>
      </c>
      <c r="B540" s="891" t="s">
        <v>216</v>
      </c>
      <c r="C540" s="892" t="s">
        <v>10064</v>
      </c>
      <c r="D540" s="893">
        <v>1</v>
      </c>
      <c r="E540" s="894"/>
      <c r="F540" s="903">
        <v>26.33</v>
      </c>
      <c r="G540" s="153">
        <f>IF(F540="","",F540-F540*COMPASS!$U$11)</f>
        <v>26.33</v>
      </c>
    </row>
    <row r="541" spans="1:7">
      <c r="A541" s="890" t="s">
        <v>9046</v>
      </c>
      <c r="B541" s="891" t="s">
        <v>467</v>
      </c>
      <c r="C541" s="892" t="s">
        <v>9047</v>
      </c>
      <c r="D541" s="895">
        <v>2</v>
      </c>
      <c r="E541" s="888"/>
      <c r="F541" s="946">
        <v>11.09</v>
      </c>
      <c r="G541" s="153">
        <f>IF(F541="","",F541-F541*COMPASS!$U$11)</f>
        <v>11.09</v>
      </c>
    </row>
    <row r="542" spans="1:7">
      <c r="A542" s="890" t="s">
        <v>9870</v>
      </c>
      <c r="B542" s="891" t="s">
        <v>467</v>
      </c>
      <c r="C542" s="892" t="s">
        <v>16411</v>
      </c>
      <c r="D542" s="893">
        <v>1</v>
      </c>
      <c r="E542" s="904"/>
      <c r="F542" s="903">
        <v>12.29</v>
      </c>
      <c r="G542" s="153">
        <f>IF(F542="","",F542-F542*COMPASS!$U$11)</f>
        <v>12.29</v>
      </c>
    </row>
    <row r="543" spans="1:7">
      <c r="A543" s="890" t="s">
        <v>969</v>
      </c>
      <c r="B543" s="891" t="s">
        <v>216</v>
      </c>
      <c r="C543" s="892" t="s">
        <v>2023</v>
      </c>
      <c r="D543" s="893">
        <v>1</v>
      </c>
      <c r="E543" s="904"/>
      <c r="F543" s="903">
        <v>55.93</v>
      </c>
      <c r="G543" s="153">
        <f>IF(F543="","",F543-F543*COMPASS!$U$11)</f>
        <v>55.93</v>
      </c>
    </row>
    <row r="544" spans="1:7">
      <c r="A544" s="890" t="s">
        <v>970</v>
      </c>
      <c r="B544" s="891" t="s">
        <v>216</v>
      </c>
      <c r="C544" s="892" t="s">
        <v>343</v>
      </c>
      <c r="D544" s="893">
        <v>1</v>
      </c>
      <c r="E544" s="904"/>
      <c r="F544" s="903">
        <v>57.24</v>
      </c>
      <c r="G544" s="153">
        <f>IF(F544="","",F544-F544*COMPASS!$U$11)</f>
        <v>57.24</v>
      </c>
    </row>
    <row r="545" spans="1:7">
      <c r="A545" s="890" t="s">
        <v>971</v>
      </c>
      <c r="B545" s="891" t="s">
        <v>216</v>
      </c>
      <c r="C545" s="892" t="s">
        <v>14</v>
      </c>
      <c r="D545" s="893">
        <v>1</v>
      </c>
      <c r="E545" s="904"/>
      <c r="F545" s="903">
        <v>29.34</v>
      </c>
      <c r="G545" s="153">
        <f>IF(F545="","",F545-F545*COMPASS!$U$11)</f>
        <v>29.34</v>
      </c>
    </row>
    <row r="546" spans="1:7">
      <c r="A546" s="890" t="s">
        <v>2657</v>
      </c>
      <c r="B546" s="891" t="s">
        <v>216</v>
      </c>
      <c r="C546" s="892" t="s">
        <v>14830</v>
      </c>
      <c r="D546" s="893">
        <v>10</v>
      </c>
      <c r="E546" s="902"/>
      <c r="F546" s="903">
        <v>0.38</v>
      </c>
      <c r="G546" s="153">
        <f>IF(F546="","",F546-F546*COMPASS!$U$11)</f>
        <v>0.38</v>
      </c>
    </row>
    <row r="547" spans="1:7">
      <c r="A547" s="890" t="s">
        <v>981</v>
      </c>
      <c r="B547" s="891" t="s">
        <v>216</v>
      </c>
      <c r="C547" s="892" t="s">
        <v>437</v>
      </c>
      <c r="D547" s="893">
        <v>1</v>
      </c>
      <c r="E547" s="902"/>
      <c r="F547" s="903">
        <v>14</v>
      </c>
      <c r="G547" s="153">
        <f>IF(F547="","",F547-F547*COMPASS!$U$11)</f>
        <v>14</v>
      </c>
    </row>
    <row r="548" spans="1:7">
      <c r="A548" s="890" t="s">
        <v>982</v>
      </c>
      <c r="B548" s="891" t="s">
        <v>216</v>
      </c>
      <c r="C548" s="892" t="s">
        <v>677</v>
      </c>
      <c r="D548" s="893">
        <v>1</v>
      </c>
      <c r="E548" s="902"/>
      <c r="F548" s="903">
        <v>14.64</v>
      </c>
      <c r="G548" s="153">
        <f>IF(F548="","",F548-F548*COMPASS!$U$11)</f>
        <v>14.64</v>
      </c>
    </row>
    <row r="549" spans="1:7">
      <c r="A549" s="890" t="s">
        <v>1098</v>
      </c>
      <c r="B549" s="891" t="s">
        <v>216</v>
      </c>
      <c r="C549" s="892" t="s">
        <v>304</v>
      </c>
      <c r="D549" s="893">
        <v>1</v>
      </c>
      <c r="E549" s="902"/>
      <c r="F549" s="903">
        <v>15.86</v>
      </c>
      <c r="G549" s="153">
        <f>IF(F549="","",F549-F549*COMPASS!$U$11)</f>
        <v>15.86</v>
      </c>
    </row>
    <row r="550" spans="1:7">
      <c r="A550" s="890" t="s">
        <v>1108</v>
      </c>
      <c r="B550" s="891" t="s">
        <v>216</v>
      </c>
      <c r="C550" s="892" t="s">
        <v>557</v>
      </c>
      <c r="D550" s="893">
        <v>1</v>
      </c>
      <c r="E550" s="904"/>
      <c r="F550" s="903">
        <v>13.6</v>
      </c>
      <c r="G550" s="153">
        <f>IF(F550="","",F550-F550*COMPASS!$U$11)</f>
        <v>13.6</v>
      </c>
    </row>
    <row r="551" spans="1:7">
      <c r="A551" s="890" t="s">
        <v>1109</v>
      </c>
      <c r="B551" s="891" t="s">
        <v>216</v>
      </c>
      <c r="C551" s="892" t="s">
        <v>8695</v>
      </c>
      <c r="D551" s="893">
        <v>1</v>
      </c>
      <c r="E551" s="902"/>
      <c r="F551" s="903">
        <v>22.1</v>
      </c>
      <c r="G551" s="153">
        <f>IF(F551="","",F551-F551*COMPASS!$U$11)</f>
        <v>22.1</v>
      </c>
    </row>
    <row r="552" spans="1:7">
      <c r="A552" s="925" t="s">
        <v>169</v>
      </c>
      <c r="B552" s="942"/>
      <c r="C552" s="927"/>
      <c r="D552" s="943"/>
      <c r="E552" s="944"/>
      <c r="F552" s="945"/>
      <c r="G552" s="153" t="str">
        <f>IF(F552="","",F552-F552*COMPASS!$U$11)</f>
        <v/>
      </c>
    </row>
    <row r="553" spans="1:7">
      <c r="A553" s="890" t="s">
        <v>4197</v>
      </c>
      <c r="B553" s="891" t="s">
        <v>216</v>
      </c>
      <c r="C553" s="892" t="s">
        <v>8891</v>
      </c>
      <c r="D553" s="893">
        <v>1</v>
      </c>
      <c r="E553" s="902"/>
      <c r="F553" s="903">
        <v>168.17000000000002</v>
      </c>
      <c r="G553" s="153">
        <f>IF(F553="","",F553-F553*COMPASS!$U$11)</f>
        <v>168.17000000000002</v>
      </c>
    </row>
    <row r="554" spans="1:7">
      <c r="A554" s="890" t="s">
        <v>1110</v>
      </c>
      <c r="B554" s="891" t="s">
        <v>216</v>
      </c>
      <c r="C554" s="892" t="s">
        <v>133</v>
      </c>
      <c r="D554" s="893">
        <v>1</v>
      </c>
      <c r="E554" s="894"/>
      <c r="F554" s="903">
        <v>251.37</v>
      </c>
      <c r="G554" s="153">
        <f>IF(F554="","",F554-F554*COMPASS!$U$11)</f>
        <v>251.37</v>
      </c>
    </row>
    <row r="555" spans="1:7">
      <c r="A555" s="890" t="s">
        <v>1111</v>
      </c>
      <c r="B555" s="891" t="s">
        <v>216</v>
      </c>
      <c r="C555" s="892" t="s">
        <v>679</v>
      </c>
      <c r="D555" s="893">
        <v>1</v>
      </c>
      <c r="E555" s="902"/>
      <c r="F555" s="903">
        <v>251.37</v>
      </c>
      <c r="G555" s="153">
        <f>IF(F555="","",F555-F555*COMPASS!$U$11)</f>
        <v>251.37</v>
      </c>
    </row>
    <row r="556" spans="1:7">
      <c r="A556" s="890" t="s">
        <v>1112</v>
      </c>
      <c r="B556" s="891" t="s">
        <v>216</v>
      </c>
      <c r="C556" s="892" t="s">
        <v>8892</v>
      </c>
      <c r="D556" s="893">
        <v>1</v>
      </c>
      <c r="E556" s="894"/>
      <c r="F556" s="903">
        <v>141.20000000000002</v>
      </c>
      <c r="G556" s="153">
        <f>IF(F556="","",F556-F556*COMPASS!$U$11)</f>
        <v>141.20000000000002</v>
      </c>
    </row>
    <row r="557" spans="1:7">
      <c r="A557" s="890" t="s">
        <v>1113</v>
      </c>
      <c r="B557" s="891" t="s">
        <v>467</v>
      </c>
      <c r="C557" s="892" t="s">
        <v>10007</v>
      </c>
      <c r="D557" s="893">
        <v>1</v>
      </c>
      <c r="E557" s="894"/>
      <c r="F557" s="903">
        <v>48.54</v>
      </c>
      <c r="G557" s="153">
        <f>IF(F557="","",F557-F557*COMPASS!$U$11)</f>
        <v>48.54</v>
      </c>
    </row>
    <row r="558" spans="1:7">
      <c r="A558" s="1087" t="s">
        <v>16412</v>
      </c>
      <c r="B558" s="891" t="s">
        <v>467</v>
      </c>
      <c r="C558" s="892" t="s">
        <v>16413</v>
      </c>
      <c r="D558" s="893">
        <v>1</v>
      </c>
      <c r="E558" s="904" t="s">
        <v>445</v>
      </c>
      <c r="F558" s="903">
        <v>56.73</v>
      </c>
      <c r="G558" s="153">
        <f>IF(F558="","",F558-F558*COMPASS!$U$11)</f>
        <v>56.73</v>
      </c>
    </row>
    <row r="559" spans="1:7">
      <c r="A559" s="1087" t="s">
        <v>16414</v>
      </c>
      <c r="B559" s="891" t="s">
        <v>467</v>
      </c>
      <c r="C559" s="892" t="s">
        <v>16415</v>
      </c>
      <c r="D559" s="893">
        <v>1</v>
      </c>
      <c r="E559" s="904" t="s">
        <v>445</v>
      </c>
      <c r="F559" s="903">
        <v>78.12</v>
      </c>
      <c r="G559" s="153">
        <f>IF(F559="","",F559-F559*COMPASS!$U$11)</f>
        <v>78.12</v>
      </c>
    </row>
    <row r="560" spans="1:7">
      <c r="A560" s="890" t="s">
        <v>1329</v>
      </c>
      <c r="B560" s="891" t="s">
        <v>216</v>
      </c>
      <c r="C560" s="892" t="s">
        <v>4666</v>
      </c>
      <c r="D560" s="893">
        <v>1</v>
      </c>
      <c r="E560" s="902"/>
      <c r="F560" s="903">
        <v>77.38</v>
      </c>
      <c r="G560" s="153">
        <f>IF(F560="","",F560-F560*COMPASS!$U$11)</f>
        <v>77.38</v>
      </c>
    </row>
    <row r="561" spans="1:7">
      <c r="A561" s="890" t="s">
        <v>1330</v>
      </c>
      <c r="B561" s="891" t="s">
        <v>467</v>
      </c>
      <c r="C561" s="892" t="s">
        <v>3232</v>
      </c>
      <c r="D561" s="893">
        <v>1</v>
      </c>
      <c r="E561" s="894"/>
      <c r="F561" s="903">
        <v>66.58</v>
      </c>
      <c r="G561" s="153">
        <f>IF(F561="","",F561-F561*COMPASS!$U$11)</f>
        <v>66.58</v>
      </c>
    </row>
    <row r="562" spans="1:7">
      <c r="A562" s="890" t="s">
        <v>1331</v>
      </c>
      <c r="B562" s="891" t="s">
        <v>467</v>
      </c>
      <c r="C562" s="892" t="s">
        <v>11820</v>
      </c>
      <c r="D562" s="895">
        <v>1</v>
      </c>
      <c r="E562" s="888"/>
      <c r="F562" s="889">
        <v>48.8</v>
      </c>
      <c r="G562" s="153">
        <f>IF(F562="","",F562-F562*COMPASS!$U$11)</f>
        <v>48.8</v>
      </c>
    </row>
    <row r="563" spans="1:7">
      <c r="A563" s="890" t="s">
        <v>1332</v>
      </c>
      <c r="B563" s="891" t="s">
        <v>467</v>
      </c>
      <c r="C563" s="892" t="s">
        <v>11821</v>
      </c>
      <c r="D563" s="895">
        <v>1</v>
      </c>
      <c r="E563" s="888"/>
      <c r="F563" s="889">
        <v>75.31</v>
      </c>
      <c r="G563" s="153">
        <f>IF(F563="","",F563-F563*COMPASS!$U$11)</f>
        <v>75.31</v>
      </c>
    </row>
    <row r="564" spans="1:7">
      <c r="A564" s="890" t="s">
        <v>1333</v>
      </c>
      <c r="B564" s="891" t="s">
        <v>216</v>
      </c>
      <c r="C564" s="892" t="s">
        <v>1334</v>
      </c>
      <c r="D564" s="893">
        <v>1</v>
      </c>
      <c r="E564" s="894"/>
      <c r="F564" s="903">
        <v>11.17</v>
      </c>
      <c r="G564" s="153">
        <f>IF(F564="","",F564-F564*COMPASS!$U$11)</f>
        <v>11.17</v>
      </c>
    </row>
    <row r="565" spans="1:7">
      <c r="A565" s="890" t="s">
        <v>1114</v>
      </c>
      <c r="B565" s="891" t="s">
        <v>216</v>
      </c>
      <c r="C565" s="892" t="s">
        <v>20</v>
      </c>
      <c r="D565" s="893">
        <v>1</v>
      </c>
      <c r="E565" s="894"/>
      <c r="F565" s="903">
        <v>20.37</v>
      </c>
      <c r="G565" s="153">
        <f>IF(F565="","",F565-F565*COMPASS!$U$11)</f>
        <v>20.37</v>
      </c>
    </row>
    <row r="566" spans="1:7">
      <c r="A566" s="890" t="s">
        <v>1115</v>
      </c>
      <c r="B566" s="891" t="s">
        <v>467</v>
      </c>
      <c r="C566" s="892" t="s">
        <v>268</v>
      </c>
      <c r="D566" s="893">
        <v>1</v>
      </c>
      <c r="E566" s="894"/>
      <c r="F566" s="903">
        <v>130.40632000000002</v>
      </c>
      <c r="G566" s="153">
        <f>IF(F566="","",F566-F566*COMPASS!$U$11)</f>
        <v>130.40632000000002</v>
      </c>
    </row>
    <row r="567" spans="1:7">
      <c r="A567" s="890" t="s">
        <v>1116</v>
      </c>
      <c r="B567" s="891" t="s">
        <v>467</v>
      </c>
      <c r="C567" s="892" t="s">
        <v>678</v>
      </c>
      <c r="D567" s="893">
        <v>1</v>
      </c>
      <c r="E567" s="894"/>
      <c r="F567" s="903">
        <v>90.37</v>
      </c>
      <c r="G567" s="153">
        <f>IF(F567="","",F567-F567*COMPASS!$U$11)</f>
        <v>90.37</v>
      </c>
    </row>
    <row r="568" spans="1:7">
      <c r="A568" s="890" t="s">
        <v>1117</v>
      </c>
      <c r="B568" s="891" t="s">
        <v>467</v>
      </c>
      <c r="C568" s="892" t="s">
        <v>10418</v>
      </c>
      <c r="D568" s="893">
        <v>1</v>
      </c>
      <c r="E568" s="894"/>
      <c r="F568" s="903">
        <v>82.65</v>
      </c>
      <c r="G568" s="153">
        <f>IF(F568="","",F568-F568*COMPASS!$U$11)</f>
        <v>82.65</v>
      </c>
    </row>
    <row r="569" spans="1:7">
      <c r="A569" s="890" t="s">
        <v>1118</v>
      </c>
      <c r="B569" s="891" t="s">
        <v>216</v>
      </c>
      <c r="C569" s="892" t="s">
        <v>618</v>
      </c>
      <c r="D569" s="893">
        <v>1</v>
      </c>
      <c r="E569" s="894"/>
      <c r="F569" s="903">
        <v>74.53</v>
      </c>
      <c r="G569" s="153">
        <f>IF(F569="","",F569-F569*COMPASS!$U$11)</f>
        <v>74.53</v>
      </c>
    </row>
    <row r="570" spans="1:7">
      <c r="A570" s="890" t="s">
        <v>1119</v>
      </c>
      <c r="B570" s="891" t="s">
        <v>216</v>
      </c>
      <c r="C570" s="892" t="s">
        <v>599</v>
      </c>
      <c r="D570" s="893">
        <v>1</v>
      </c>
      <c r="E570" s="894"/>
      <c r="F570" s="903">
        <v>66.23</v>
      </c>
      <c r="G570" s="153">
        <f>IF(F570="","",F570-F570*COMPASS!$U$11)</f>
        <v>66.23</v>
      </c>
    </row>
    <row r="571" spans="1:7">
      <c r="A571" s="890" t="s">
        <v>1120</v>
      </c>
      <c r="B571" s="891" t="s">
        <v>216</v>
      </c>
      <c r="C571" s="892" t="s">
        <v>553</v>
      </c>
      <c r="D571" s="893">
        <v>1</v>
      </c>
      <c r="E571" s="894"/>
      <c r="F571" s="903">
        <v>143.37</v>
      </c>
      <c r="G571" s="153">
        <f>IF(F571="","",F571-F571*COMPASS!$U$11)</f>
        <v>143.37</v>
      </c>
    </row>
    <row r="572" spans="1:7">
      <c r="A572" s="890" t="s">
        <v>963</v>
      </c>
      <c r="B572" s="891" t="s">
        <v>216</v>
      </c>
      <c r="C572" s="892" t="s">
        <v>554</v>
      </c>
      <c r="D572" s="893">
        <v>1</v>
      </c>
      <c r="E572" s="894"/>
      <c r="F572" s="903">
        <v>143.37</v>
      </c>
      <c r="G572" s="153">
        <f>IF(F572="","",F572-F572*COMPASS!$U$11)</f>
        <v>143.37</v>
      </c>
    </row>
    <row r="573" spans="1:7">
      <c r="A573" s="890" t="s">
        <v>840</v>
      </c>
      <c r="B573" s="891" t="s">
        <v>216</v>
      </c>
      <c r="C573" s="892" t="s">
        <v>86</v>
      </c>
      <c r="D573" s="893">
        <v>1</v>
      </c>
      <c r="E573" s="894"/>
      <c r="F573" s="903">
        <v>563.83000000000004</v>
      </c>
      <c r="G573" s="153">
        <f>IF(F573="","",F573-F573*COMPASS!$U$11)</f>
        <v>563.83000000000004</v>
      </c>
    </row>
    <row r="574" spans="1:7">
      <c r="A574" s="890" t="s">
        <v>1827</v>
      </c>
      <c r="B574" s="891" t="s">
        <v>216</v>
      </c>
      <c r="C574" s="892" t="s">
        <v>1826</v>
      </c>
      <c r="D574" s="893">
        <v>1</v>
      </c>
      <c r="E574" s="894"/>
      <c r="F574" s="903">
        <v>805.43</v>
      </c>
      <c r="G574" s="153">
        <f>IF(F574="","",F574-F574*COMPASS!$U$11)</f>
        <v>805.43</v>
      </c>
    </row>
    <row r="575" spans="1:7">
      <c r="A575" s="925" t="s">
        <v>11822</v>
      </c>
      <c r="B575" s="942"/>
      <c r="C575" s="927"/>
      <c r="D575" s="943"/>
      <c r="E575" s="944"/>
      <c r="F575" s="945"/>
      <c r="G575" s="153" t="str">
        <f>IF(F575="","",F575-F575*COMPASS!$U$11)</f>
        <v/>
      </c>
    </row>
    <row r="576" spans="1:7">
      <c r="A576" s="890" t="s">
        <v>8287</v>
      </c>
      <c r="B576" s="891" t="s">
        <v>467</v>
      </c>
      <c r="C576" s="892" t="s">
        <v>13958</v>
      </c>
      <c r="D576" s="893">
        <v>1</v>
      </c>
      <c r="E576" s="894"/>
      <c r="F576" s="903">
        <v>3900</v>
      </c>
      <c r="G576" s="153">
        <f>IF(F576="","",F576-F576*COMPASS!$U$11)</f>
        <v>3900</v>
      </c>
    </row>
    <row r="577" spans="1:7">
      <c r="A577" s="890" t="s">
        <v>2614</v>
      </c>
      <c r="B577" s="891" t="s">
        <v>467</v>
      </c>
      <c r="C577" s="892" t="s">
        <v>10419</v>
      </c>
      <c r="D577" s="893">
        <v>1</v>
      </c>
      <c r="E577" s="894"/>
      <c r="F577" s="903">
        <v>408.24</v>
      </c>
      <c r="G577" s="153">
        <f>IF(F577="","",F577-F577*COMPASS!$U$11)</f>
        <v>408.24</v>
      </c>
    </row>
    <row r="578" spans="1:7">
      <c r="A578" s="890" t="s">
        <v>13043</v>
      </c>
      <c r="B578" s="891" t="s">
        <v>467</v>
      </c>
      <c r="C578" s="892" t="s">
        <v>13044</v>
      </c>
      <c r="D578" s="893">
        <v>1</v>
      </c>
      <c r="E578" s="894"/>
      <c r="F578" s="903">
        <v>86.94</v>
      </c>
      <c r="G578" s="153">
        <f>IF(F578="","",F578-F578*COMPASS!$U$11)</f>
        <v>86.94</v>
      </c>
    </row>
    <row r="579" spans="1:7">
      <c r="A579" s="890" t="s">
        <v>6857</v>
      </c>
      <c r="B579" s="891" t="s">
        <v>467</v>
      </c>
      <c r="C579" s="892" t="s">
        <v>13959</v>
      </c>
      <c r="D579" s="893">
        <v>1</v>
      </c>
      <c r="E579" s="894"/>
      <c r="F579" s="903">
        <v>108</v>
      </c>
      <c r="G579" s="153">
        <f>IF(F579="","",F579-F579*COMPASS!$U$11)</f>
        <v>108</v>
      </c>
    </row>
    <row r="580" spans="1:7">
      <c r="A580" s="890" t="s">
        <v>7069</v>
      </c>
      <c r="B580" s="891" t="s">
        <v>216</v>
      </c>
      <c r="C580" s="892" t="s">
        <v>13982</v>
      </c>
      <c r="D580" s="893">
        <v>1</v>
      </c>
      <c r="E580" s="894"/>
      <c r="F580" s="903">
        <v>265</v>
      </c>
      <c r="G580" s="153">
        <f>IF(F580="","",F580-F580*COMPASS!$U$11)</f>
        <v>265</v>
      </c>
    </row>
    <row r="581" spans="1:7">
      <c r="A581" s="890" t="s">
        <v>13045</v>
      </c>
      <c r="B581" s="891" t="s">
        <v>467</v>
      </c>
      <c r="C581" s="892" t="s">
        <v>11824</v>
      </c>
      <c r="D581" s="893">
        <v>1</v>
      </c>
      <c r="E581" s="894"/>
      <c r="F581" s="903">
        <v>2850.54</v>
      </c>
      <c r="G581" s="153">
        <f>IF(F581="","",F581-F581*COMPASS!$U$11)</f>
        <v>2850.54</v>
      </c>
    </row>
    <row r="582" spans="1:7">
      <c r="A582" s="890" t="s">
        <v>11804</v>
      </c>
      <c r="B582" s="891" t="s">
        <v>467</v>
      </c>
      <c r="C582" s="892" t="s">
        <v>11823</v>
      </c>
      <c r="D582" s="893">
        <v>1</v>
      </c>
      <c r="E582" s="894"/>
      <c r="F582" s="889">
        <v>1986.74</v>
      </c>
      <c r="G582" s="153">
        <f>IF(F582="","",F582-F582*COMPASS!$U$11)</f>
        <v>1986.74</v>
      </c>
    </row>
    <row r="583" spans="1:7">
      <c r="A583" s="890" t="s">
        <v>13046</v>
      </c>
      <c r="B583" s="891" t="s">
        <v>467</v>
      </c>
      <c r="C583" s="892" t="s">
        <v>13047</v>
      </c>
      <c r="D583" s="893">
        <v>1</v>
      </c>
      <c r="E583" s="894"/>
      <c r="F583" s="903">
        <v>275.33</v>
      </c>
      <c r="G583" s="153">
        <f>IF(F583="","",F583-F583*COMPASS!$U$11)</f>
        <v>275.33</v>
      </c>
    </row>
    <row r="584" spans="1:7">
      <c r="A584" s="890" t="s">
        <v>13048</v>
      </c>
      <c r="B584" s="891" t="s">
        <v>216</v>
      </c>
      <c r="C584" s="892" t="s">
        <v>13049</v>
      </c>
      <c r="D584" s="893">
        <v>1</v>
      </c>
      <c r="E584" s="894"/>
      <c r="F584" s="903">
        <v>392.05</v>
      </c>
      <c r="G584" s="153">
        <f>IF(F584="","",F584-F584*COMPASS!$U$11)</f>
        <v>392.05</v>
      </c>
    </row>
    <row r="585" spans="1:7">
      <c r="A585" s="890" t="s">
        <v>13983</v>
      </c>
      <c r="B585" s="891" t="s">
        <v>467</v>
      </c>
      <c r="C585" s="892" t="s">
        <v>13984</v>
      </c>
      <c r="D585" s="893">
        <v>1</v>
      </c>
      <c r="E585" s="894"/>
      <c r="F585" s="903">
        <v>39.85</v>
      </c>
      <c r="G585" s="153">
        <f>IF(F585="","",F585-F585*COMPASS!$U$11)</f>
        <v>39.85</v>
      </c>
    </row>
    <row r="586" spans="1:7">
      <c r="A586" s="890" t="s">
        <v>13050</v>
      </c>
      <c r="B586" s="891" t="s">
        <v>467</v>
      </c>
      <c r="C586" s="892" t="s">
        <v>13051</v>
      </c>
      <c r="D586" s="893">
        <v>1</v>
      </c>
      <c r="E586" s="894"/>
      <c r="F586" s="903">
        <v>63.45</v>
      </c>
      <c r="G586" s="153">
        <f>IF(F586="","",F586-F586*COMPASS!$U$11)</f>
        <v>63.45</v>
      </c>
    </row>
    <row r="587" spans="1:7">
      <c r="A587" s="890" t="s">
        <v>13052</v>
      </c>
      <c r="B587" s="891" t="s">
        <v>571</v>
      </c>
      <c r="C587" s="892" t="s">
        <v>13053</v>
      </c>
      <c r="D587" s="893">
        <v>1</v>
      </c>
      <c r="E587" s="894"/>
      <c r="F587" s="903">
        <v>137.44999999999999</v>
      </c>
      <c r="G587" s="153">
        <f>IF(F587="","",F587-F587*COMPASS!$U$11)</f>
        <v>137.44999999999999</v>
      </c>
    </row>
    <row r="588" spans="1:7">
      <c r="A588" s="890" t="s">
        <v>13054</v>
      </c>
      <c r="B588" s="891" t="s">
        <v>467</v>
      </c>
      <c r="C588" s="892" t="s">
        <v>13055</v>
      </c>
      <c r="D588" s="893">
        <v>1</v>
      </c>
      <c r="E588" s="894"/>
      <c r="F588" s="903">
        <v>63.45</v>
      </c>
      <c r="G588" s="153">
        <f>IF(F588="","",F588-F588*COMPASS!$U$11)</f>
        <v>63.45</v>
      </c>
    </row>
    <row r="589" spans="1:7">
      <c r="A589" s="890" t="s">
        <v>13056</v>
      </c>
      <c r="B589" s="891" t="s">
        <v>216</v>
      </c>
      <c r="C589" s="892" t="s">
        <v>13057</v>
      </c>
      <c r="D589" s="893">
        <v>1</v>
      </c>
      <c r="E589" s="894"/>
      <c r="F589" s="903">
        <v>196.35</v>
      </c>
      <c r="G589" s="153">
        <f>IF(F589="","",F589-F589*COMPASS!$U$11)</f>
        <v>196.35</v>
      </c>
    </row>
    <row r="590" spans="1:7">
      <c r="A590" s="890" t="s">
        <v>11528</v>
      </c>
      <c r="B590" s="891" t="s">
        <v>467</v>
      </c>
      <c r="C590" s="892" t="s">
        <v>11529</v>
      </c>
      <c r="D590" s="893">
        <v>1</v>
      </c>
      <c r="E590" s="894"/>
      <c r="F590" s="903">
        <v>368.43</v>
      </c>
      <c r="G590" s="153">
        <f>IF(F590="","",F590-F590*COMPASS!$U$11)</f>
        <v>368.43</v>
      </c>
    </row>
    <row r="591" spans="1:7">
      <c r="A591" s="890" t="s">
        <v>11530</v>
      </c>
      <c r="B591" s="891" t="s">
        <v>467</v>
      </c>
      <c r="C591" s="892" t="s">
        <v>15712</v>
      </c>
      <c r="D591" s="893">
        <v>1</v>
      </c>
      <c r="E591" s="894"/>
      <c r="F591" s="903">
        <v>153.51</v>
      </c>
      <c r="G591" s="153">
        <f>IF(F591="","",F591-F591*COMPASS!$U$11)</f>
        <v>153.51</v>
      </c>
    </row>
    <row r="592" spans="1:7">
      <c r="A592" s="890" t="s">
        <v>11526</v>
      </c>
      <c r="B592" s="891" t="s">
        <v>467</v>
      </c>
      <c r="C592" s="892" t="s">
        <v>11825</v>
      </c>
      <c r="D592" s="893">
        <v>1</v>
      </c>
      <c r="E592" s="894"/>
      <c r="F592" s="903">
        <v>1925.04</v>
      </c>
      <c r="G592" s="153">
        <f>IF(F592="","",F592-F592*COMPASS!$U$11)</f>
        <v>1925.04</v>
      </c>
    </row>
    <row r="593" spans="1:7">
      <c r="A593" s="890" t="s">
        <v>11527</v>
      </c>
      <c r="B593" s="891" t="s">
        <v>467</v>
      </c>
      <c r="C593" s="892" t="s">
        <v>11826</v>
      </c>
      <c r="D593" s="893">
        <v>1</v>
      </c>
      <c r="E593" s="894"/>
      <c r="F593" s="903">
        <v>1929.78</v>
      </c>
      <c r="G593" s="153">
        <f>IF(F593="","",F593-F593*COMPASS!$U$11)</f>
        <v>1929.78</v>
      </c>
    </row>
    <row r="594" spans="1:7">
      <c r="A594" s="890" t="s">
        <v>12208</v>
      </c>
      <c r="B594" s="891" t="s">
        <v>467</v>
      </c>
      <c r="C594" s="892" t="s">
        <v>13058</v>
      </c>
      <c r="D594" s="893">
        <v>1</v>
      </c>
      <c r="E594" s="894"/>
      <c r="F594" s="903">
        <v>162.63999999999999</v>
      </c>
      <c r="G594" s="153">
        <f>IF(F594="","",F594-F594*COMPASS!$U$11)</f>
        <v>162.63999999999999</v>
      </c>
    </row>
    <row r="595" spans="1:7">
      <c r="A595" s="890" t="s">
        <v>12209</v>
      </c>
      <c r="B595" s="891" t="s">
        <v>467</v>
      </c>
      <c r="C595" s="892" t="s">
        <v>13059</v>
      </c>
      <c r="D595" s="893">
        <v>1</v>
      </c>
      <c r="E595" s="894"/>
      <c r="F595" s="903">
        <v>162.63999999999999</v>
      </c>
      <c r="G595" s="153">
        <f>IF(F595="","",F595-F595*COMPASS!$U$11)</f>
        <v>162.63999999999999</v>
      </c>
    </row>
    <row r="596" spans="1:7">
      <c r="A596" s="1087" t="s">
        <v>16416</v>
      </c>
      <c r="B596" s="891" t="s">
        <v>467</v>
      </c>
      <c r="C596" s="892" t="s">
        <v>16417</v>
      </c>
      <c r="D596" s="893">
        <v>1</v>
      </c>
      <c r="E596" s="904" t="s">
        <v>445</v>
      </c>
      <c r="F596" s="903">
        <v>4717.79</v>
      </c>
      <c r="G596" s="153">
        <f>IF(F596="","",F596-F596*COMPASS!$U$11)</f>
        <v>4717.79</v>
      </c>
    </row>
    <row r="597" spans="1:7">
      <c r="A597" s="890" t="s">
        <v>16555</v>
      </c>
      <c r="B597" s="891" t="s">
        <v>467</v>
      </c>
      <c r="C597" s="892" t="s">
        <v>16418</v>
      </c>
      <c r="D597" s="893">
        <v>1</v>
      </c>
      <c r="E597" s="894" t="s">
        <v>445</v>
      </c>
      <c r="F597" s="903">
        <v>1283.95</v>
      </c>
      <c r="G597" s="153">
        <f>IF(F597="","",F597-F597*COMPASS!$U$11)</f>
        <v>1283.95</v>
      </c>
    </row>
    <row r="598" spans="1:7">
      <c r="A598" s="890" t="s">
        <v>16419</v>
      </c>
      <c r="B598" s="891" t="s">
        <v>216</v>
      </c>
      <c r="C598" s="892" t="s">
        <v>16420</v>
      </c>
      <c r="D598" s="893">
        <v>1</v>
      </c>
      <c r="E598" s="894" t="s">
        <v>445</v>
      </c>
      <c r="F598" s="903">
        <v>2799.18</v>
      </c>
      <c r="G598" s="153">
        <f>IF(F598="","",F598-F598*COMPASS!$U$11)</f>
        <v>2799.18</v>
      </c>
    </row>
    <row r="599" spans="1:7">
      <c r="A599" s="890" t="s">
        <v>16556</v>
      </c>
      <c r="B599" s="891" t="s">
        <v>467</v>
      </c>
      <c r="C599" s="892" t="s">
        <v>16557</v>
      </c>
      <c r="D599" s="893">
        <v>1</v>
      </c>
      <c r="E599" s="894" t="s">
        <v>445</v>
      </c>
      <c r="F599" s="903">
        <v>109.09</v>
      </c>
      <c r="G599" s="153">
        <f>IF(F599="","",F599-F599*COMPASS!$U$11)</f>
        <v>109.09</v>
      </c>
    </row>
    <row r="600" spans="1:7">
      <c r="A600" s="947" t="s">
        <v>9611</v>
      </c>
      <c r="B600" s="948"/>
      <c r="C600" s="949"/>
      <c r="D600" s="950"/>
      <c r="E600" s="951"/>
      <c r="F600" s="952"/>
      <c r="G600" s="153" t="str">
        <f>IF(F600="","",F600-F600*COMPASS!$U$11)</f>
        <v/>
      </c>
    </row>
    <row r="601" spans="1:7">
      <c r="A601" s="890" t="s">
        <v>8963</v>
      </c>
      <c r="B601" s="891" t="s">
        <v>467</v>
      </c>
      <c r="C601" s="892" t="s">
        <v>12210</v>
      </c>
      <c r="D601" s="895">
        <v>5</v>
      </c>
      <c r="E601" s="888"/>
      <c r="F601" s="946">
        <v>2.41</v>
      </c>
      <c r="G601" s="153">
        <f>IF(F601="","",F601-F601*COMPASS!$U$11)</f>
        <v>2.41</v>
      </c>
    </row>
    <row r="602" spans="1:7">
      <c r="A602" s="890" t="s">
        <v>8964</v>
      </c>
      <c r="B602" s="891" t="s">
        <v>467</v>
      </c>
      <c r="C602" s="892" t="s">
        <v>12211</v>
      </c>
      <c r="D602" s="895">
        <v>5</v>
      </c>
      <c r="E602" s="811"/>
      <c r="F602" s="946">
        <v>1.87</v>
      </c>
      <c r="G602" s="153">
        <f>IF(F602="","",F602-F602*COMPASS!$U$11)</f>
        <v>1.87</v>
      </c>
    </row>
    <row r="603" spans="1:7">
      <c r="A603" s="890" t="s">
        <v>8965</v>
      </c>
      <c r="B603" s="891" t="s">
        <v>216</v>
      </c>
      <c r="C603" s="892" t="s">
        <v>12212</v>
      </c>
      <c r="D603" s="895">
        <v>5</v>
      </c>
      <c r="E603" s="888"/>
      <c r="F603" s="946">
        <v>1.61</v>
      </c>
      <c r="G603" s="153">
        <f>IF(F603="","",F603-F603*COMPASS!$U$11)</f>
        <v>1.61</v>
      </c>
    </row>
    <row r="604" spans="1:7">
      <c r="A604" s="890" t="s">
        <v>8966</v>
      </c>
      <c r="B604" s="891" t="s">
        <v>216</v>
      </c>
      <c r="C604" s="892" t="s">
        <v>12213</v>
      </c>
      <c r="D604" s="895">
        <v>5</v>
      </c>
      <c r="E604" s="888"/>
      <c r="F604" s="946">
        <v>1</v>
      </c>
      <c r="G604" s="153">
        <f>IF(F604="","",F604-F604*COMPASS!$U$11)</f>
        <v>1</v>
      </c>
    </row>
    <row r="605" spans="1:7">
      <c r="A605" s="947" t="s">
        <v>8967</v>
      </c>
      <c r="B605" s="948"/>
      <c r="C605" s="949"/>
      <c r="D605" s="950"/>
      <c r="E605" s="951"/>
      <c r="F605" s="952"/>
      <c r="G605" s="153" t="str">
        <f>IF(F605="","",F605-F605*COMPASS!$U$11)</f>
        <v/>
      </c>
    </row>
    <row r="606" spans="1:7">
      <c r="A606" s="890" t="s">
        <v>8968</v>
      </c>
      <c r="B606" s="891" t="s">
        <v>467</v>
      </c>
      <c r="C606" s="892" t="s">
        <v>17256</v>
      </c>
      <c r="D606" s="893">
        <v>10</v>
      </c>
      <c r="E606" s="894"/>
      <c r="F606" s="953">
        <v>0.31</v>
      </c>
      <c r="G606" s="153">
        <f>IF(F606="","",F606-F606*COMPASS!$U$11)</f>
        <v>0.31</v>
      </c>
    </row>
    <row r="607" spans="1:7">
      <c r="A607" s="890" t="s">
        <v>8969</v>
      </c>
      <c r="B607" s="891" t="s">
        <v>571</v>
      </c>
      <c r="C607" s="892" t="s">
        <v>14709</v>
      </c>
      <c r="D607" s="895">
        <v>10</v>
      </c>
      <c r="E607" s="888"/>
      <c r="F607" s="946">
        <v>0.79</v>
      </c>
      <c r="G607" s="153">
        <f>IF(F607="","",F607-F607*COMPASS!$U$11)</f>
        <v>0.79</v>
      </c>
    </row>
    <row r="608" spans="1:7">
      <c r="A608" s="890" t="s">
        <v>8970</v>
      </c>
      <c r="B608" s="891" t="s">
        <v>467</v>
      </c>
      <c r="C608" s="892" t="s">
        <v>13960</v>
      </c>
      <c r="D608" s="895">
        <v>10</v>
      </c>
      <c r="E608" s="888"/>
      <c r="F608" s="946">
        <v>0.31</v>
      </c>
      <c r="G608" s="153">
        <f>IF(F608="","",F608-F608*COMPASS!$U$11)</f>
        <v>0.31</v>
      </c>
    </row>
    <row r="609" spans="1:7">
      <c r="A609" s="890" t="s">
        <v>14710</v>
      </c>
      <c r="B609" s="891" t="s">
        <v>467</v>
      </c>
      <c r="C609" s="892" t="s">
        <v>14711</v>
      </c>
      <c r="D609" s="895">
        <v>10</v>
      </c>
      <c r="E609" s="888"/>
      <c r="F609" s="946">
        <v>0.79</v>
      </c>
      <c r="G609" s="153">
        <f>IF(F609="","",F609-F609*COMPASS!$U$11)</f>
        <v>0.79</v>
      </c>
    </row>
    <row r="610" spans="1:7">
      <c r="A610" s="890" t="s">
        <v>8971</v>
      </c>
      <c r="B610" s="891" t="s">
        <v>467</v>
      </c>
      <c r="C610" s="892" t="s">
        <v>11827</v>
      </c>
      <c r="D610" s="893">
        <v>25</v>
      </c>
      <c r="E610" s="894"/>
      <c r="F610" s="953">
        <v>0.64</v>
      </c>
      <c r="G610" s="153">
        <f>IF(F610="","",F610-F610*COMPASS!$U$11)</f>
        <v>0.64</v>
      </c>
    </row>
    <row r="611" spans="1:7">
      <c r="A611" s="890" t="s">
        <v>8972</v>
      </c>
      <c r="B611" s="891" t="s">
        <v>216</v>
      </c>
      <c r="C611" s="892" t="s">
        <v>11828</v>
      </c>
      <c r="D611" s="893">
        <v>25</v>
      </c>
      <c r="E611" s="894"/>
      <c r="F611" s="953">
        <v>0.76</v>
      </c>
      <c r="G611" s="153">
        <f>IF(F611="","",F611-F611*COMPASS!$U$11)</f>
        <v>0.76</v>
      </c>
    </row>
    <row r="612" spans="1:7">
      <c r="A612" s="947" t="s">
        <v>8973</v>
      </c>
      <c r="B612" s="948"/>
      <c r="C612" s="949"/>
      <c r="D612" s="950"/>
      <c r="E612" s="951"/>
      <c r="F612" s="952"/>
      <c r="G612" s="153" t="str">
        <f>IF(F612="","",F612-F612*COMPASS!$U$11)</f>
        <v/>
      </c>
    </row>
    <row r="613" spans="1:7">
      <c r="A613" s="890" t="s">
        <v>8974</v>
      </c>
      <c r="B613" s="891" t="s">
        <v>216</v>
      </c>
      <c r="C613" s="954" t="s">
        <v>9612</v>
      </c>
      <c r="D613" s="893">
        <v>1</v>
      </c>
      <c r="E613" s="894"/>
      <c r="F613" s="953">
        <v>38</v>
      </c>
      <c r="G613" s="153">
        <f>IF(F613="","",F613-F613*COMPASS!$U$11)</f>
        <v>38</v>
      </c>
    </row>
    <row r="614" spans="1:7">
      <c r="A614" s="890" t="s">
        <v>8975</v>
      </c>
      <c r="B614" s="891" t="s">
        <v>467</v>
      </c>
      <c r="C614" s="892" t="s">
        <v>8976</v>
      </c>
      <c r="D614" s="895">
        <v>6</v>
      </c>
      <c r="E614" s="888"/>
      <c r="F614" s="946">
        <v>1.1100000000000001</v>
      </c>
      <c r="G614" s="153">
        <f>IF(F614="","",F614-F614*COMPASS!$U$11)</f>
        <v>1.1100000000000001</v>
      </c>
    </row>
    <row r="615" spans="1:7">
      <c r="A615" s="890" t="s">
        <v>8977</v>
      </c>
      <c r="B615" s="891" t="s">
        <v>216</v>
      </c>
      <c r="C615" s="892" t="s">
        <v>8978</v>
      </c>
      <c r="D615" s="895">
        <v>1</v>
      </c>
      <c r="E615" s="888"/>
      <c r="F615" s="946">
        <v>14.49</v>
      </c>
      <c r="G615" s="153">
        <f>IF(F615="","",F615-F615*COMPASS!$U$11)</f>
        <v>14.49</v>
      </c>
    </row>
    <row r="616" spans="1:7">
      <c r="A616" s="890" t="s">
        <v>12214</v>
      </c>
      <c r="B616" s="891" t="s">
        <v>467</v>
      </c>
      <c r="C616" s="892" t="s">
        <v>12215</v>
      </c>
      <c r="D616" s="895">
        <v>6</v>
      </c>
      <c r="E616" s="888"/>
      <c r="F616" s="946">
        <v>1.1100000000000001</v>
      </c>
      <c r="G616" s="153">
        <f>IF(F616="","",F616-F616*COMPASS!$U$11)</f>
        <v>1.1100000000000001</v>
      </c>
    </row>
    <row r="617" spans="1:7">
      <c r="A617" s="890" t="s">
        <v>12216</v>
      </c>
      <c r="B617" s="891" t="s">
        <v>467</v>
      </c>
      <c r="C617" s="892" t="s">
        <v>12217</v>
      </c>
      <c r="D617" s="895">
        <v>6</v>
      </c>
      <c r="E617" s="888"/>
      <c r="F617" s="946">
        <v>1.17</v>
      </c>
      <c r="G617" s="153">
        <f>IF(F617="","",F617-F617*COMPASS!$U$11)</f>
        <v>1.17</v>
      </c>
    </row>
    <row r="618" spans="1:7">
      <c r="A618" s="890" t="s">
        <v>8979</v>
      </c>
      <c r="B618" s="891" t="s">
        <v>216</v>
      </c>
      <c r="C618" s="892" t="s">
        <v>9613</v>
      </c>
      <c r="D618" s="895">
        <v>10</v>
      </c>
      <c r="E618" s="888"/>
      <c r="F618" s="946">
        <v>3.79</v>
      </c>
      <c r="G618" s="153">
        <f>IF(F618="","",F618-F618*COMPASS!$U$11)</f>
        <v>3.79</v>
      </c>
    </row>
    <row r="619" spans="1:7">
      <c r="A619" s="890" t="s">
        <v>8980</v>
      </c>
      <c r="B619" s="891" t="s">
        <v>216</v>
      </c>
      <c r="C619" s="892" t="s">
        <v>8981</v>
      </c>
      <c r="D619" s="893">
        <v>8</v>
      </c>
      <c r="E619" s="894"/>
      <c r="F619" s="953">
        <v>5.0999999999999996</v>
      </c>
      <c r="G619" s="153">
        <f>IF(F619="","",F619-F619*COMPASS!$U$11)</f>
        <v>5.0999999999999996</v>
      </c>
    </row>
    <row r="620" spans="1:7">
      <c r="A620" s="890" t="s">
        <v>8982</v>
      </c>
      <c r="B620" s="891" t="s">
        <v>216</v>
      </c>
      <c r="C620" s="892" t="s">
        <v>8983</v>
      </c>
      <c r="D620" s="893">
        <v>8</v>
      </c>
      <c r="E620" s="894"/>
      <c r="F620" s="953">
        <v>5.0999999999999996</v>
      </c>
      <c r="G620" s="153">
        <f>IF(F620="","",F620-F620*COMPASS!$U$11)</f>
        <v>5.0999999999999996</v>
      </c>
    </row>
    <row r="621" spans="1:7">
      <c r="A621" s="947" t="s">
        <v>8984</v>
      </c>
      <c r="B621" s="948"/>
      <c r="C621" s="949"/>
      <c r="D621" s="950"/>
      <c r="E621" s="951"/>
      <c r="F621" s="952"/>
      <c r="G621" s="153" t="str">
        <f>IF(F621="","",F621-F621*COMPASS!$U$11)</f>
        <v/>
      </c>
    </row>
    <row r="622" spans="1:7">
      <c r="A622" s="890" t="s">
        <v>8985</v>
      </c>
      <c r="B622" s="891" t="s">
        <v>216</v>
      </c>
      <c r="C622" s="892" t="s">
        <v>9771</v>
      </c>
      <c r="D622" s="893">
        <v>100</v>
      </c>
      <c r="E622" s="894"/>
      <c r="F622" s="953">
        <v>0.71</v>
      </c>
      <c r="G622" s="153">
        <f>IF(F622="","",F622-F622*COMPASS!$U$11)</f>
        <v>0.71</v>
      </c>
    </row>
    <row r="623" spans="1:7">
      <c r="A623" s="947" t="s">
        <v>8986</v>
      </c>
      <c r="B623" s="948"/>
      <c r="C623" s="949"/>
      <c r="D623" s="950"/>
      <c r="E623" s="951"/>
      <c r="F623" s="952"/>
      <c r="G623" s="153" t="str">
        <f>IF(F623="","",F623-F623*COMPASS!$U$11)</f>
        <v/>
      </c>
    </row>
    <row r="624" spans="1:7">
      <c r="A624" s="890" t="s">
        <v>8987</v>
      </c>
      <c r="B624" s="891" t="s">
        <v>467</v>
      </c>
      <c r="C624" s="892" t="s">
        <v>9300</v>
      </c>
      <c r="D624" s="895">
        <v>1</v>
      </c>
      <c r="E624" s="888"/>
      <c r="F624" s="946">
        <v>52.6</v>
      </c>
      <c r="G624" s="153">
        <f>IF(F624="","",F624-F624*COMPASS!$U$11)</f>
        <v>52.6</v>
      </c>
    </row>
    <row r="625" spans="1:7">
      <c r="A625" s="890" t="s">
        <v>8988</v>
      </c>
      <c r="B625" s="891" t="s">
        <v>216</v>
      </c>
      <c r="C625" s="892" t="s">
        <v>15388</v>
      </c>
      <c r="D625" s="893">
        <v>1</v>
      </c>
      <c r="E625" s="894"/>
      <c r="F625" s="953">
        <v>108.33</v>
      </c>
      <c r="G625" s="153">
        <f>IF(F625="","",F625-F625*COMPASS!$U$11)</f>
        <v>108.33</v>
      </c>
    </row>
    <row r="626" spans="1:7">
      <c r="A626" s="890" t="s">
        <v>8989</v>
      </c>
      <c r="B626" s="891" t="s">
        <v>216</v>
      </c>
      <c r="C626" s="892" t="s">
        <v>15389</v>
      </c>
      <c r="D626" s="893">
        <v>1</v>
      </c>
      <c r="E626" s="894"/>
      <c r="F626" s="953">
        <v>108.33</v>
      </c>
      <c r="G626" s="153">
        <f>IF(F626="","",F626-F626*COMPASS!$U$11)</f>
        <v>108.33</v>
      </c>
    </row>
    <row r="627" spans="1:7">
      <c r="A627" s="890" t="s">
        <v>8990</v>
      </c>
      <c r="B627" s="891" t="s">
        <v>467</v>
      </c>
      <c r="C627" s="892" t="s">
        <v>8991</v>
      </c>
      <c r="D627" s="895">
        <v>1</v>
      </c>
      <c r="E627" s="888"/>
      <c r="F627" s="946">
        <v>69.959999999999994</v>
      </c>
      <c r="G627" s="153">
        <f>IF(F627="","",F627-F627*COMPASS!$U$11)</f>
        <v>69.959999999999994</v>
      </c>
    </row>
    <row r="628" spans="1:7">
      <c r="A628" s="890" t="s">
        <v>8992</v>
      </c>
      <c r="B628" s="891" t="s">
        <v>467</v>
      </c>
      <c r="C628" s="892" t="s">
        <v>8993</v>
      </c>
      <c r="D628" s="895">
        <v>1</v>
      </c>
      <c r="E628" s="888"/>
      <c r="F628" s="946">
        <v>30.47</v>
      </c>
      <c r="G628" s="153">
        <f>IF(F628="","",F628-F628*COMPASS!$U$11)</f>
        <v>30.47</v>
      </c>
    </row>
    <row r="629" spans="1:7">
      <c r="A629" s="947" t="s">
        <v>8994</v>
      </c>
      <c r="B629" s="948"/>
      <c r="C629" s="949"/>
      <c r="D629" s="950"/>
      <c r="E629" s="951"/>
      <c r="F629" s="952"/>
      <c r="G629" s="153" t="str">
        <f>IF(F629="","",F629-F629*COMPASS!$U$11)</f>
        <v/>
      </c>
    </row>
    <row r="630" spans="1:7">
      <c r="A630" s="890" t="s">
        <v>8995</v>
      </c>
      <c r="B630" s="891" t="s">
        <v>216</v>
      </c>
      <c r="C630" s="892" t="s">
        <v>12219</v>
      </c>
      <c r="D630" s="893">
        <v>1</v>
      </c>
      <c r="E630" s="894"/>
      <c r="F630" s="953">
        <v>7.99</v>
      </c>
      <c r="G630" s="153">
        <f>IF(F630="","",F630-F630*COMPASS!$U$11)</f>
        <v>7.99</v>
      </c>
    </row>
    <row r="631" spans="1:7">
      <c r="A631" s="890" t="s">
        <v>8996</v>
      </c>
      <c r="B631" s="891" t="s">
        <v>467</v>
      </c>
      <c r="C631" s="892" t="s">
        <v>12220</v>
      </c>
      <c r="D631" s="893">
        <v>1</v>
      </c>
      <c r="E631" s="894"/>
      <c r="F631" s="953">
        <v>16.55</v>
      </c>
      <c r="G631" s="153">
        <f>IF(F631="","",F631-F631*COMPASS!$U$11)</f>
        <v>16.55</v>
      </c>
    </row>
    <row r="632" spans="1:7">
      <c r="A632" s="890" t="s">
        <v>8997</v>
      </c>
      <c r="B632" s="891" t="s">
        <v>467</v>
      </c>
      <c r="C632" s="892" t="s">
        <v>12221</v>
      </c>
      <c r="D632" s="893">
        <v>1</v>
      </c>
      <c r="E632" s="894"/>
      <c r="F632" s="953">
        <v>19.079999999999998</v>
      </c>
      <c r="G632" s="153">
        <f>IF(F632="","",F632-F632*COMPASS!$U$11)</f>
        <v>19.079999999999998</v>
      </c>
    </row>
    <row r="633" spans="1:7">
      <c r="A633" s="890" t="s">
        <v>8998</v>
      </c>
      <c r="B633" s="891" t="s">
        <v>467</v>
      </c>
      <c r="C633" s="892" t="s">
        <v>12222</v>
      </c>
      <c r="D633" s="893">
        <v>1</v>
      </c>
      <c r="E633" s="894"/>
      <c r="F633" s="953">
        <v>19.329999999999998</v>
      </c>
      <c r="G633" s="153">
        <f>IF(F633="","",F633-F633*COMPASS!$U$11)</f>
        <v>19.329999999999998</v>
      </c>
    </row>
    <row r="634" spans="1:7">
      <c r="A634" s="890" t="s">
        <v>8999</v>
      </c>
      <c r="B634" s="891" t="s">
        <v>467</v>
      </c>
      <c r="C634" s="892" t="s">
        <v>12223</v>
      </c>
      <c r="D634" s="893">
        <v>1</v>
      </c>
      <c r="E634" s="894"/>
      <c r="F634" s="953">
        <v>19.649999999999999</v>
      </c>
      <c r="G634" s="153">
        <f>IF(F634="","",F634-F634*COMPASS!$U$11)</f>
        <v>19.649999999999999</v>
      </c>
    </row>
    <row r="635" spans="1:7">
      <c r="A635" s="1087" t="s">
        <v>13985</v>
      </c>
      <c r="B635" s="891" t="s">
        <v>467</v>
      </c>
      <c r="C635" s="892" t="s">
        <v>13986</v>
      </c>
      <c r="D635" s="893">
        <v>1</v>
      </c>
      <c r="E635" s="894"/>
      <c r="F635" s="953">
        <v>33.950000000000003</v>
      </c>
      <c r="G635" s="153">
        <f>IF(F635="","",F635-F635*COMPASS!$U$11)</f>
        <v>33.950000000000003</v>
      </c>
    </row>
    <row r="636" spans="1:7">
      <c r="A636" s="1087" t="s">
        <v>13987</v>
      </c>
      <c r="B636" s="891" t="s">
        <v>216</v>
      </c>
      <c r="C636" s="892" t="s">
        <v>13988</v>
      </c>
      <c r="D636" s="893">
        <v>1</v>
      </c>
      <c r="E636" s="894"/>
      <c r="F636" s="953">
        <v>65.97</v>
      </c>
      <c r="G636" s="153">
        <f>IF(F636="","",F636-F636*COMPASS!$U$11)</f>
        <v>65.97</v>
      </c>
    </row>
    <row r="637" spans="1:7">
      <c r="A637" s="890" t="s">
        <v>14712</v>
      </c>
      <c r="B637" s="891" t="s">
        <v>216</v>
      </c>
      <c r="C637" s="892" t="s">
        <v>14713</v>
      </c>
      <c r="D637" s="893">
        <v>1</v>
      </c>
      <c r="E637" s="894"/>
      <c r="F637" s="953">
        <v>17.920000000000002</v>
      </c>
      <c r="G637" s="153">
        <f>IF(F637="","",F637-F637*COMPASS!$U$11)</f>
        <v>17.920000000000002</v>
      </c>
    </row>
    <row r="638" spans="1:7">
      <c r="A638" s="890" t="s">
        <v>14714</v>
      </c>
      <c r="B638" s="891" t="s">
        <v>216</v>
      </c>
      <c r="C638" s="892" t="s">
        <v>14715</v>
      </c>
      <c r="D638" s="893">
        <v>1</v>
      </c>
      <c r="E638" s="894"/>
      <c r="F638" s="953">
        <v>27.62</v>
      </c>
      <c r="G638" s="153">
        <f>IF(F638="","",F638-F638*COMPASS!$U$11)</f>
        <v>27.62</v>
      </c>
    </row>
    <row r="639" spans="1:7">
      <c r="A639" s="1087" t="s">
        <v>14716</v>
      </c>
      <c r="B639" s="891" t="s">
        <v>216</v>
      </c>
      <c r="C639" s="892" t="s">
        <v>14717</v>
      </c>
      <c r="D639" s="893">
        <v>1</v>
      </c>
      <c r="E639" s="894"/>
      <c r="F639" s="953">
        <v>51.24</v>
      </c>
      <c r="G639" s="153">
        <f>IF(F639="","",F639-F639*COMPASS!$U$11)</f>
        <v>51.24</v>
      </c>
    </row>
    <row r="640" spans="1:7">
      <c r="A640" s="1087" t="s">
        <v>14718</v>
      </c>
      <c r="B640" s="891" t="s">
        <v>216</v>
      </c>
      <c r="C640" s="892" t="s">
        <v>14719</v>
      </c>
      <c r="D640" s="893">
        <v>1</v>
      </c>
      <c r="E640" s="894"/>
      <c r="F640" s="953">
        <v>97.63</v>
      </c>
      <c r="G640" s="153">
        <f>IF(F640="","",F640-F640*COMPASS!$U$11)</f>
        <v>97.63</v>
      </c>
    </row>
    <row r="641" spans="1:7">
      <c r="A641" s="947" t="s">
        <v>9000</v>
      </c>
      <c r="B641" s="948"/>
      <c r="C641" s="949"/>
      <c r="D641" s="950"/>
      <c r="E641" s="951"/>
      <c r="F641" s="952"/>
      <c r="G641" s="153" t="str">
        <f>IF(F641="","",F641-F641*COMPASS!$U$11)</f>
        <v/>
      </c>
    </row>
    <row r="642" spans="1:7">
      <c r="A642" s="890" t="s">
        <v>9001</v>
      </c>
      <c r="B642" s="891" t="s">
        <v>216</v>
      </c>
      <c r="C642" s="892" t="s">
        <v>9614</v>
      </c>
      <c r="D642" s="895">
        <v>100</v>
      </c>
      <c r="E642" s="888"/>
      <c r="F642" s="946">
        <v>0.56000000000000005</v>
      </c>
      <c r="G642" s="153">
        <f>IF(F642="","",F642-F642*COMPASS!$U$11)</f>
        <v>0.56000000000000005</v>
      </c>
    </row>
    <row r="643" spans="1:7">
      <c r="A643" s="890" t="s">
        <v>9002</v>
      </c>
      <c r="B643" s="891" t="s">
        <v>216</v>
      </c>
      <c r="C643" s="892" t="s">
        <v>9615</v>
      </c>
      <c r="D643" s="895">
        <v>100</v>
      </c>
      <c r="E643" s="888"/>
      <c r="F643" s="946">
        <v>0.56000000000000005</v>
      </c>
      <c r="G643" s="153">
        <f>IF(F643="","",F643-F643*COMPASS!$U$11)</f>
        <v>0.56000000000000005</v>
      </c>
    </row>
    <row r="644" spans="1:7">
      <c r="A644" s="890" t="s">
        <v>9003</v>
      </c>
      <c r="B644" s="891" t="s">
        <v>467</v>
      </c>
      <c r="C644" s="892" t="s">
        <v>9301</v>
      </c>
      <c r="D644" s="893">
        <v>1</v>
      </c>
      <c r="E644" s="894"/>
      <c r="F644" s="953">
        <v>38.03</v>
      </c>
      <c r="G644" s="153">
        <f>IF(F644="","",F644-F644*COMPASS!$U$11)</f>
        <v>38.03</v>
      </c>
    </row>
    <row r="645" spans="1:7">
      <c r="A645" s="890" t="s">
        <v>9004</v>
      </c>
      <c r="B645" s="891" t="s">
        <v>467</v>
      </c>
      <c r="C645" s="892" t="s">
        <v>9302</v>
      </c>
      <c r="D645" s="893">
        <v>1</v>
      </c>
      <c r="E645" s="894"/>
      <c r="F645" s="953">
        <v>38.630000000000003</v>
      </c>
      <c r="G645" s="153">
        <f>IF(F645="","",F645-F645*COMPASS!$U$11)</f>
        <v>38.630000000000003</v>
      </c>
    </row>
    <row r="646" spans="1:7">
      <c r="A646" s="890" t="s">
        <v>9005</v>
      </c>
      <c r="B646" s="891" t="s">
        <v>467</v>
      </c>
      <c r="C646" s="892" t="s">
        <v>9303</v>
      </c>
      <c r="D646" s="893">
        <v>1</v>
      </c>
      <c r="E646" s="894"/>
      <c r="F646" s="953">
        <v>44.19</v>
      </c>
      <c r="G646" s="153">
        <f>IF(F646="","",F646-F646*COMPASS!$U$11)</f>
        <v>44.19</v>
      </c>
    </row>
    <row r="647" spans="1:7">
      <c r="A647" s="890" t="s">
        <v>9006</v>
      </c>
      <c r="B647" s="891" t="s">
        <v>216</v>
      </c>
      <c r="C647" s="892" t="s">
        <v>9304</v>
      </c>
      <c r="D647" s="893">
        <v>1</v>
      </c>
      <c r="E647" s="894"/>
      <c r="F647" s="953">
        <v>55.97</v>
      </c>
      <c r="G647" s="153">
        <f>IF(F647="","",F647-F647*COMPASS!$U$11)</f>
        <v>55.97</v>
      </c>
    </row>
    <row r="648" spans="1:7">
      <c r="A648" s="890" t="s">
        <v>9007</v>
      </c>
      <c r="B648" s="891" t="s">
        <v>467</v>
      </c>
      <c r="C648" s="892" t="s">
        <v>15390</v>
      </c>
      <c r="D648" s="895">
        <v>1</v>
      </c>
      <c r="E648" s="888"/>
      <c r="F648" s="946">
        <v>17.37</v>
      </c>
      <c r="G648" s="153">
        <f>IF(F648="","",F648-F648*COMPASS!$U$11)</f>
        <v>17.37</v>
      </c>
    </row>
    <row r="649" spans="1:7">
      <c r="A649" s="890" t="s">
        <v>9008</v>
      </c>
      <c r="B649" s="891" t="s">
        <v>467</v>
      </c>
      <c r="C649" s="892" t="s">
        <v>15391</v>
      </c>
      <c r="D649" s="895">
        <v>1</v>
      </c>
      <c r="E649" s="888"/>
      <c r="F649" s="946">
        <v>41.9</v>
      </c>
      <c r="G649" s="153">
        <f>IF(F649="","",F649-F649*COMPASS!$U$11)</f>
        <v>41.9</v>
      </c>
    </row>
    <row r="650" spans="1:7">
      <c r="A650" s="890" t="s">
        <v>9009</v>
      </c>
      <c r="B650" s="891" t="s">
        <v>467</v>
      </c>
      <c r="C650" s="892" t="s">
        <v>15392</v>
      </c>
      <c r="D650" s="895">
        <v>1</v>
      </c>
      <c r="E650" s="888"/>
      <c r="F650" s="946">
        <v>41.14</v>
      </c>
      <c r="G650" s="153">
        <f>IF(F650="","",F650-F650*COMPASS!$U$11)</f>
        <v>41.14</v>
      </c>
    </row>
    <row r="651" spans="1:7">
      <c r="A651" s="890" t="s">
        <v>9010</v>
      </c>
      <c r="B651" s="891" t="s">
        <v>467</v>
      </c>
      <c r="C651" s="892" t="s">
        <v>15393</v>
      </c>
      <c r="D651" s="895">
        <v>1</v>
      </c>
      <c r="E651" s="888"/>
      <c r="F651" s="946">
        <v>57.13</v>
      </c>
      <c r="G651" s="153">
        <f>IF(F651="","",F651-F651*COMPASS!$U$11)</f>
        <v>57.13</v>
      </c>
    </row>
    <row r="652" spans="1:7">
      <c r="A652" s="890" t="s">
        <v>9011</v>
      </c>
      <c r="B652" s="891" t="s">
        <v>467</v>
      </c>
      <c r="C652" s="892" t="s">
        <v>9012</v>
      </c>
      <c r="D652" s="895">
        <v>1</v>
      </c>
      <c r="E652" s="888"/>
      <c r="F652" s="946">
        <v>28.95</v>
      </c>
      <c r="G652" s="153">
        <f>IF(F652="","",F652-F652*COMPASS!$U$11)</f>
        <v>28.95</v>
      </c>
    </row>
    <row r="653" spans="1:7">
      <c r="A653" s="947" t="s">
        <v>9013</v>
      </c>
      <c r="B653" s="948"/>
      <c r="C653" s="949"/>
      <c r="D653" s="950"/>
      <c r="E653" s="951"/>
      <c r="F653" s="952"/>
      <c r="G653" s="153" t="str">
        <f>IF(F653="","",F653-F653*COMPASS!$U$11)</f>
        <v/>
      </c>
    </row>
    <row r="654" spans="1:7">
      <c r="A654" s="890" t="s">
        <v>9014</v>
      </c>
      <c r="B654" s="891" t="s">
        <v>467</v>
      </c>
      <c r="C654" s="892" t="s">
        <v>9871</v>
      </c>
      <c r="D654" s="893">
        <v>10</v>
      </c>
      <c r="E654" s="894"/>
      <c r="F654" s="953">
        <v>6.11</v>
      </c>
      <c r="G654" s="153">
        <f>IF(F654="","",F654-F654*COMPASS!$U$11)</f>
        <v>6.11</v>
      </c>
    </row>
    <row r="655" spans="1:7">
      <c r="A655" s="890" t="s">
        <v>9015</v>
      </c>
      <c r="B655" s="891" t="s">
        <v>467</v>
      </c>
      <c r="C655" s="892" t="s">
        <v>9872</v>
      </c>
      <c r="D655" s="893">
        <v>10</v>
      </c>
      <c r="E655" s="894"/>
      <c r="F655" s="953">
        <v>6.44</v>
      </c>
      <c r="G655" s="153">
        <f>IF(F655="","",F655-F655*COMPASS!$U$11)</f>
        <v>6.44</v>
      </c>
    </row>
    <row r="656" spans="1:7">
      <c r="A656" s="890" t="s">
        <v>9016</v>
      </c>
      <c r="B656" s="891" t="s">
        <v>467</v>
      </c>
      <c r="C656" s="892" t="s">
        <v>9873</v>
      </c>
      <c r="D656" s="893">
        <v>10</v>
      </c>
      <c r="E656" s="894"/>
      <c r="F656" s="953">
        <v>6.77</v>
      </c>
      <c r="G656" s="153">
        <f>IF(F656="","",F656-F656*COMPASS!$U$11)</f>
        <v>6.77</v>
      </c>
    </row>
    <row r="657" spans="1:7">
      <c r="A657" s="890" t="s">
        <v>9017</v>
      </c>
      <c r="B657" s="891" t="s">
        <v>467</v>
      </c>
      <c r="C657" s="892" t="s">
        <v>9874</v>
      </c>
      <c r="D657" s="893">
        <v>5</v>
      </c>
      <c r="E657" s="894"/>
      <c r="F657" s="953">
        <v>7.42</v>
      </c>
      <c r="G657" s="153">
        <f>IF(F657="","",F657-F657*COMPASS!$U$11)</f>
        <v>7.42</v>
      </c>
    </row>
    <row r="658" spans="1:7">
      <c r="A658" s="890" t="s">
        <v>9018</v>
      </c>
      <c r="B658" s="891" t="s">
        <v>216</v>
      </c>
      <c r="C658" s="892" t="s">
        <v>9019</v>
      </c>
      <c r="D658" s="893">
        <v>1</v>
      </c>
      <c r="E658" s="894"/>
      <c r="F658" s="953">
        <v>9.07</v>
      </c>
      <c r="G658" s="153">
        <f>IF(F658="","",F658-F658*COMPASS!$U$11)</f>
        <v>9.07</v>
      </c>
    </row>
    <row r="659" spans="1:7">
      <c r="A659" s="890" t="s">
        <v>9020</v>
      </c>
      <c r="B659" s="891" t="s">
        <v>467</v>
      </c>
      <c r="C659" s="892" t="s">
        <v>9875</v>
      </c>
      <c r="D659" s="893">
        <v>10</v>
      </c>
      <c r="E659" s="894"/>
      <c r="F659" s="953">
        <v>12.22</v>
      </c>
      <c r="G659" s="153">
        <f>IF(F659="","",F659-F659*COMPASS!$U$11)</f>
        <v>12.22</v>
      </c>
    </row>
    <row r="660" spans="1:7">
      <c r="A660" s="890" t="s">
        <v>9021</v>
      </c>
      <c r="B660" s="891" t="s">
        <v>467</v>
      </c>
      <c r="C660" s="892" t="s">
        <v>9876</v>
      </c>
      <c r="D660" s="893">
        <v>10</v>
      </c>
      <c r="E660" s="894"/>
      <c r="F660" s="953">
        <v>12.87</v>
      </c>
      <c r="G660" s="153">
        <f>IF(F660="","",F660-F660*COMPASS!$U$11)</f>
        <v>12.87</v>
      </c>
    </row>
    <row r="661" spans="1:7">
      <c r="A661" s="890" t="s">
        <v>9022</v>
      </c>
      <c r="B661" s="891" t="s">
        <v>467</v>
      </c>
      <c r="C661" s="892" t="s">
        <v>9877</v>
      </c>
      <c r="D661" s="893">
        <v>10</v>
      </c>
      <c r="E661" s="894"/>
      <c r="F661" s="953">
        <v>13.53</v>
      </c>
      <c r="G661" s="153">
        <f>IF(F661="","",F661-F661*COMPASS!$U$11)</f>
        <v>13.53</v>
      </c>
    </row>
    <row r="662" spans="1:7">
      <c r="A662" s="890" t="s">
        <v>9023</v>
      </c>
      <c r="B662" s="891" t="s">
        <v>467</v>
      </c>
      <c r="C662" s="892" t="s">
        <v>9878</v>
      </c>
      <c r="D662" s="893">
        <v>5</v>
      </c>
      <c r="E662" s="894"/>
      <c r="F662" s="953">
        <v>14.85</v>
      </c>
      <c r="G662" s="153">
        <f>IF(F662="","",F662-F662*COMPASS!$U$11)</f>
        <v>14.85</v>
      </c>
    </row>
    <row r="663" spans="1:7">
      <c r="A663" s="890" t="s">
        <v>9024</v>
      </c>
      <c r="B663" s="891" t="s">
        <v>216</v>
      </c>
      <c r="C663" s="892" t="s">
        <v>9025</v>
      </c>
      <c r="D663" s="893">
        <v>1</v>
      </c>
      <c r="E663" s="894"/>
      <c r="F663" s="953">
        <v>18.13</v>
      </c>
      <c r="G663" s="153">
        <f>IF(F663="","",F663-F663*COMPASS!$U$11)</f>
        <v>18.13</v>
      </c>
    </row>
    <row r="664" spans="1:7">
      <c r="A664" s="890" t="s">
        <v>9026</v>
      </c>
      <c r="B664" s="891" t="s">
        <v>467</v>
      </c>
      <c r="C664" s="892" t="s">
        <v>9879</v>
      </c>
      <c r="D664" s="893">
        <v>10</v>
      </c>
      <c r="E664" s="894"/>
      <c r="F664" s="953">
        <v>6.05</v>
      </c>
      <c r="G664" s="153">
        <f>IF(F664="","",F664-F664*COMPASS!$U$11)</f>
        <v>6.05</v>
      </c>
    </row>
    <row r="665" spans="1:7">
      <c r="A665" s="890" t="s">
        <v>9027</v>
      </c>
      <c r="B665" s="891" t="s">
        <v>467</v>
      </c>
      <c r="C665" s="892" t="s">
        <v>9880</v>
      </c>
      <c r="D665" s="893">
        <v>10</v>
      </c>
      <c r="E665" s="894"/>
      <c r="F665" s="953">
        <v>6.35</v>
      </c>
      <c r="G665" s="153">
        <f>IF(F665="","",F665-F665*COMPASS!$U$11)</f>
        <v>6.35</v>
      </c>
    </row>
    <row r="666" spans="1:7">
      <c r="A666" s="890" t="s">
        <v>9028</v>
      </c>
      <c r="B666" s="891" t="s">
        <v>467</v>
      </c>
      <c r="C666" s="892" t="s">
        <v>9881</v>
      </c>
      <c r="D666" s="893">
        <v>10</v>
      </c>
      <c r="E666" s="894"/>
      <c r="F666" s="953">
        <v>6.74</v>
      </c>
      <c r="G666" s="153">
        <f>IF(F666="","",F666-F666*COMPASS!$U$11)</f>
        <v>6.74</v>
      </c>
    </row>
    <row r="667" spans="1:7">
      <c r="A667" s="890" t="s">
        <v>9029</v>
      </c>
      <c r="B667" s="891" t="s">
        <v>467</v>
      </c>
      <c r="C667" s="892" t="s">
        <v>9882</v>
      </c>
      <c r="D667" s="893">
        <v>5</v>
      </c>
      <c r="E667" s="894"/>
      <c r="F667" s="953">
        <v>7.23</v>
      </c>
      <c r="G667" s="153">
        <f>IF(F667="","",F667-F667*COMPASS!$U$11)</f>
        <v>7.23</v>
      </c>
    </row>
    <row r="668" spans="1:7">
      <c r="A668" s="890" t="s">
        <v>9030</v>
      </c>
      <c r="B668" s="891" t="s">
        <v>216</v>
      </c>
      <c r="C668" s="892" t="s">
        <v>9031</v>
      </c>
      <c r="D668" s="893">
        <v>1</v>
      </c>
      <c r="E668" s="894"/>
      <c r="F668" s="953">
        <v>7.21</v>
      </c>
      <c r="G668" s="153">
        <f>IF(F668="","",F668-F668*COMPASS!$U$11)</f>
        <v>7.21</v>
      </c>
    </row>
    <row r="669" spans="1:7">
      <c r="A669" s="890" t="s">
        <v>9032</v>
      </c>
      <c r="B669" s="891" t="s">
        <v>467</v>
      </c>
      <c r="C669" s="892" t="s">
        <v>9883</v>
      </c>
      <c r="D669" s="893">
        <v>10</v>
      </c>
      <c r="E669" s="894"/>
      <c r="F669" s="953">
        <v>12.1</v>
      </c>
      <c r="G669" s="153">
        <f>IF(F669="","",F669-F669*COMPASS!$U$11)</f>
        <v>12.1</v>
      </c>
    </row>
    <row r="670" spans="1:7">
      <c r="A670" s="890" t="s">
        <v>9033</v>
      </c>
      <c r="B670" s="891" t="s">
        <v>467</v>
      </c>
      <c r="C670" s="892" t="s">
        <v>9884</v>
      </c>
      <c r="D670" s="893">
        <v>10</v>
      </c>
      <c r="E670" s="894"/>
      <c r="F670" s="953">
        <v>12.69</v>
      </c>
      <c r="G670" s="153">
        <f>IF(F670="","",F670-F670*COMPASS!$U$11)</f>
        <v>12.69</v>
      </c>
    </row>
    <row r="671" spans="1:7">
      <c r="A671" s="890" t="s">
        <v>9034</v>
      </c>
      <c r="B671" s="891" t="s">
        <v>467</v>
      </c>
      <c r="C671" s="892" t="s">
        <v>9885</v>
      </c>
      <c r="D671" s="893">
        <v>10</v>
      </c>
      <c r="E671" s="894"/>
      <c r="F671" s="953">
        <v>13.28</v>
      </c>
      <c r="G671" s="153">
        <f>IF(F671="","",F671-F671*COMPASS!$U$11)</f>
        <v>13.28</v>
      </c>
    </row>
    <row r="672" spans="1:7">
      <c r="A672" s="890" t="s">
        <v>9035</v>
      </c>
      <c r="B672" s="891" t="s">
        <v>467</v>
      </c>
      <c r="C672" s="892" t="s">
        <v>9886</v>
      </c>
      <c r="D672" s="893">
        <v>5</v>
      </c>
      <c r="E672" s="894"/>
      <c r="F672" s="953">
        <v>14.45</v>
      </c>
      <c r="G672" s="153">
        <f>IF(F672="","",F672-F672*COMPASS!$U$11)</f>
        <v>14.45</v>
      </c>
    </row>
    <row r="673" spans="1:7">
      <c r="A673" s="890" t="s">
        <v>9036</v>
      </c>
      <c r="B673" s="891" t="s">
        <v>216</v>
      </c>
      <c r="C673" s="892" t="s">
        <v>9037</v>
      </c>
      <c r="D673" s="893">
        <v>1</v>
      </c>
      <c r="E673" s="894"/>
      <c r="F673" s="953">
        <v>17.39</v>
      </c>
      <c r="G673" s="153">
        <f>IF(F673="","",F673-F673*COMPASS!$U$11)</f>
        <v>17.39</v>
      </c>
    </row>
    <row r="674" spans="1:7">
      <c r="A674" s="890" t="s">
        <v>12025</v>
      </c>
      <c r="B674" s="891" t="s">
        <v>216</v>
      </c>
      <c r="C674" s="892" t="s">
        <v>9038</v>
      </c>
      <c r="D674" s="812">
        <v>1</v>
      </c>
      <c r="E674" s="894"/>
      <c r="F674" s="953">
        <v>11.68</v>
      </c>
      <c r="G674" s="153">
        <f>IF(F674="","",F674-F674*COMPASS!$U$11)</f>
        <v>11.68</v>
      </c>
    </row>
    <row r="675" spans="1:7">
      <c r="A675" s="890" t="s">
        <v>12026</v>
      </c>
      <c r="B675" s="891" t="s">
        <v>216</v>
      </c>
      <c r="C675" s="892" t="s">
        <v>9039</v>
      </c>
      <c r="D675" s="893">
        <v>1</v>
      </c>
      <c r="E675" s="894"/>
      <c r="F675" s="953">
        <v>11.8</v>
      </c>
      <c r="G675" s="153">
        <f>IF(F675="","",F675-F675*COMPASS!$U$11)</f>
        <v>11.8</v>
      </c>
    </row>
    <row r="676" spans="1:7">
      <c r="A676" s="890" t="s">
        <v>12027</v>
      </c>
      <c r="B676" s="891" t="s">
        <v>216</v>
      </c>
      <c r="C676" s="892" t="s">
        <v>9040</v>
      </c>
      <c r="D676" s="893">
        <v>1</v>
      </c>
      <c r="E676" s="894"/>
      <c r="F676" s="953">
        <v>12.39</v>
      </c>
      <c r="G676" s="153">
        <f>IF(F676="","",F676-F676*COMPASS!$U$11)</f>
        <v>12.39</v>
      </c>
    </row>
    <row r="677" spans="1:7">
      <c r="A677" s="890" t="s">
        <v>12028</v>
      </c>
      <c r="B677" s="891" t="s">
        <v>216</v>
      </c>
      <c r="C677" s="892" t="s">
        <v>9041</v>
      </c>
      <c r="D677" s="893">
        <v>1</v>
      </c>
      <c r="E677" s="894"/>
      <c r="F677" s="953">
        <v>13.56</v>
      </c>
      <c r="G677" s="153">
        <f>IF(F677="","",F677-F677*COMPASS!$U$11)</f>
        <v>13.56</v>
      </c>
    </row>
    <row r="678" spans="1:7">
      <c r="A678" s="890" t="s">
        <v>13060</v>
      </c>
      <c r="B678" s="891" t="s">
        <v>216</v>
      </c>
      <c r="C678" s="892" t="s">
        <v>13061</v>
      </c>
      <c r="D678" s="893">
        <v>1</v>
      </c>
      <c r="E678" s="894"/>
      <c r="F678" s="953">
        <v>8.81</v>
      </c>
      <c r="G678" s="153">
        <f>IF(F678="","",F678-F678*COMPASS!$U$11)</f>
        <v>8.81</v>
      </c>
    </row>
    <row r="679" spans="1:7">
      <c r="A679" s="890" t="s">
        <v>13062</v>
      </c>
      <c r="B679" s="891" t="s">
        <v>216</v>
      </c>
      <c r="C679" s="892" t="s">
        <v>13063</v>
      </c>
      <c r="D679" s="893">
        <v>1</v>
      </c>
      <c r="E679" s="894"/>
      <c r="F679" s="953">
        <v>9.85</v>
      </c>
      <c r="G679" s="153">
        <f>IF(F679="","",F679-F679*COMPASS!$U$11)</f>
        <v>9.85</v>
      </c>
    </row>
    <row r="680" spans="1:7">
      <c r="A680" s="890" t="s">
        <v>13064</v>
      </c>
      <c r="B680" s="891" t="s">
        <v>216</v>
      </c>
      <c r="C680" s="892" t="s">
        <v>13065</v>
      </c>
      <c r="D680" s="893">
        <v>1</v>
      </c>
      <c r="E680" s="894"/>
      <c r="F680" s="953">
        <v>10.89</v>
      </c>
      <c r="G680" s="153">
        <f>IF(F680="","",F680-F680*COMPASS!$U$11)</f>
        <v>10.89</v>
      </c>
    </row>
    <row r="681" spans="1:7">
      <c r="A681" s="890" t="s">
        <v>13066</v>
      </c>
      <c r="B681" s="891" t="s">
        <v>216</v>
      </c>
      <c r="C681" s="892" t="s">
        <v>13067</v>
      </c>
      <c r="D681" s="893">
        <v>1</v>
      </c>
      <c r="E681" s="894"/>
      <c r="F681" s="953">
        <v>12.97</v>
      </c>
      <c r="G681" s="153">
        <f>IF(F681="","",F681-F681*COMPASS!$U$11)</f>
        <v>12.97</v>
      </c>
    </row>
    <row r="682" spans="1:7">
      <c r="A682" s="890" t="s">
        <v>13068</v>
      </c>
      <c r="B682" s="891" t="s">
        <v>216</v>
      </c>
      <c r="C682" s="892" t="s">
        <v>13069</v>
      </c>
      <c r="D682" s="893">
        <v>1</v>
      </c>
      <c r="E682" s="894"/>
      <c r="F682" s="953">
        <v>18.16</v>
      </c>
      <c r="G682" s="153">
        <f>IF(F682="","",F682-F682*COMPASS!$U$11)</f>
        <v>18.16</v>
      </c>
    </row>
    <row r="683" spans="1:7">
      <c r="A683" s="890" t="s">
        <v>13070</v>
      </c>
      <c r="B683" s="891" t="s">
        <v>216</v>
      </c>
      <c r="C683" s="892" t="s">
        <v>13071</v>
      </c>
      <c r="D683" s="893">
        <v>1</v>
      </c>
      <c r="E683" s="894"/>
      <c r="F683" s="953">
        <v>17.63</v>
      </c>
      <c r="G683" s="153">
        <f>IF(F683="","",F683-F683*COMPASS!$U$11)</f>
        <v>17.63</v>
      </c>
    </row>
    <row r="684" spans="1:7">
      <c r="A684" s="890" t="s">
        <v>13072</v>
      </c>
      <c r="B684" s="891" t="s">
        <v>216</v>
      </c>
      <c r="C684" s="892" t="s">
        <v>13073</v>
      </c>
      <c r="D684" s="893">
        <v>1</v>
      </c>
      <c r="E684" s="894"/>
      <c r="F684" s="953">
        <v>19.7</v>
      </c>
      <c r="G684" s="153">
        <f>IF(F684="","",F684-F684*COMPASS!$U$11)</f>
        <v>19.7</v>
      </c>
    </row>
    <row r="685" spans="1:7">
      <c r="A685" s="890" t="s">
        <v>13074</v>
      </c>
      <c r="B685" s="891" t="s">
        <v>216</v>
      </c>
      <c r="C685" s="892" t="s">
        <v>13075</v>
      </c>
      <c r="D685" s="893">
        <v>1</v>
      </c>
      <c r="E685" s="894"/>
      <c r="F685" s="953">
        <v>21.78</v>
      </c>
      <c r="G685" s="153">
        <f>IF(F685="","",F685-F685*COMPASS!$U$11)</f>
        <v>21.78</v>
      </c>
    </row>
    <row r="686" spans="1:7">
      <c r="A686" s="890" t="s">
        <v>13076</v>
      </c>
      <c r="B686" s="891" t="s">
        <v>216</v>
      </c>
      <c r="C686" s="892" t="s">
        <v>13077</v>
      </c>
      <c r="D686" s="893">
        <v>1</v>
      </c>
      <c r="E686" s="894"/>
      <c r="F686" s="953">
        <v>25.93</v>
      </c>
      <c r="G686" s="153">
        <f>IF(F686="","",F686-F686*COMPASS!$U$11)</f>
        <v>25.93</v>
      </c>
    </row>
    <row r="687" spans="1:7">
      <c r="A687" s="890" t="s">
        <v>13078</v>
      </c>
      <c r="B687" s="891" t="s">
        <v>216</v>
      </c>
      <c r="C687" s="892" t="s">
        <v>13079</v>
      </c>
      <c r="D687" s="893">
        <v>1</v>
      </c>
      <c r="E687" s="894"/>
      <c r="F687" s="953">
        <v>36.31</v>
      </c>
      <c r="G687" s="153">
        <f>IF(F687="","",F687-F687*COMPASS!$U$11)</f>
        <v>36.31</v>
      </c>
    </row>
    <row r="688" spans="1:7">
      <c r="A688" s="890" t="s">
        <v>9042</v>
      </c>
      <c r="B688" s="891" t="s">
        <v>467</v>
      </c>
      <c r="C688" s="892" t="s">
        <v>13989</v>
      </c>
      <c r="D688" s="895">
        <v>1</v>
      </c>
      <c r="E688" s="891"/>
      <c r="F688" s="953">
        <v>53.02</v>
      </c>
      <c r="G688" s="153">
        <f>IF(F688="","",F688-F688*COMPASS!$U$11)</f>
        <v>53.02</v>
      </c>
    </row>
    <row r="689" spans="1:7">
      <c r="A689" s="890" t="s">
        <v>9043</v>
      </c>
      <c r="B689" s="891" t="s">
        <v>467</v>
      </c>
      <c r="C689" s="892" t="s">
        <v>13990</v>
      </c>
      <c r="D689" s="895">
        <v>1</v>
      </c>
      <c r="E689" s="891"/>
      <c r="F689" s="953">
        <v>67.930000000000007</v>
      </c>
      <c r="G689" s="153">
        <f>IF(F689="","",F689-F689*COMPASS!$U$11)</f>
        <v>67.930000000000007</v>
      </c>
    </row>
    <row r="690" spans="1:7">
      <c r="A690" s="890" t="s">
        <v>9044</v>
      </c>
      <c r="B690" s="891" t="s">
        <v>467</v>
      </c>
      <c r="C690" s="892" t="s">
        <v>13991</v>
      </c>
      <c r="D690" s="895">
        <v>1</v>
      </c>
      <c r="E690" s="891"/>
      <c r="F690" s="953">
        <v>88.03</v>
      </c>
      <c r="G690" s="153">
        <f>IF(F690="","",F690-F690*COMPASS!$U$11)</f>
        <v>88.03</v>
      </c>
    </row>
    <row r="691" spans="1:7">
      <c r="A691" s="890" t="s">
        <v>17757</v>
      </c>
      <c r="B691" s="891" t="s">
        <v>467</v>
      </c>
      <c r="C691" s="892" t="s">
        <v>17758</v>
      </c>
      <c r="D691" s="895">
        <v>1</v>
      </c>
      <c r="E691" s="891"/>
      <c r="F691" s="953">
        <v>138.11000000000001</v>
      </c>
      <c r="G691" s="153">
        <f>IF(F691="","",F691-F691*COMPASS!$U$11)</f>
        <v>138.11000000000001</v>
      </c>
    </row>
    <row r="692" spans="1:7">
      <c r="A692" s="890" t="s">
        <v>9045</v>
      </c>
      <c r="B692" s="891" t="s">
        <v>216</v>
      </c>
      <c r="C692" s="892" t="s">
        <v>13992</v>
      </c>
      <c r="D692" s="895">
        <v>1</v>
      </c>
      <c r="E692" s="891"/>
      <c r="F692" s="953">
        <v>138.63999999999999</v>
      </c>
      <c r="G692" s="153">
        <f>IF(F692="","",F692-F692*COMPASS!$U$11)</f>
        <v>138.63999999999999</v>
      </c>
    </row>
    <row r="693" spans="1:7">
      <c r="A693" s="1087" t="s">
        <v>13961</v>
      </c>
      <c r="B693" s="1088" t="s">
        <v>216</v>
      </c>
      <c r="C693" s="892" t="s">
        <v>13993</v>
      </c>
      <c r="D693" s="895">
        <v>1</v>
      </c>
      <c r="E693" s="891"/>
      <c r="F693" s="953">
        <v>53.02</v>
      </c>
      <c r="G693" s="153">
        <f>IF(F693="","",F693-F693*COMPASS!$U$11)</f>
        <v>53.02</v>
      </c>
    </row>
    <row r="694" spans="1:7">
      <c r="A694" s="1087" t="s">
        <v>13962</v>
      </c>
      <c r="B694" s="1088" t="s">
        <v>216</v>
      </c>
      <c r="C694" s="892" t="s">
        <v>13994</v>
      </c>
      <c r="D694" s="895">
        <v>1</v>
      </c>
      <c r="E694" s="891"/>
      <c r="F694" s="953">
        <v>57.91</v>
      </c>
      <c r="G694" s="153">
        <f>IF(F694="","",F694-F694*COMPASS!$U$11)</f>
        <v>57.91</v>
      </c>
    </row>
    <row r="695" spans="1:7">
      <c r="A695" s="1087" t="s">
        <v>13963</v>
      </c>
      <c r="B695" s="1088" t="s">
        <v>216</v>
      </c>
      <c r="C695" s="892" t="s">
        <v>13995</v>
      </c>
      <c r="D695" s="895">
        <v>1</v>
      </c>
      <c r="E695" s="891"/>
      <c r="F695" s="953">
        <v>67.930000000000007</v>
      </c>
      <c r="G695" s="153">
        <f>IF(F695="","",F695-F695*COMPASS!$U$11)</f>
        <v>67.930000000000007</v>
      </c>
    </row>
    <row r="696" spans="1:7">
      <c r="A696" s="1087" t="s">
        <v>13964</v>
      </c>
      <c r="B696" s="1088" t="s">
        <v>216</v>
      </c>
      <c r="C696" s="892" t="s">
        <v>13996</v>
      </c>
      <c r="D696" s="895">
        <v>1</v>
      </c>
      <c r="E696" s="891"/>
      <c r="F696" s="953">
        <v>88.03</v>
      </c>
      <c r="G696" s="153">
        <f>IF(F696="","",F696-F696*COMPASS!$U$11)</f>
        <v>88.03</v>
      </c>
    </row>
    <row r="697" spans="1:7">
      <c r="A697" s="1087" t="s">
        <v>13965</v>
      </c>
      <c r="B697" s="1088" t="s">
        <v>216</v>
      </c>
      <c r="C697" s="892" t="s">
        <v>13997</v>
      </c>
      <c r="D697" s="895">
        <v>1</v>
      </c>
      <c r="E697" s="891"/>
      <c r="F697" s="953">
        <v>118.08</v>
      </c>
      <c r="G697" s="153">
        <f>IF(F697="","",F697-F697*COMPASS!$U$11)</f>
        <v>118.08</v>
      </c>
    </row>
    <row r="698" spans="1:7">
      <c r="A698" s="1087" t="s">
        <v>13966</v>
      </c>
      <c r="B698" s="1088" t="s">
        <v>216</v>
      </c>
      <c r="C698" s="892" t="s">
        <v>13998</v>
      </c>
      <c r="D698" s="895">
        <v>1</v>
      </c>
      <c r="E698" s="891"/>
      <c r="F698" s="953">
        <v>138.11000000000001</v>
      </c>
      <c r="G698" s="153">
        <f>IF(F698="","",F698-F698*COMPASS!$U$11)</f>
        <v>138.11000000000001</v>
      </c>
    </row>
  </sheetData>
  <sheetProtection algorithmName="SHA-512" hashValue="fnaMLsCqBYCvnrdpgiYW8JLWDz9pimNDntfHQg4DyhPoz61Eckg975hePEeoOpUkxZfUad5MLLtNvM191xni/Q==" saltValue="ARZLQzUDGw7S6Y8X+qi+1A==" spinCount="100000" sheet="1" objects="1" scenarios="1"/>
  <mergeCells count="1">
    <mergeCell ref="C1:F1"/>
  </mergeCells>
  <hyperlinks>
    <hyperlink ref="G2" location="Indice" display="Indice" xr:uid="{00000000-0004-0000-0800-000000000000}"/>
    <hyperlink ref="C1" r:id="rId1" xr:uid="{00000000-0004-0000-0800-000001000000}"/>
    <hyperlink ref="A5" location="'Listino ORCA CORRENTE'!A6" display="ORCA - Cassetti ottici" xr:uid="{9CF1CF8B-753E-4786-B016-2F746DFE5F9D}"/>
    <hyperlink ref="A50" location="'Listino ORCA CORRENTE'!A6" display="ORCA - Pannelli Ottici a Muro - Desk e barra DIN" xr:uid="{7E10D89D-12FA-4244-9C08-01291D365DE1}"/>
    <hyperlink ref="A120" location="'Listino ORCA CORRENTE'!A6" display="ORCA - Connettori Ottici a resinare Multimodali" xr:uid="{0F50FCB7-9A92-46E3-B829-D562C20D0549}"/>
    <hyperlink ref="A127" location="'Listino ORCA CORRENTE'!A6" display="ORCA - Connettori Ottici a resinare Monomodali" xr:uid="{269DF94B-0939-44F9-807D-48297AE65312}"/>
    <hyperlink ref="A134" location="'Listino ORCA CORRENTE'!A6" display="ORCA - Connettori prelappati Fast Connector" xr:uid="{B7135276-C0AB-4C32-8C9F-BA553978079B}"/>
    <hyperlink ref="A57" location="'Listino ORCA CORRENTE'!A6" display="ORCA - Bussole" xr:uid="{2A5FBB8F-ACAC-43B5-B93E-24A32D0BBD18}"/>
    <hyperlink ref="A173" location="'Listino ORCA CORRENTE'!A6" display="ORCA - Attenuatori" xr:uid="{EDE6D5AC-C708-4E26-9CD8-09A3D36D2559}"/>
    <hyperlink ref="A180" location="'Listino ORCA CORRENTE'!A6" display="ORCA - Bretelle in Fibra ottica SC-SC Duplex" xr:uid="{363C150A-BB83-4961-92AA-79687097D8FF}"/>
    <hyperlink ref="A223" location="'Listino ORCA CORRENTE'!A6" display="ORCA - Bretelle in Fibra ottica ST-ST Duplex" xr:uid="{E11EE679-A762-477F-9745-F018F3D76F66}"/>
    <hyperlink ref="A244" location="'Listino ORCA CORRENTE'!A6" display="ORCA - Bretelle in Fibra ottica SC-ST Duplex" xr:uid="{E822779E-C2C0-4411-85FC-868B97F9ADDC}"/>
    <hyperlink ref="A265" location="'Listino ORCA CORRENTE'!A6" display="ORCA - Lunghezze fuori standard " xr:uid="{AF49B99A-A6CE-43B2-9606-FA17A8E8443A}"/>
    <hyperlink ref="A273" location="'Listino ORCA CORRENTE'!A6" display="ORCA - Bretelle in Fibra ottica MT-RJ Duplex" xr:uid="{A1B94712-FC25-4C3E-914C-F6BDAECDC0C5}"/>
    <hyperlink ref="A306" location="'Listino ORCA CORRENTE'!A6" display="ORCA - Bretelle in Fibra ottica LC Duplex" xr:uid="{DA2EAEC2-20CE-402D-93D2-5C54E22962CC}"/>
    <hyperlink ref="A349" location="'Listino ORCA CORRENTE'!A6" display="ORCA - Bretelle in Fibra ottica LC-ST Duplex" xr:uid="{A1F5BBDC-A255-4C91-97B5-EF741631B01F}"/>
    <hyperlink ref="A370" location="'Listino ORCA CORRENTE'!A6" display="ORCA - Bretelle in Fibra ottica LC-SC Duplex" xr:uid="{000B56AA-5D41-4652-9FBF-6D76CA0C3D67}"/>
    <hyperlink ref="A413" location="'Listino ORCA CORRENTE'!A6" display="ORCA - Lunghezze fuori standard MT-RJ/LC" xr:uid="{FAB57CA8-F50D-4B72-B04D-94D30DE0D9B7}"/>
    <hyperlink ref="A418" location="'Listino ORCA CORRENTE'!A6" display="ORCA - Bretelle in Fibra ottica Armata High Crusch Resistance SC-SC Duplex" xr:uid="{65EE3D36-B40B-4702-AE55-6BE261DE5D4F}"/>
    <hyperlink ref="A444" location="'Listino ORCA CORRENTE'!A6" display="ORCA - Bretelle in Fibra ottica Armata High Crusch Resistance LC-LC Duplex" xr:uid="{1ECD241A-BAFE-40D2-9433-002A02375211}"/>
    <hyperlink ref="A470" location="'Listino ORCA CORRENTE'!A6" display="ORCA - Lunghezze fuori standard HRC" xr:uid="{6B07AAAE-81B8-4D83-8906-762225D25B8D}"/>
    <hyperlink ref="A475" location="'Listino ORCA CORRENTE'!A6" display="ORCA - Pannelli MPO" xr:uid="{19E67437-AF01-4E76-8FB0-3AA038487684}"/>
    <hyperlink ref="A508" location="'Listino ORCA CORRENTE'!A6" display="ORCA - Trunk Cable MPO" xr:uid="{4DA20AF7-6519-4B44-AAF8-DC8CADF17340}"/>
    <hyperlink ref="A525" location="'Listino ORCA CORRENTE'!A6" display="ORCA - Lunghezze fuori standard MPO" xr:uid="{9722B131-F6D7-4A1E-85E7-E401A924B33D}"/>
    <hyperlink ref="A84" location="'Listino ORCA CORRENTE'!A6" display="ORCA - Pigtail Multimodali" xr:uid="{142AC78B-BC9D-4920-AA24-8507A1E3C412}"/>
    <hyperlink ref="A97" location="'Listino ORCA CORRENTE'!A6" display="ORCA - Pigtail Multimodali OM3/OM4" xr:uid="{65655252-4396-4319-9814-02B3D1A028BC}"/>
    <hyperlink ref="A111" location="'Listino ORCA CORRENTE'!A6" display="ORCA - Pigtail Monomodali" xr:uid="{0EC0B281-EEFA-497D-BB11-95E076464502}"/>
    <hyperlink ref="A530" location="'Listino ORCA CORRENTE'!A6" display="ORCA - Accessori Fibra ottica" xr:uid="{9EC84707-5629-4EEE-A7D2-210DD4190443}"/>
    <hyperlink ref="A552" location="'Listino ORCA CORRENTE'!A6" display="ORCA - Attrezzatura Fibra ottica" xr:uid="{FD1FDC6B-F1D7-4FD1-91AC-6C3DDA2B313B}"/>
    <hyperlink ref="A600" location="'Listino ORCA CORRENTE'!A6" display="ORCA - SISTEMA FTTx - Borchie utenza" xr:uid="{D6BF8441-7755-4345-A14D-C8E7041DBAA4}"/>
    <hyperlink ref="A605" location="'Listino ORCA CORRENTE'!A6" display="ORCA - SISTEMA FTTx - adattatori ottici" xr:uid="{B52853E9-6ABE-4265-AE63-80900D669EC1}"/>
    <hyperlink ref="A612" location="'Listino ORCA CORRENTE'!A6" display="ORCA - SISTEMA FTTx - pigtail e connettori" xr:uid="{FE96D898-FC80-4FF1-97EB-6FA2408FEA52}"/>
    <hyperlink ref="A621" location="'Listino ORCA CORRENTE'!A6" display="ORCA - SISTEMA FTTx - cavo ottico" xr:uid="{4F6A51E6-A493-4245-8AAE-9F38B8510924}"/>
    <hyperlink ref="A623" location="'Listino ORCA CORRENTE'!A6" display="ORCA - SISTEMA FTTx - terminali e CSOE" xr:uid="{A028694B-D63E-4C7F-BD1D-59943007384A}"/>
    <hyperlink ref="A629" location="'Listino ORCA CORRENTE'!A6" display="ORCA - SISTEMA FTTx - splitter passivi" xr:uid="{60589985-61E8-4A0D-91A1-7147655CF2E7}"/>
    <hyperlink ref="A641" location="'Listino ORCA CORRENTE'!A6" display="ORCA - SISTEMA FTTx - BOX" xr:uid="{D29C8028-EFED-44A0-909D-A10D70A3DAC7}"/>
    <hyperlink ref="A653" location="'Listino ORCA CORRENTE'!A6" display="ORCA - SISTEMA FTTx - PatchCord" xr:uid="{E586943C-8E72-4C88-9442-CE38066951F2}"/>
    <hyperlink ref="A575" location="'Listino ORCA CORRENTE'!A6" display="ORCA - Attrezzatura Fibra ottica" xr:uid="{F7EE7076-0A85-4014-A874-1F9B850AE718}"/>
    <hyperlink ref="A42" location="'Listino ORCA CORRENTE'!A6" display="ORCA - Universal Loose tube (MULTITUBE)" xr:uid="{9FEBF9FD-260F-4A21-8AEB-401314BDDEDC}"/>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4</xdr:col>
                <xdr:colOff>30480</xdr:colOff>
                <xdr:row>4</xdr:row>
                <xdr:rowOff>0</xdr:rowOff>
              </from>
              <to>
                <xdr:col>5</xdr:col>
                <xdr:colOff>0</xdr:colOff>
                <xdr:row>5</xdr:row>
                <xdr:rowOff>114300</xdr:rowOff>
              </to>
            </anchor>
          </objectPr>
        </oleObject>
      </mc:Choice>
      <mc:Fallback>
        <oleObject progId="PI3.Image" shapeId="261121"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G202"/>
  <sheetViews>
    <sheetView zoomScale="85" zoomScaleNormal="85" workbookViewId="0">
      <pane ySplit="4" topLeftCell="A151" activePane="bottomLeft" state="frozen"/>
      <selection pane="bottomLeft" activeCell="B154" sqref="B154"/>
    </sheetView>
  </sheetViews>
  <sheetFormatPr defaultColWidth="9.44140625" defaultRowHeight="13.2"/>
  <cols>
    <col min="1" max="1" width="34.21875" style="447" customWidth="1"/>
    <col min="2" max="2" width="3.5546875" style="289" bestFit="1" customWidth="1"/>
    <col min="3" max="3" width="61.5546875" style="234" customWidth="1"/>
    <col min="4" max="4" width="4.5546875" style="638" customWidth="1"/>
    <col min="5" max="5" width="4.5546875" style="452" customWidth="1"/>
    <col min="6" max="6" width="12.44140625" style="463" customWidth="1"/>
    <col min="7" max="7" width="9.44140625" style="173" bestFit="1" customWidth="1"/>
    <col min="8" max="16384" width="9.44140625" style="141"/>
  </cols>
  <sheetData>
    <row r="1" spans="1:7" ht="13.5" customHeight="1">
      <c r="A1" s="652" t="str">
        <f>'LS CABLE'!A1</f>
        <v>Listino Maggio26</v>
      </c>
      <c r="B1" s="477"/>
      <c r="C1" s="1386" t="s">
        <v>11815</v>
      </c>
      <c r="D1" s="1386"/>
      <c r="E1" s="1386"/>
      <c r="F1" s="1386"/>
      <c r="G1" s="154"/>
    </row>
    <row r="2" spans="1:7" ht="13.5" customHeight="1" thickBot="1">
      <c r="A2" s="651"/>
      <c r="B2" s="478"/>
      <c r="C2" s="654"/>
      <c r="D2" s="636"/>
      <c r="E2" s="451"/>
      <c r="F2" s="462"/>
      <c r="G2" s="163" t="s">
        <v>190</v>
      </c>
    </row>
    <row r="3" spans="1:7" ht="24" customHeight="1">
      <c r="A3" s="653" t="s">
        <v>2596</v>
      </c>
      <c r="B3" s="624"/>
      <c r="C3" s="655"/>
      <c r="D3" s="637"/>
      <c r="E3" s="625"/>
      <c r="F3" s="626"/>
      <c r="G3" s="164"/>
    </row>
    <row r="4" spans="1:7" s="191" customFormat="1" ht="12.75" customHeight="1">
      <c r="A4" s="446" t="str">
        <f>'[3]LS CABLE'!A4</f>
        <v>Cod. Compass</v>
      </c>
      <c r="B4" s="627"/>
      <c r="C4" s="500" t="s">
        <v>219</v>
      </c>
      <c r="D4" s="139" t="s">
        <v>490</v>
      </c>
      <c r="E4" s="628"/>
      <c r="F4" s="509" t="s">
        <v>189</v>
      </c>
      <c r="G4" s="167" t="s">
        <v>491</v>
      </c>
    </row>
    <row r="5" spans="1:7" s="191" customFormat="1" ht="25.35" customHeight="1">
      <c r="A5" s="1127" t="s">
        <v>12029</v>
      </c>
      <c r="B5" s="955"/>
      <c r="C5" s="1384" t="s">
        <v>13396</v>
      </c>
      <c r="D5" s="956"/>
      <c r="E5" s="957"/>
      <c r="F5" s="958"/>
      <c r="G5" s="527" t="str">
        <f>IF(F5="","",F5-F5*COMPASS!$U$11)</f>
        <v/>
      </c>
    </row>
    <row r="6" spans="1:7" ht="31.8" customHeight="1">
      <c r="A6" s="890" t="s">
        <v>10129</v>
      </c>
      <c r="B6" s="891" t="s">
        <v>467</v>
      </c>
      <c r="C6" s="892" t="s">
        <v>11829</v>
      </c>
      <c r="D6" s="893">
        <v>1</v>
      </c>
      <c r="E6" s="894"/>
      <c r="F6" s="903">
        <v>1009.18</v>
      </c>
      <c r="G6" s="153">
        <f>IF(F6="","",F6-F6*COMPASS!$U$11)</f>
        <v>1009.18</v>
      </c>
    </row>
    <row r="7" spans="1:7" ht="16.350000000000001" customHeight="1">
      <c r="A7" s="890" t="s">
        <v>10130</v>
      </c>
      <c r="B7" s="891" t="s">
        <v>467</v>
      </c>
      <c r="C7" s="892" t="s">
        <v>11830</v>
      </c>
      <c r="D7" s="893">
        <v>1</v>
      </c>
      <c r="E7" s="894"/>
      <c r="F7" s="903">
        <v>953.15</v>
      </c>
      <c r="G7" s="153">
        <f>IF(F7="","",F7-F7*COMPASS!$U$11)</f>
        <v>953.15</v>
      </c>
    </row>
    <row r="8" spans="1:7">
      <c r="A8" s="1127" t="s">
        <v>14720</v>
      </c>
      <c r="B8" s="955"/>
      <c r="C8" s="1384" t="s">
        <v>13999</v>
      </c>
      <c r="D8" s="956"/>
      <c r="E8" s="957"/>
      <c r="F8" s="958"/>
      <c r="G8" s="153" t="str">
        <f>IF(F8="","",F8-F8*COMPASS!$U$11)</f>
        <v/>
      </c>
    </row>
    <row r="9" spans="1:7" ht="16.8" customHeight="1">
      <c r="A9" s="890" t="s">
        <v>13969</v>
      </c>
      <c r="B9" s="891" t="s">
        <v>216</v>
      </c>
      <c r="C9" s="1089" t="s">
        <v>14721</v>
      </c>
      <c r="D9" s="893">
        <v>1</v>
      </c>
      <c r="E9" s="894" t="s">
        <v>445</v>
      </c>
      <c r="F9" s="903">
        <v>632.9</v>
      </c>
      <c r="G9" s="153">
        <f>IF(F9="","",F9-F9*COMPASS!$U$11)</f>
        <v>632.9</v>
      </c>
    </row>
    <row r="10" spans="1:7" ht="16.350000000000001" customHeight="1">
      <c r="A10" s="890" t="s">
        <v>13970</v>
      </c>
      <c r="B10" s="891" t="s">
        <v>216</v>
      </c>
      <c r="C10" s="1089" t="s">
        <v>14722</v>
      </c>
      <c r="D10" s="893">
        <v>1</v>
      </c>
      <c r="E10" s="894" t="s">
        <v>445</v>
      </c>
      <c r="F10" s="903">
        <v>791.78</v>
      </c>
      <c r="G10" s="153">
        <f>IF(F10="","",F10-F10*COMPASS!$U$11)</f>
        <v>791.78</v>
      </c>
    </row>
    <row r="11" spans="1:7" ht="16.350000000000001" customHeight="1">
      <c r="A11" s="890" t="s">
        <v>13971</v>
      </c>
      <c r="B11" s="891" t="s">
        <v>216</v>
      </c>
      <c r="C11" s="1089" t="s">
        <v>14723</v>
      </c>
      <c r="D11" s="893">
        <v>1</v>
      </c>
      <c r="E11" s="894" t="s">
        <v>445</v>
      </c>
      <c r="F11" s="903">
        <v>709.61</v>
      </c>
      <c r="G11" s="153">
        <f>IF(F11="","",F11-F11*COMPASS!$U$11)</f>
        <v>709.61</v>
      </c>
    </row>
    <row r="12" spans="1:7" ht="16.350000000000001" customHeight="1">
      <c r="A12" s="890" t="s">
        <v>13972</v>
      </c>
      <c r="B12" s="891" t="s">
        <v>216</v>
      </c>
      <c r="C12" s="1089" t="s">
        <v>14724</v>
      </c>
      <c r="D12" s="893">
        <v>1</v>
      </c>
      <c r="E12" s="894" t="s">
        <v>445</v>
      </c>
      <c r="F12" s="903">
        <v>891.88</v>
      </c>
      <c r="G12" s="153">
        <f>IF(F12="","",F12-F12*COMPASS!$U$11)</f>
        <v>891.88</v>
      </c>
    </row>
    <row r="13" spans="1:7" ht="16.350000000000001" customHeight="1">
      <c r="A13" s="890" t="s">
        <v>13973</v>
      </c>
      <c r="B13" s="891" t="s">
        <v>216</v>
      </c>
      <c r="C13" s="1089" t="s">
        <v>14725</v>
      </c>
      <c r="D13" s="893">
        <v>1</v>
      </c>
      <c r="E13" s="894" t="s">
        <v>445</v>
      </c>
      <c r="F13" s="903">
        <v>747.64</v>
      </c>
      <c r="G13" s="153">
        <f>IF(F13="","",F13-F13*COMPASS!$U$11)</f>
        <v>747.64</v>
      </c>
    </row>
    <row r="14" spans="1:7" ht="16.350000000000001" customHeight="1">
      <c r="A14" s="890" t="s">
        <v>13974</v>
      </c>
      <c r="B14" s="891" t="s">
        <v>216</v>
      </c>
      <c r="C14" s="1089" t="s">
        <v>14726</v>
      </c>
      <c r="D14" s="893">
        <v>1</v>
      </c>
      <c r="E14" s="894" t="s">
        <v>445</v>
      </c>
      <c r="F14" s="903">
        <v>919.95</v>
      </c>
      <c r="G14" s="153">
        <f>IF(F14="","",F14-F14*COMPASS!$U$11)</f>
        <v>919.95</v>
      </c>
    </row>
    <row r="15" spans="1:7" ht="16.350000000000001" customHeight="1">
      <c r="A15" s="959" t="s">
        <v>11843</v>
      </c>
      <c r="B15" s="960"/>
      <c r="C15" s="1384" t="s">
        <v>13397</v>
      </c>
      <c r="D15" s="961"/>
      <c r="E15" s="962"/>
      <c r="F15" s="963"/>
      <c r="G15" s="153" t="str">
        <f>IF(F15="","",F15-F15*COMPASS!$U$11)</f>
        <v/>
      </c>
    </row>
    <row r="16" spans="1:7" ht="39" customHeight="1">
      <c r="A16" s="890" t="s">
        <v>10131</v>
      </c>
      <c r="B16" s="891" t="s">
        <v>467</v>
      </c>
      <c r="C16" s="892" t="s">
        <v>14727</v>
      </c>
      <c r="D16" s="893">
        <v>1</v>
      </c>
      <c r="E16" s="894"/>
      <c r="F16" s="903">
        <v>464.47</v>
      </c>
      <c r="G16" s="153">
        <f>IF(F16="","",F16-F16*COMPASS!$U$11)</f>
        <v>464.47</v>
      </c>
    </row>
    <row r="17" spans="1:7" ht="16.350000000000001" customHeight="1">
      <c r="A17" s="890" t="s">
        <v>10132</v>
      </c>
      <c r="B17" s="891" t="s">
        <v>467</v>
      </c>
      <c r="C17" s="892" t="s">
        <v>14728</v>
      </c>
      <c r="D17" s="893">
        <v>1</v>
      </c>
      <c r="E17" s="894"/>
      <c r="F17" s="903">
        <v>475.54</v>
      </c>
      <c r="G17" s="153">
        <f>IF(F17="","",F17-F17*COMPASS!$U$11)</f>
        <v>475.54</v>
      </c>
    </row>
    <row r="18" spans="1:7" ht="16.350000000000001" customHeight="1">
      <c r="A18" s="890" t="s">
        <v>10133</v>
      </c>
      <c r="B18" s="891" t="s">
        <v>467</v>
      </c>
      <c r="C18" s="892" t="s">
        <v>14729</v>
      </c>
      <c r="D18" s="893">
        <v>1</v>
      </c>
      <c r="E18" s="894"/>
      <c r="F18" s="903">
        <v>497.66</v>
      </c>
      <c r="G18" s="153">
        <f>IF(F18="","",F18-F18*COMPASS!$U$11)</f>
        <v>497.66</v>
      </c>
    </row>
    <row r="19" spans="1:7" ht="16.350000000000001" customHeight="1">
      <c r="A19" s="890" t="s">
        <v>13975</v>
      </c>
      <c r="B19" s="891" t="s">
        <v>216</v>
      </c>
      <c r="C19" s="1089" t="s">
        <v>14730</v>
      </c>
      <c r="D19" s="893">
        <v>1</v>
      </c>
      <c r="E19" s="894" t="s">
        <v>445</v>
      </c>
      <c r="F19" s="903">
        <v>609.24</v>
      </c>
      <c r="G19" s="153">
        <f>IF(F19="","",F19-F19*COMPASS!$U$11)</f>
        <v>609.24</v>
      </c>
    </row>
    <row r="20" spans="1:7" ht="16.350000000000001" customHeight="1">
      <c r="A20" s="890" t="s">
        <v>10134</v>
      </c>
      <c r="B20" s="891" t="s">
        <v>467</v>
      </c>
      <c r="C20" s="892" t="s">
        <v>14731</v>
      </c>
      <c r="D20" s="893">
        <v>1</v>
      </c>
      <c r="E20" s="894"/>
      <c r="F20" s="903">
        <v>551.1</v>
      </c>
      <c r="G20" s="153">
        <f>IF(F20="","",F20-F20*COMPASS!$U$11)</f>
        <v>551.1</v>
      </c>
    </row>
    <row r="21" spans="1:7">
      <c r="A21" s="890" t="s">
        <v>10135</v>
      </c>
      <c r="B21" s="891" t="s">
        <v>467</v>
      </c>
      <c r="C21" s="892" t="s">
        <v>14732</v>
      </c>
      <c r="D21" s="893">
        <v>1</v>
      </c>
      <c r="E21" s="894"/>
      <c r="F21" s="903">
        <v>639.48</v>
      </c>
      <c r="G21" s="153">
        <f>IF(F21="","",F21-F21*COMPASS!$U$11)</f>
        <v>639.48</v>
      </c>
    </row>
    <row r="22" spans="1:7" ht="16.350000000000001" customHeight="1">
      <c r="A22" s="890" t="s">
        <v>10136</v>
      </c>
      <c r="B22" s="891" t="s">
        <v>467</v>
      </c>
      <c r="C22" s="892" t="s">
        <v>14733</v>
      </c>
      <c r="D22" s="893">
        <v>1</v>
      </c>
      <c r="E22" s="894"/>
      <c r="F22" s="903">
        <v>544.34</v>
      </c>
      <c r="G22" s="153">
        <f>IF(F22="","",F22-F22*COMPASS!$U$11)</f>
        <v>544.34</v>
      </c>
    </row>
    <row r="23" spans="1:7" ht="16.350000000000001" customHeight="1">
      <c r="A23" s="890" t="s">
        <v>10137</v>
      </c>
      <c r="B23" s="891" t="s">
        <v>467</v>
      </c>
      <c r="C23" s="892" t="s">
        <v>14734</v>
      </c>
      <c r="D23" s="893">
        <v>1</v>
      </c>
      <c r="E23" s="894"/>
      <c r="F23" s="903">
        <v>598.91</v>
      </c>
      <c r="G23" s="153">
        <f>IF(F23="","",F23-F23*COMPASS!$U$11)</f>
        <v>598.91</v>
      </c>
    </row>
    <row r="24" spans="1:7" ht="16.350000000000001" customHeight="1">
      <c r="A24" s="890" t="s">
        <v>13976</v>
      </c>
      <c r="B24" s="891" t="s">
        <v>216</v>
      </c>
      <c r="C24" s="1089" t="s">
        <v>14735</v>
      </c>
      <c r="D24" s="893">
        <v>1</v>
      </c>
      <c r="E24" s="894" t="s">
        <v>445</v>
      </c>
      <c r="F24" s="903">
        <v>633.59</v>
      </c>
      <c r="G24" s="153">
        <f>IF(F24="","",F24-F24*COMPASS!$U$11)</f>
        <v>633.59</v>
      </c>
    </row>
    <row r="25" spans="1:7" ht="16.350000000000001" customHeight="1">
      <c r="A25" s="890" t="s">
        <v>10138</v>
      </c>
      <c r="B25" s="891" t="s">
        <v>467</v>
      </c>
      <c r="C25" s="892" t="s">
        <v>14736</v>
      </c>
      <c r="D25" s="893">
        <v>1</v>
      </c>
      <c r="E25" s="894"/>
      <c r="F25" s="903">
        <v>657.73</v>
      </c>
      <c r="G25" s="153">
        <f>IF(F25="","",F25-F25*COMPASS!$U$11)</f>
        <v>657.73</v>
      </c>
    </row>
    <row r="26" spans="1:7" ht="16.350000000000001" customHeight="1">
      <c r="A26" s="890" t="s">
        <v>10139</v>
      </c>
      <c r="B26" s="891" t="s">
        <v>216</v>
      </c>
      <c r="C26" s="892" t="s">
        <v>14737</v>
      </c>
      <c r="D26" s="893">
        <v>1</v>
      </c>
      <c r="E26" s="894"/>
      <c r="F26" s="903">
        <v>757.35</v>
      </c>
      <c r="G26" s="153">
        <f>IF(F26="","",F26-F26*COMPASS!$U$11)</f>
        <v>757.35</v>
      </c>
    </row>
    <row r="27" spans="1:7" ht="16.350000000000001" customHeight="1">
      <c r="A27" s="890" t="s">
        <v>10140</v>
      </c>
      <c r="B27" s="891" t="s">
        <v>467</v>
      </c>
      <c r="C27" s="892" t="s">
        <v>14738</v>
      </c>
      <c r="D27" s="893">
        <v>1</v>
      </c>
      <c r="E27" s="894"/>
      <c r="F27" s="903">
        <v>712.91</v>
      </c>
      <c r="G27" s="153">
        <f>IF(F27="","",F27-F27*COMPASS!$U$11)</f>
        <v>712.91</v>
      </c>
    </row>
    <row r="28" spans="1:7" ht="16.350000000000001" customHeight="1">
      <c r="A28" s="890" t="s">
        <v>13977</v>
      </c>
      <c r="B28" s="891" t="s">
        <v>216</v>
      </c>
      <c r="C28" s="1089" t="s">
        <v>14739</v>
      </c>
      <c r="D28" s="893">
        <v>1</v>
      </c>
      <c r="E28" s="894" t="s">
        <v>445</v>
      </c>
      <c r="F28" s="903">
        <v>776.63</v>
      </c>
      <c r="G28" s="153">
        <f>IF(F28="","",F28-F28*COMPASS!$U$11)</f>
        <v>776.63</v>
      </c>
    </row>
    <row r="29" spans="1:7">
      <c r="A29" s="890" t="s">
        <v>10141</v>
      </c>
      <c r="B29" s="891" t="s">
        <v>467</v>
      </c>
      <c r="C29" s="892" t="s">
        <v>14740</v>
      </c>
      <c r="D29" s="893">
        <v>1</v>
      </c>
      <c r="E29" s="894"/>
      <c r="F29" s="903">
        <v>785.19</v>
      </c>
      <c r="G29" s="153">
        <f>IF(F29="","",F29-F29*COMPASS!$U$11)</f>
        <v>785.19</v>
      </c>
    </row>
    <row r="30" spans="1:7" ht="16.350000000000001" customHeight="1">
      <c r="A30" s="890" t="s">
        <v>10142</v>
      </c>
      <c r="B30" s="891" t="s">
        <v>216</v>
      </c>
      <c r="C30" s="892" t="s">
        <v>14741</v>
      </c>
      <c r="D30" s="893">
        <v>1</v>
      </c>
      <c r="E30" s="894"/>
      <c r="F30" s="903">
        <v>883.63</v>
      </c>
      <c r="G30" s="153">
        <f>IF(F30="","",F30-F30*COMPASS!$U$11)</f>
        <v>883.63</v>
      </c>
    </row>
    <row r="31" spans="1:7" ht="16.350000000000001" customHeight="1">
      <c r="A31" s="959" t="s">
        <v>11833</v>
      </c>
      <c r="B31" s="960"/>
      <c r="C31" s="964"/>
      <c r="D31" s="961"/>
      <c r="E31" s="962"/>
      <c r="F31" s="963"/>
      <c r="G31" s="153" t="str">
        <f>IF(F31="","",F31-F31*COMPASS!$U$11)</f>
        <v/>
      </c>
    </row>
    <row r="32" spans="1:7" ht="16.350000000000001" customHeight="1">
      <c r="A32" s="890" t="s">
        <v>10189</v>
      </c>
      <c r="B32" s="891" t="s">
        <v>467</v>
      </c>
      <c r="C32" s="892" t="s">
        <v>10190</v>
      </c>
      <c r="D32" s="893">
        <v>1</v>
      </c>
      <c r="E32" s="894"/>
      <c r="F32" s="903">
        <v>49.68</v>
      </c>
      <c r="G32" s="153">
        <f>IF(F32="","",F32-F32*COMPASS!$U$11)</f>
        <v>49.68</v>
      </c>
    </row>
    <row r="33" spans="1:7" ht="16.350000000000001" customHeight="1">
      <c r="A33" s="890" t="s">
        <v>10191</v>
      </c>
      <c r="B33" s="891" t="s">
        <v>467</v>
      </c>
      <c r="C33" s="892" t="s">
        <v>10192</v>
      </c>
      <c r="D33" s="893">
        <v>1</v>
      </c>
      <c r="E33" s="894"/>
      <c r="F33" s="903">
        <v>54.91</v>
      </c>
      <c r="G33" s="153">
        <f>IF(F33="","",F33-F33*COMPASS!$U$11)</f>
        <v>54.91</v>
      </c>
    </row>
    <row r="34" spans="1:7" ht="16.350000000000001" customHeight="1">
      <c r="A34" s="890" t="s">
        <v>10193</v>
      </c>
      <c r="B34" s="891" t="s">
        <v>467</v>
      </c>
      <c r="C34" s="892" t="s">
        <v>10194</v>
      </c>
      <c r="D34" s="893">
        <v>1</v>
      </c>
      <c r="E34" s="894"/>
      <c r="F34" s="903">
        <v>60.14</v>
      </c>
      <c r="G34" s="153">
        <f>IF(F34="","",F34-F34*COMPASS!$U$11)</f>
        <v>60.14</v>
      </c>
    </row>
    <row r="35" spans="1:7" ht="16.350000000000001" customHeight="1">
      <c r="A35" s="890" t="s">
        <v>10195</v>
      </c>
      <c r="B35" s="891" t="s">
        <v>467</v>
      </c>
      <c r="C35" s="965" t="s">
        <v>15278</v>
      </c>
      <c r="D35" s="887">
        <v>1</v>
      </c>
      <c r="E35" s="894"/>
      <c r="F35" s="903">
        <v>64.97</v>
      </c>
      <c r="G35" s="153">
        <f>IF(F35="","",F35-F35*COMPASS!$U$11)</f>
        <v>64.97</v>
      </c>
    </row>
    <row r="36" spans="1:7" ht="16.350000000000001" customHeight="1">
      <c r="A36" s="890" t="s">
        <v>10429</v>
      </c>
      <c r="B36" s="891" t="s">
        <v>467</v>
      </c>
      <c r="C36" s="892" t="s">
        <v>15279</v>
      </c>
      <c r="D36" s="893">
        <v>1</v>
      </c>
      <c r="E36" s="894"/>
      <c r="F36" s="903">
        <v>65.37</v>
      </c>
      <c r="G36" s="153">
        <f>IF(F36="","",F36-F36*COMPASS!$U$11)</f>
        <v>65.37</v>
      </c>
    </row>
    <row r="37" spans="1:7">
      <c r="A37" s="890" t="s">
        <v>15274</v>
      </c>
      <c r="B37" s="891" t="s">
        <v>467</v>
      </c>
      <c r="C37" s="965" t="s">
        <v>15275</v>
      </c>
      <c r="D37" s="887">
        <v>1</v>
      </c>
      <c r="E37" s="894"/>
      <c r="F37" s="903">
        <v>64.97</v>
      </c>
      <c r="G37" s="153">
        <f>IF(F37="","",F37-F37*COMPASS!$U$11)</f>
        <v>64.97</v>
      </c>
    </row>
    <row r="38" spans="1:7" ht="16.350000000000001" customHeight="1">
      <c r="A38" s="890" t="s">
        <v>15276</v>
      </c>
      <c r="B38" s="891" t="s">
        <v>467</v>
      </c>
      <c r="C38" s="892" t="s">
        <v>15277</v>
      </c>
      <c r="D38" s="893">
        <v>1</v>
      </c>
      <c r="E38" s="894"/>
      <c r="F38" s="903">
        <v>65.37</v>
      </c>
      <c r="G38" s="153">
        <f>IF(F38="","",F38-F38*COMPASS!$U$11)</f>
        <v>65.37</v>
      </c>
    </row>
    <row r="39" spans="1:7" ht="16.350000000000001" customHeight="1">
      <c r="A39" s="959" t="s">
        <v>14742</v>
      </c>
      <c r="B39" s="960"/>
      <c r="C39" s="964"/>
      <c r="D39" s="961"/>
      <c r="E39" s="962"/>
      <c r="F39" s="963"/>
      <c r="G39" s="153" t="str">
        <f>IF(F39="","",F39-F39*COMPASS!$U$11)</f>
        <v/>
      </c>
    </row>
    <row r="40" spans="1:7" ht="16.350000000000001" customHeight="1">
      <c r="A40" s="890" t="s">
        <v>11569</v>
      </c>
      <c r="B40" s="891" t="s">
        <v>467</v>
      </c>
      <c r="C40" s="892" t="s">
        <v>11570</v>
      </c>
      <c r="D40" s="893">
        <v>1</v>
      </c>
      <c r="E40" s="894"/>
      <c r="F40" s="903">
        <v>65.84</v>
      </c>
      <c r="G40" s="153">
        <f>IF(F40="","",F40-F40*COMPASS!$U$11)</f>
        <v>65.84</v>
      </c>
    </row>
    <row r="41" spans="1:7">
      <c r="A41" s="890" t="s">
        <v>11571</v>
      </c>
      <c r="B41" s="891" t="s">
        <v>467</v>
      </c>
      <c r="C41" s="892" t="s">
        <v>11572</v>
      </c>
      <c r="D41" s="893">
        <v>1</v>
      </c>
      <c r="E41" s="894"/>
      <c r="F41" s="903">
        <v>92.97</v>
      </c>
      <c r="G41" s="153">
        <f>IF(F41="","",F41-F41*COMPASS!$U$11)</f>
        <v>92.97</v>
      </c>
    </row>
    <row r="42" spans="1:7" ht="16.350000000000001" customHeight="1">
      <c r="A42" s="890" t="s">
        <v>10199</v>
      </c>
      <c r="B42" s="891" t="s">
        <v>467</v>
      </c>
      <c r="C42" s="892" t="s">
        <v>10200</v>
      </c>
      <c r="D42" s="893">
        <v>1</v>
      </c>
      <c r="E42" s="894"/>
      <c r="F42" s="903">
        <v>115.9</v>
      </c>
      <c r="G42" s="153">
        <f>IF(F42="","",F42-F42*COMPASS!$U$11)</f>
        <v>115.9</v>
      </c>
    </row>
    <row r="43" spans="1:7" ht="16.350000000000001" customHeight="1">
      <c r="A43" s="890" t="s">
        <v>10201</v>
      </c>
      <c r="B43" s="891" t="s">
        <v>467</v>
      </c>
      <c r="C43" s="892" t="s">
        <v>10202</v>
      </c>
      <c r="D43" s="893">
        <v>1</v>
      </c>
      <c r="E43" s="894"/>
      <c r="F43" s="903">
        <v>144.71</v>
      </c>
      <c r="G43" s="153">
        <f>IF(F43="","",F43-F43*COMPASS!$U$11)</f>
        <v>144.71</v>
      </c>
    </row>
    <row r="44" spans="1:7" ht="16.350000000000001" customHeight="1">
      <c r="A44" s="890" t="s">
        <v>15785</v>
      </c>
      <c r="B44" s="891" t="s">
        <v>467</v>
      </c>
      <c r="C44" s="892" t="s">
        <v>15786</v>
      </c>
      <c r="D44" s="893">
        <v>1</v>
      </c>
      <c r="E44" s="904" t="s">
        <v>445</v>
      </c>
      <c r="F44" s="903">
        <v>83.15</v>
      </c>
      <c r="G44" s="153">
        <f>IF(F44="","",F44-F44*COMPASS!$U$11)</f>
        <v>83.15</v>
      </c>
    </row>
    <row r="45" spans="1:7" ht="16.350000000000001" customHeight="1">
      <c r="A45" s="959" t="s">
        <v>11831</v>
      </c>
      <c r="B45" s="960"/>
      <c r="C45" s="1384" t="s">
        <v>10143</v>
      </c>
      <c r="D45" s="961"/>
      <c r="E45" s="962"/>
      <c r="F45" s="963"/>
      <c r="G45" s="153" t="str">
        <f>IF(F45="","",F45-F45*COMPASS!$U$11)</f>
        <v/>
      </c>
    </row>
    <row r="46" spans="1:7" ht="16.350000000000001" customHeight="1">
      <c r="A46" s="890" t="s">
        <v>10144</v>
      </c>
      <c r="B46" s="891" t="s">
        <v>467</v>
      </c>
      <c r="C46" s="892" t="s">
        <v>10145</v>
      </c>
      <c r="D46" s="893">
        <v>1</v>
      </c>
      <c r="E46" s="894"/>
      <c r="F46" s="903">
        <v>114.77</v>
      </c>
      <c r="G46" s="153">
        <f>IF(F46="","",F46-F46*COMPASS!$U$11)</f>
        <v>114.77</v>
      </c>
    </row>
    <row r="47" spans="1:7" ht="16.350000000000001" customHeight="1">
      <c r="A47" s="890" t="s">
        <v>10146</v>
      </c>
      <c r="B47" s="891" t="s">
        <v>467</v>
      </c>
      <c r="C47" s="892" t="s">
        <v>10147</v>
      </c>
      <c r="D47" s="893">
        <v>1</v>
      </c>
      <c r="E47" s="894"/>
      <c r="F47" s="903">
        <v>128.54</v>
      </c>
      <c r="G47" s="153">
        <f>IF(F47="","",F47-F47*COMPASS!$U$11)</f>
        <v>128.54</v>
      </c>
    </row>
    <row r="48" spans="1:7" ht="16.350000000000001" customHeight="1">
      <c r="A48" s="890" t="s">
        <v>10148</v>
      </c>
      <c r="B48" s="891" t="s">
        <v>467</v>
      </c>
      <c r="C48" s="892" t="s">
        <v>10149</v>
      </c>
      <c r="D48" s="893">
        <v>1</v>
      </c>
      <c r="E48" s="894"/>
      <c r="F48" s="903">
        <v>144.62</v>
      </c>
      <c r="G48" s="153">
        <f>IF(F48="","",F48-F48*COMPASS!$U$11)</f>
        <v>144.62</v>
      </c>
    </row>
    <row r="49" spans="1:7" ht="16.350000000000001" customHeight="1">
      <c r="A49" s="890" t="s">
        <v>10150</v>
      </c>
      <c r="B49" s="891" t="s">
        <v>467</v>
      </c>
      <c r="C49" s="892" t="s">
        <v>10151</v>
      </c>
      <c r="D49" s="893">
        <v>1</v>
      </c>
      <c r="E49" s="894"/>
      <c r="F49" s="903">
        <v>170.36</v>
      </c>
      <c r="G49" s="153">
        <f>IF(F49="","",F49-F49*COMPASS!$U$11)</f>
        <v>170.36</v>
      </c>
    </row>
    <row r="50" spans="1:7" ht="16.350000000000001" customHeight="1">
      <c r="A50" s="890" t="s">
        <v>10152</v>
      </c>
      <c r="B50" s="891" t="s">
        <v>467</v>
      </c>
      <c r="C50" s="892" t="s">
        <v>10153</v>
      </c>
      <c r="D50" s="893">
        <v>1</v>
      </c>
      <c r="E50" s="894"/>
      <c r="F50" s="903">
        <v>175.91</v>
      </c>
      <c r="G50" s="153">
        <f>IF(F50="","",F50-F50*COMPASS!$U$11)</f>
        <v>175.91</v>
      </c>
    </row>
    <row r="51" spans="1:7" ht="16.350000000000001" customHeight="1">
      <c r="A51" s="890" t="s">
        <v>10154</v>
      </c>
      <c r="B51" s="891" t="s">
        <v>467</v>
      </c>
      <c r="C51" s="892" t="s">
        <v>10155</v>
      </c>
      <c r="D51" s="893">
        <v>1</v>
      </c>
      <c r="E51" s="894"/>
      <c r="F51" s="903">
        <v>212.95</v>
      </c>
      <c r="G51" s="153">
        <f>IF(F51="","",F51-F51*COMPASS!$U$11)</f>
        <v>212.95</v>
      </c>
    </row>
    <row r="52" spans="1:7" ht="16.350000000000001" customHeight="1">
      <c r="A52" s="890" t="s">
        <v>10156</v>
      </c>
      <c r="B52" s="891" t="s">
        <v>467</v>
      </c>
      <c r="C52" s="892" t="s">
        <v>10157</v>
      </c>
      <c r="D52" s="893">
        <v>1</v>
      </c>
      <c r="E52" s="894"/>
      <c r="F52" s="903">
        <v>298.45999999999998</v>
      </c>
      <c r="G52" s="153">
        <f>IF(F52="","",F52-F52*COMPASS!$U$11)</f>
        <v>298.45999999999998</v>
      </c>
    </row>
    <row r="53" spans="1:7" ht="16.350000000000001" customHeight="1">
      <c r="A53" s="959" t="s">
        <v>11832</v>
      </c>
      <c r="B53" s="960"/>
      <c r="C53" s="1384" t="s">
        <v>10158</v>
      </c>
      <c r="D53" s="961"/>
      <c r="E53" s="962"/>
      <c r="F53" s="963"/>
      <c r="G53" s="153" t="str">
        <f>IF(F53="","",F53-F53*COMPASS!$U$11)</f>
        <v/>
      </c>
    </row>
    <row r="54" spans="1:7" ht="16.350000000000001" customHeight="1">
      <c r="A54" s="890" t="s">
        <v>10159</v>
      </c>
      <c r="B54" s="891" t="s">
        <v>467</v>
      </c>
      <c r="C54" s="892" t="s">
        <v>10160</v>
      </c>
      <c r="D54" s="893">
        <v>1</v>
      </c>
      <c r="E54" s="894"/>
      <c r="F54" s="903">
        <v>110.59</v>
      </c>
      <c r="G54" s="153">
        <f>IF(F54="","",F54-F54*COMPASS!$U$11)</f>
        <v>110.59</v>
      </c>
    </row>
    <row r="55" spans="1:7" ht="16.350000000000001" customHeight="1">
      <c r="A55" s="890" t="s">
        <v>10161</v>
      </c>
      <c r="B55" s="891" t="s">
        <v>467</v>
      </c>
      <c r="C55" s="892" t="s">
        <v>10162</v>
      </c>
      <c r="D55" s="893">
        <v>1</v>
      </c>
      <c r="E55" s="894"/>
      <c r="F55" s="903">
        <v>123.86</v>
      </c>
      <c r="G55" s="153">
        <f>IF(F55="","",F55-F55*COMPASS!$U$11)</f>
        <v>123.86</v>
      </c>
    </row>
    <row r="56" spans="1:7" ht="16.350000000000001" customHeight="1">
      <c r="A56" s="890" t="s">
        <v>10163</v>
      </c>
      <c r="B56" s="891" t="s">
        <v>467</v>
      </c>
      <c r="C56" s="892" t="s">
        <v>10164</v>
      </c>
      <c r="D56" s="893">
        <v>1</v>
      </c>
      <c r="E56" s="894"/>
      <c r="F56" s="903">
        <v>139.35</v>
      </c>
      <c r="G56" s="153">
        <f>IF(F56="","",F56-F56*COMPASS!$U$11)</f>
        <v>139.35</v>
      </c>
    </row>
    <row r="57" spans="1:7" ht="16.350000000000001" customHeight="1">
      <c r="A57" s="890" t="s">
        <v>10165</v>
      </c>
      <c r="B57" s="891" t="s">
        <v>467</v>
      </c>
      <c r="C57" s="892" t="s">
        <v>10166</v>
      </c>
      <c r="D57" s="893">
        <v>1</v>
      </c>
      <c r="E57" s="894"/>
      <c r="F57" s="903">
        <v>166.65</v>
      </c>
      <c r="G57" s="153">
        <f>IF(F57="","",F57-F57*COMPASS!$U$11)</f>
        <v>166.65</v>
      </c>
    </row>
    <row r="58" spans="1:7" ht="16.350000000000001" customHeight="1">
      <c r="A58" s="890" t="s">
        <v>10167</v>
      </c>
      <c r="B58" s="891" t="s">
        <v>467</v>
      </c>
      <c r="C58" s="892" t="s">
        <v>10168</v>
      </c>
      <c r="D58" s="893">
        <v>1</v>
      </c>
      <c r="E58" s="894"/>
      <c r="F58" s="903">
        <v>174.94</v>
      </c>
      <c r="G58" s="153">
        <f>IF(F58="","",F58-F58*COMPASS!$U$11)</f>
        <v>174.94</v>
      </c>
    </row>
    <row r="59" spans="1:7" ht="16.350000000000001" customHeight="1">
      <c r="A59" s="890" t="s">
        <v>10169</v>
      </c>
      <c r="B59" s="891" t="s">
        <v>467</v>
      </c>
      <c r="C59" s="892" t="s">
        <v>10170</v>
      </c>
      <c r="D59" s="893">
        <v>1</v>
      </c>
      <c r="E59" s="894"/>
      <c r="F59" s="903">
        <v>207.03</v>
      </c>
      <c r="G59" s="153">
        <f>IF(F59="","",F59-F59*COMPASS!$U$11)</f>
        <v>207.03</v>
      </c>
    </row>
    <row r="60" spans="1:7" ht="16.350000000000001" customHeight="1">
      <c r="A60" s="890" t="s">
        <v>10171</v>
      </c>
      <c r="B60" s="891" t="s">
        <v>467</v>
      </c>
      <c r="C60" s="892" t="s">
        <v>10172</v>
      </c>
      <c r="D60" s="893">
        <v>1</v>
      </c>
      <c r="E60" s="894"/>
      <c r="F60" s="903">
        <v>279.36</v>
      </c>
      <c r="G60" s="153">
        <f>IF(F60="","",F60-F60*COMPASS!$U$11)</f>
        <v>279.36</v>
      </c>
    </row>
    <row r="61" spans="1:7" ht="16.350000000000001" customHeight="1">
      <c r="A61" s="959" t="s">
        <v>14743</v>
      </c>
      <c r="B61" s="960"/>
      <c r="C61" s="964"/>
      <c r="D61" s="961"/>
      <c r="E61" s="962"/>
      <c r="F61" s="963"/>
      <c r="G61" s="153" t="str">
        <f>IF(F61="","",F61-F61*COMPASS!$U$11)</f>
        <v/>
      </c>
    </row>
    <row r="62" spans="1:7" ht="16.350000000000001" customHeight="1">
      <c r="A62" s="890" t="s">
        <v>11553</v>
      </c>
      <c r="B62" s="891" t="s">
        <v>216</v>
      </c>
      <c r="C62" s="892" t="s">
        <v>11554</v>
      </c>
      <c r="D62" s="893">
        <v>1</v>
      </c>
      <c r="E62" s="894"/>
      <c r="F62" s="903">
        <v>17.59</v>
      </c>
      <c r="G62" s="153">
        <f>IF(F62="","",F62-F62*COMPASS!$U$11)</f>
        <v>17.59</v>
      </c>
    </row>
    <row r="63" spans="1:7" ht="16.350000000000001" customHeight="1">
      <c r="A63" s="890" t="s">
        <v>11555</v>
      </c>
      <c r="B63" s="891" t="s">
        <v>216</v>
      </c>
      <c r="C63" s="892" t="s">
        <v>11556</v>
      </c>
      <c r="D63" s="893">
        <v>1</v>
      </c>
      <c r="E63" s="894"/>
      <c r="F63" s="903">
        <v>17.59</v>
      </c>
      <c r="G63" s="153">
        <f>IF(F63="","",F63-F63*COMPASS!$U$11)</f>
        <v>17.59</v>
      </c>
    </row>
    <row r="64" spans="1:7">
      <c r="A64" s="890" t="s">
        <v>11557</v>
      </c>
      <c r="B64" s="891" t="s">
        <v>216</v>
      </c>
      <c r="C64" s="892" t="s">
        <v>11558</v>
      </c>
      <c r="D64" s="893">
        <v>1</v>
      </c>
      <c r="E64" s="894"/>
      <c r="F64" s="903">
        <v>17.59</v>
      </c>
      <c r="G64" s="153">
        <f>IF(F64="","",F64-F64*COMPASS!$U$11)</f>
        <v>17.59</v>
      </c>
    </row>
    <row r="65" spans="1:7" ht="16.350000000000001" customHeight="1">
      <c r="A65" s="890" t="s">
        <v>11544</v>
      </c>
      <c r="B65" s="891" t="s">
        <v>216</v>
      </c>
      <c r="C65" s="892" t="s">
        <v>11545</v>
      </c>
      <c r="D65" s="893">
        <v>1</v>
      </c>
      <c r="E65" s="894"/>
      <c r="F65" s="903">
        <v>35.36</v>
      </c>
      <c r="G65" s="527">
        <f>IF(F65="","",F65-F65*COMPASS!$U$11)</f>
        <v>35.36</v>
      </c>
    </row>
    <row r="66" spans="1:7" ht="16.350000000000001" customHeight="1">
      <c r="A66" s="890" t="s">
        <v>11546</v>
      </c>
      <c r="B66" s="891" t="s">
        <v>216</v>
      </c>
      <c r="C66" s="892" t="s">
        <v>11547</v>
      </c>
      <c r="D66" s="893">
        <v>1</v>
      </c>
      <c r="E66" s="894"/>
      <c r="F66" s="903">
        <v>148.16</v>
      </c>
      <c r="G66" s="153">
        <f>IF(F66="","",F66-F66*COMPASS!$U$11)</f>
        <v>148.16</v>
      </c>
    </row>
    <row r="67" spans="1:7" ht="16.350000000000001" customHeight="1">
      <c r="A67" s="890" t="s">
        <v>11548</v>
      </c>
      <c r="B67" s="891" t="s">
        <v>467</v>
      </c>
      <c r="C67" s="892" t="s">
        <v>11549</v>
      </c>
      <c r="D67" s="893">
        <v>1</v>
      </c>
      <c r="E67" s="894"/>
      <c r="F67" s="903">
        <v>183.52</v>
      </c>
      <c r="G67" s="153">
        <f>IF(F67="","",F67-F67*COMPASS!$U$11)</f>
        <v>183.52</v>
      </c>
    </row>
    <row r="68" spans="1:7" ht="16.350000000000001" customHeight="1">
      <c r="A68" s="890" t="s">
        <v>11550</v>
      </c>
      <c r="B68" s="891" t="s">
        <v>216</v>
      </c>
      <c r="C68" s="892" t="s">
        <v>11551</v>
      </c>
      <c r="D68" s="893">
        <v>1</v>
      </c>
      <c r="E68" s="894"/>
      <c r="F68" s="903">
        <v>190.24</v>
      </c>
      <c r="G68" s="153">
        <f>IF(F68="","",F68-F68*COMPASS!$U$11)</f>
        <v>190.24</v>
      </c>
    </row>
    <row r="69" spans="1:7" ht="16.350000000000001" customHeight="1">
      <c r="A69" s="890" t="s">
        <v>15394</v>
      </c>
      <c r="B69" s="891" t="s">
        <v>216</v>
      </c>
      <c r="C69" s="892" t="s">
        <v>15395</v>
      </c>
      <c r="D69" s="893">
        <v>1</v>
      </c>
      <c r="E69" s="894" t="s">
        <v>445</v>
      </c>
      <c r="F69" s="903">
        <v>124.59</v>
      </c>
      <c r="G69" s="153">
        <f>IF(F69="","",F69-F69*COMPASS!$U$11)</f>
        <v>124.59</v>
      </c>
    </row>
    <row r="70" spans="1:7">
      <c r="A70" s="890" t="s">
        <v>15396</v>
      </c>
      <c r="B70" s="891" t="s">
        <v>216</v>
      </c>
      <c r="C70" s="892" t="s">
        <v>15397</v>
      </c>
      <c r="D70" s="893">
        <v>1</v>
      </c>
      <c r="E70" s="894" t="s">
        <v>445</v>
      </c>
      <c r="F70" s="903">
        <v>148.16</v>
      </c>
      <c r="G70" s="153">
        <f>IF(F70="","",F70-F70*COMPASS!$U$11)</f>
        <v>148.16</v>
      </c>
    </row>
    <row r="71" spans="1:7" ht="16.350000000000001" customHeight="1">
      <c r="A71" s="890" t="s">
        <v>15398</v>
      </c>
      <c r="B71" s="891" t="s">
        <v>216</v>
      </c>
      <c r="C71" s="892" t="s">
        <v>15399</v>
      </c>
      <c r="D71" s="893">
        <v>1</v>
      </c>
      <c r="E71" s="894" t="s">
        <v>445</v>
      </c>
      <c r="F71" s="903">
        <v>163.31</v>
      </c>
      <c r="G71" s="153">
        <f>IF(F71="","",F71-F71*COMPASS!$U$11)</f>
        <v>163.31</v>
      </c>
    </row>
    <row r="72" spans="1:7" ht="16.350000000000001" customHeight="1">
      <c r="A72" s="890" t="s">
        <v>15400</v>
      </c>
      <c r="B72" s="891" t="s">
        <v>467</v>
      </c>
      <c r="C72" s="892" t="s">
        <v>15401</v>
      </c>
      <c r="D72" s="893">
        <v>1</v>
      </c>
      <c r="E72" s="894" t="s">
        <v>445</v>
      </c>
      <c r="F72" s="903">
        <v>183.52</v>
      </c>
      <c r="G72" s="153">
        <f>IF(F72="","",F72-F72*COMPASS!$U$11)</f>
        <v>183.52</v>
      </c>
    </row>
    <row r="73" spans="1:7" ht="16.350000000000001" customHeight="1">
      <c r="A73" s="890" t="s">
        <v>15402</v>
      </c>
      <c r="B73" s="891" t="s">
        <v>216</v>
      </c>
      <c r="C73" s="892" t="s">
        <v>15403</v>
      </c>
      <c r="D73" s="893">
        <v>1</v>
      </c>
      <c r="E73" s="894" t="s">
        <v>445</v>
      </c>
      <c r="F73" s="903">
        <v>190.25</v>
      </c>
      <c r="G73" s="153">
        <f>IF(F73="","",F73-F73*COMPASS!$U$11)</f>
        <v>190.25</v>
      </c>
    </row>
    <row r="74" spans="1:7" ht="16.350000000000001" customHeight="1">
      <c r="A74" s="890" t="s">
        <v>10180</v>
      </c>
      <c r="B74" s="891" t="s">
        <v>467</v>
      </c>
      <c r="C74" s="892" t="s">
        <v>10181</v>
      </c>
      <c r="D74" s="893">
        <v>1</v>
      </c>
      <c r="E74" s="894"/>
      <c r="F74" s="903">
        <v>39.25</v>
      </c>
      <c r="G74" s="153">
        <f>IF(F74="","",F74-F74*COMPASS!$U$11)</f>
        <v>39.25</v>
      </c>
    </row>
    <row r="75" spans="1:7" ht="16.350000000000001" customHeight="1">
      <c r="A75" s="890" t="s">
        <v>10182</v>
      </c>
      <c r="B75" s="891" t="s">
        <v>467</v>
      </c>
      <c r="C75" s="892" t="s">
        <v>10520</v>
      </c>
      <c r="D75" s="893">
        <v>1</v>
      </c>
      <c r="E75" s="894"/>
      <c r="F75" s="903">
        <v>19.48</v>
      </c>
      <c r="G75" s="153">
        <f>IF(F75="","",F75-F75*COMPASS!$U$11)</f>
        <v>19.48</v>
      </c>
    </row>
    <row r="76" spans="1:7" ht="16.350000000000001" customHeight="1">
      <c r="A76" s="890" t="s">
        <v>11834</v>
      </c>
      <c r="B76" s="891" t="s">
        <v>216</v>
      </c>
      <c r="C76" s="917" t="s">
        <v>17764</v>
      </c>
      <c r="D76" s="893">
        <v>1</v>
      </c>
      <c r="E76" s="894"/>
      <c r="F76" s="966">
        <v>73.33</v>
      </c>
      <c r="G76" s="153">
        <f>IF(F76="","",F76-F76*COMPASS!$U$11)</f>
        <v>73.33</v>
      </c>
    </row>
    <row r="77" spans="1:7" ht="16.350000000000001" customHeight="1">
      <c r="A77" s="890" t="s">
        <v>17765</v>
      </c>
      <c r="B77" s="891" t="s">
        <v>216</v>
      </c>
      <c r="C77" s="917" t="s">
        <v>17766</v>
      </c>
      <c r="D77" s="893">
        <v>1</v>
      </c>
      <c r="E77" s="894"/>
      <c r="F77" s="966">
        <v>73.33</v>
      </c>
      <c r="G77" s="153">
        <f>IF(F77="","",F77-F77*COMPASS!$U$11)</f>
        <v>73.33</v>
      </c>
    </row>
    <row r="78" spans="1:7" ht="16.350000000000001" customHeight="1">
      <c r="A78" s="890" t="s">
        <v>10187</v>
      </c>
      <c r="B78" s="891" t="s">
        <v>467</v>
      </c>
      <c r="C78" s="917" t="s">
        <v>10188</v>
      </c>
      <c r="D78" s="893">
        <v>1</v>
      </c>
      <c r="E78" s="894"/>
      <c r="F78" s="966">
        <v>47.45</v>
      </c>
      <c r="G78" s="153">
        <f>IF(F78="","",F78-F78*COMPASS!$U$11)</f>
        <v>47.45</v>
      </c>
    </row>
    <row r="79" spans="1:7" ht="16.350000000000001" customHeight="1">
      <c r="A79" s="959" t="s">
        <v>11839</v>
      </c>
      <c r="B79" s="960"/>
      <c r="C79" s="964"/>
      <c r="D79" s="961"/>
      <c r="E79" s="962"/>
      <c r="F79" s="963"/>
      <c r="G79" s="153" t="str">
        <f>IF(F79="","",F79-F79*COMPASS!$U$11)</f>
        <v/>
      </c>
    </row>
    <row r="80" spans="1:7" ht="16.350000000000001" customHeight="1">
      <c r="A80" s="890" t="s">
        <v>10173</v>
      </c>
      <c r="B80" s="891" t="s">
        <v>467</v>
      </c>
      <c r="C80" s="892" t="s">
        <v>10174</v>
      </c>
      <c r="D80" s="893">
        <v>1</v>
      </c>
      <c r="E80" s="894"/>
      <c r="F80" s="903">
        <v>170.98</v>
      </c>
      <c r="G80" s="153">
        <f>IF(F80="","",F80-F80*COMPASS!$U$11)</f>
        <v>170.98</v>
      </c>
    </row>
    <row r="81" spans="1:7" ht="16.350000000000001" customHeight="1">
      <c r="A81" s="890" t="s">
        <v>10175</v>
      </c>
      <c r="B81" s="891" t="s">
        <v>467</v>
      </c>
      <c r="C81" s="917" t="s">
        <v>10176</v>
      </c>
      <c r="D81" s="893">
        <v>1</v>
      </c>
      <c r="E81" s="894"/>
      <c r="F81" s="966">
        <v>14.4</v>
      </c>
      <c r="G81" s="153">
        <f>IF(F81="","",F81-F81*COMPASS!$U$11)</f>
        <v>14.4</v>
      </c>
    </row>
    <row r="82" spans="1:7" ht="16.350000000000001" customHeight="1">
      <c r="A82" s="890" t="s">
        <v>10177</v>
      </c>
      <c r="B82" s="891" t="s">
        <v>467</v>
      </c>
      <c r="C82" s="917" t="s">
        <v>9781</v>
      </c>
      <c r="D82" s="893">
        <v>1</v>
      </c>
      <c r="E82" s="894"/>
      <c r="F82" s="966">
        <v>35.17</v>
      </c>
      <c r="G82" s="153">
        <f>IF(F82="","",F82-F82*COMPASS!$U$11)</f>
        <v>35.17</v>
      </c>
    </row>
    <row r="83" spans="1:7">
      <c r="A83" s="918" t="s">
        <v>11840</v>
      </c>
      <c r="B83" s="967"/>
      <c r="C83" s="968" t="s">
        <v>14000</v>
      </c>
      <c r="D83" s="921"/>
      <c r="E83" s="922"/>
      <c r="F83" s="923"/>
      <c r="G83" s="153" t="str">
        <f>IF(F83="","",F83-F83*COMPASS!$U$11)</f>
        <v/>
      </c>
    </row>
    <row r="84" spans="1:7" ht="16.350000000000001" customHeight="1">
      <c r="A84" s="890" t="s">
        <v>9774</v>
      </c>
      <c r="B84" s="891" t="s">
        <v>216</v>
      </c>
      <c r="C84" s="892" t="s">
        <v>9775</v>
      </c>
      <c r="D84" s="895">
        <v>1</v>
      </c>
      <c r="E84" s="902"/>
      <c r="F84" s="966">
        <v>902.46</v>
      </c>
      <c r="G84" s="153">
        <f>IF(F84="","",F84-F84*COMPASS!$U$11)</f>
        <v>902.46</v>
      </c>
    </row>
    <row r="85" spans="1:7" ht="16.350000000000001" customHeight="1">
      <c r="A85" s="890" t="s">
        <v>12031</v>
      </c>
      <c r="B85" s="891" t="s">
        <v>216</v>
      </c>
      <c r="C85" s="892" t="s">
        <v>12032</v>
      </c>
      <c r="D85" s="895">
        <v>1</v>
      </c>
      <c r="E85" s="902"/>
      <c r="F85" s="966">
        <v>975.05</v>
      </c>
      <c r="G85" s="153">
        <f>IF(F85="","",F85-F85*COMPASS!$U$11)</f>
        <v>975.05</v>
      </c>
    </row>
    <row r="86" spans="1:7" ht="16.350000000000001" customHeight="1">
      <c r="A86" s="1087" t="s">
        <v>14001</v>
      </c>
      <c r="B86" s="1088" t="s">
        <v>467</v>
      </c>
      <c r="C86" s="892" t="s">
        <v>8780</v>
      </c>
      <c r="D86" s="895">
        <v>1</v>
      </c>
      <c r="E86" s="888"/>
      <c r="F86" s="889">
        <v>985.52</v>
      </c>
      <c r="G86" s="153">
        <f>IF(F86="","",F86-F86*COMPASS!$U$11)</f>
        <v>985.52</v>
      </c>
    </row>
    <row r="87" spans="1:7" ht="16.350000000000001" customHeight="1">
      <c r="A87" s="1087" t="s">
        <v>14002</v>
      </c>
      <c r="B87" s="1088" t="s">
        <v>216</v>
      </c>
      <c r="C87" s="892" t="s">
        <v>12030</v>
      </c>
      <c r="D87" s="895">
        <v>1</v>
      </c>
      <c r="E87" s="888"/>
      <c r="F87" s="889">
        <v>1061</v>
      </c>
      <c r="G87" s="153">
        <f>IF(F87="","",F87-F87*COMPASS!$U$11)</f>
        <v>1061</v>
      </c>
    </row>
    <row r="88" spans="1:7">
      <c r="A88" s="918" t="s">
        <v>11841</v>
      </c>
      <c r="B88" s="967"/>
      <c r="C88" s="968" t="s">
        <v>14003</v>
      </c>
      <c r="D88" s="921"/>
      <c r="E88" s="922"/>
      <c r="F88" s="923"/>
      <c r="G88" s="153" t="str">
        <f>IF(F88="","",F88-F88*COMPASS!$U$11)</f>
        <v/>
      </c>
    </row>
    <row r="89" spans="1:7" ht="16.350000000000001" customHeight="1">
      <c r="A89" s="1087" t="s">
        <v>6970</v>
      </c>
      <c r="B89" s="1088" t="s">
        <v>467</v>
      </c>
      <c r="C89" s="892" t="s">
        <v>14004</v>
      </c>
      <c r="D89" s="893">
        <v>1</v>
      </c>
      <c r="E89" s="902"/>
      <c r="F89" s="903">
        <v>450.97464999999994</v>
      </c>
      <c r="G89" s="153">
        <f>IF(F89="","",F89-F89*COMPASS!$U$11)</f>
        <v>450.97464999999994</v>
      </c>
    </row>
    <row r="90" spans="1:7" ht="16.350000000000001" customHeight="1">
      <c r="A90" s="1087" t="s">
        <v>6971</v>
      </c>
      <c r="B90" s="1088" t="s">
        <v>467</v>
      </c>
      <c r="C90" s="892" t="s">
        <v>6972</v>
      </c>
      <c r="D90" s="893">
        <v>1</v>
      </c>
      <c r="E90" s="902"/>
      <c r="F90" s="903">
        <v>461.02314999999993</v>
      </c>
      <c r="G90" s="153">
        <f>IF(F90="","",F90-F90*COMPASS!$U$11)</f>
        <v>461.02314999999993</v>
      </c>
    </row>
    <row r="91" spans="1:7" ht="16.350000000000001" customHeight="1">
      <c r="A91" s="1087" t="s">
        <v>4224</v>
      </c>
      <c r="B91" s="1088" t="s">
        <v>467</v>
      </c>
      <c r="C91" s="892" t="s">
        <v>4218</v>
      </c>
      <c r="D91" s="893">
        <v>1</v>
      </c>
      <c r="E91" s="902"/>
      <c r="F91" s="903">
        <v>486.34739999999999</v>
      </c>
      <c r="G91" s="153">
        <f>IF(F91="","",F91-F91*COMPASS!$U$11)</f>
        <v>486.34739999999999</v>
      </c>
    </row>
    <row r="92" spans="1:7" ht="16.350000000000001" customHeight="1">
      <c r="A92" s="1087" t="s">
        <v>4225</v>
      </c>
      <c r="B92" s="1088" t="s">
        <v>467</v>
      </c>
      <c r="C92" s="892" t="s">
        <v>9221</v>
      </c>
      <c r="D92" s="893">
        <v>1</v>
      </c>
      <c r="E92" s="902"/>
      <c r="F92" s="903">
        <v>522.74529999999993</v>
      </c>
      <c r="G92" s="153">
        <f>IF(F92="","",F92-F92*COMPASS!$U$11)</f>
        <v>522.74529999999993</v>
      </c>
    </row>
    <row r="93" spans="1:7" ht="16.350000000000001" customHeight="1">
      <c r="A93" s="1087" t="s">
        <v>4226</v>
      </c>
      <c r="B93" s="1088" t="s">
        <v>467</v>
      </c>
      <c r="C93" s="892" t="s">
        <v>4219</v>
      </c>
      <c r="D93" s="893">
        <v>1</v>
      </c>
      <c r="E93" s="902"/>
      <c r="F93" s="903">
        <v>592.33370000000002</v>
      </c>
      <c r="G93" s="153">
        <f>IF(F93="","",F93-F93*COMPASS!$U$11)</f>
        <v>592.33370000000002</v>
      </c>
    </row>
    <row r="94" spans="1:7" ht="16.350000000000001" customHeight="1">
      <c r="A94" s="1087" t="s">
        <v>4227</v>
      </c>
      <c r="B94" s="1088" t="s">
        <v>216</v>
      </c>
      <c r="C94" s="892" t="s">
        <v>14744</v>
      </c>
      <c r="D94" s="893">
        <v>1</v>
      </c>
      <c r="E94" s="902"/>
      <c r="F94" s="903">
        <v>537.33084999999994</v>
      </c>
      <c r="G94" s="153">
        <f>IF(F94="","",F94-F94*COMPASS!$U$11)</f>
        <v>537.33084999999994</v>
      </c>
    </row>
    <row r="95" spans="1:7">
      <c r="A95" s="1087" t="s">
        <v>4228</v>
      </c>
      <c r="B95" s="1088" t="s">
        <v>216</v>
      </c>
      <c r="C95" s="892" t="s">
        <v>14745</v>
      </c>
      <c r="D95" s="893">
        <v>1</v>
      </c>
      <c r="E95" s="902"/>
      <c r="F95" s="903">
        <v>573.80994999999996</v>
      </c>
      <c r="G95" s="153">
        <f>IF(F95="","",F95-F95*COMPASS!$U$11)</f>
        <v>573.80994999999996</v>
      </c>
    </row>
    <row r="96" spans="1:7" ht="16.350000000000001" customHeight="1">
      <c r="A96" s="1087" t="s">
        <v>4229</v>
      </c>
      <c r="B96" s="1088" t="s">
        <v>216</v>
      </c>
      <c r="C96" s="892" t="s">
        <v>14746</v>
      </c>
      <c r="D96" s="893">
        <v>1</v>
      </c>
      <c r="E96" s="902"/>
      <c r="F96" s="903">
        <v>631.08639999999991</v>
      </c>
      <c r="G96" s="153">
        <f>IF(F96="","",F96-F96*COMPASS!$U$11)</f>
        <v>631.08639999999991</v>
      </c>
    </row>
    <row r="97" spans="1:7" ht="16.350000000000001" customHeight="1">
      <c r="A97" s="1087" t="s">
        <v>4230</v>
      </c>
      <c r="B97" s="1088" t="s">
        <v>216</v>
      </c>
      <c r="C97" s="892" t="s">
        <v>14747</v>
      </c>
      <c r="D97" s="893">
        <v>1</v>
      </c>
      <c r="E97" s="902"/>
      <c r="F97" s="903">
        <v>682.23224999999991</v>
      </c>
      <c r="G97" s="153">
        <f>IF(F97="","",F97-F97*COMPASS!$U$11)</f>
        <v>682.23224999999991</v>
      </c>
    </row>
    <row r="98" spans="1:7" ht="16.350000000000001" customHeight="1">
      <c r="A98" s="1087" t="s">
        <v>14005</v>
      </c>
      <c r="B98" s="1088" t="s">
        <v>467</v>
      </c>
      <c r="C98" s="892" t="s">
        <v>14006</v>
      </c>
      <c r="D98" s="895">
        <v>1</v>
      </c>
      <c r="E98" s="888"/>
      <c r="F98" s="889">
        <v>645.13</v>
      </c>
      <c r="G98" s="153">
        <f>IF(F98="","",F98-F98*COMPASS!$U$11)</f>
        <v>645.13</v>
      </c>
    </row>
    <row r="99" spans="1:7" ht="37.799999999999997" customHeight="1">
      <c r="A99" s="1087" t="s">
        <v>14007</v>
      </c>
      <c r="B99" s="1088" t="s">
        <v>467</v>
      </c>
      <c r="C99" s="892" t="s">
        <v>14008</v>
      </c>
      <c r="D99" s="895">
        <v>1</v>
      </c>
      <c r="E99" s="888"/>
      <c r="F99" s="889">
        <v>683.47</v>
      </c>
      <c r="G99" s="153">
        <f>IF(F99="","",F99-F99*COMPASS!$U$11)</f>
        <v>683.47</v>
      </c>
    </row>
    <row r="100" spans="1:7" ht="16.350000000000001" customHeight="1">
      <c r="A100" s="1087" t="s">
        <v>14009</v>
      </c>
      <c r="B100" s="1088" t="s">
        <v>216</v>
      </c>
      <c r="C100" s="892" t="s">
        <v>14010</v>
      </c>
      <c r="D100" s="895">
        <v>1</v>
      </c>
      <c r="E100" s="888"/>
      <c r="F100" s="889">
        <v>773.46</v>
      </c>
      <c r="G100" s="153">
        <f>IF(F100="","",F100-F100*COMPASS!$U$11)</f>
        <v>773.46</v>
      </c>
    </row>
    <row r="101" spans="1:7" ht="16.350000000000001" customHeight="1">
      <c r="A101" s="918" t="s">
        <v>14748</v>
      </c>
      <c r="B101" s="967"/>
      <c r="C101" s="968"/>
      <c r="D101" s="921"/>
      <c r="E101" s="922"/>
      <c r="F101" s="923"/>
      <c r="G101" s="153" t="str">
        <f>IF(F101="","",F101-F101*COMPASS!$U$11)</f>
        <v/>
      </c>
    </row>
    <row r="102" spans="1:7" ht="16.350000000000001" customHeight="1">
      <c r="A102" s="890" t="s">
        <v>4241</v>
      </c>
      <c r="B102" s="891" t="s">
        <v>467</v>
      </c>
      <c r="C102" s="892" t="s">
        <v>14749</v>
      </c>
      <c r="D102" s="893">
        <v>1</v>
      </c>
      <c r="E102" s="894"/>
      <c r="F102" s="903">
        <v>54.475049999999996</v>
      </c>
      <c r="G102" s="153">
        <f>IF(F102="","",F102-F102*COMPASS!$U$11)</f>
        <v>54.475049999999996</v>
      </c>
    </row>
    <row r="103" spans="1:7" ht="16.350000000000001" customHeight="1">
      <c r="A103" s="890" t="s">
        <v>4242</v>
      </c>
      <c r="B103" s="891" t="s">
        <v>467</v>
      </c>
      <c r="C103" s="892" t="s">
        <v>14750</v>
      </c>
      <c r="D103" s="893">
        <v>1</v>
      </c>
      <c r="E103" s="894"/>
      <c r="F103" s="903">
        <v>60.362049999999996</v>
      </c>
      <c r="G103" s="153">
        <f>IF(F103="","",F103-F103*COMPASS!$U$11)</f>
        <v>60.362049999999996</v>
      </c>
    </row>
    <row r="104" spans="1:7" ht="39" customHeight="1">
      <c r="A104" s="890" t="s">
        <v>4243</v>
      </c>
      <c r="B104" s="891" t="s">
        <v>467</v>
      </c>
      <c r="C104" s="892" t="s">
        <v>14751</v>
      </c>
      <c r="D104" s="893">
        <v>1</v>
      </c>
      <c r="E104" s="894"/>
      <c r="F104" s="903">
        <v>67.9238</v>
      </c>
      <c r="G104" s="153">
        <f>IF(F104="","",F104-F104*COMPASS!$U$11)</f>
        <v>67.9238</v>
      </c>
    </row>
    <row r="105" spans="1:7" ht="16.350000000000001" customHeight="1">
      <c r="A105" s="890" t="s">
        <v>9896</v>
      </c>
      <c r="B105" s="891" t="s">
        <v>467</v>
      </c>
      <c r="C105" s="892" t="s">
        <v>14752</v>
      </c>
      <c r="D105" s="893">
        <v>1</v>
      </c>
      <c r="E105" s="969"/>
      <c r="F105" s="903">
        <v>69.400000000000006</v>
      </c>
      <c r="G105" s="153">
        <f>IF(F105="","",F105-F105*COMPASS!$U$11)</f>
        <v>69.400000000000006</v>
      </c>
    </row>
    <row r="106" spans="1:7">
      <c r="A106" s="890" t="s">
        <v>4244</v>
      </c>
      <c r="B106" s="891" t="s">
        <v>467</v>
      </c>
      <c r="C106" s="892" t="s">
        <v>14753</v>
      </c>
      <c r="D106" s="893">
        <v>1</v>
      </c>
      <c r="E106" s="894"/>
      <c r="F106" s="903">
        <v>71.537199999999999</v>
      </c>
      <c r="G106" s="153">
        <f>IF(F106="","",F106-F106*COMPASS!$U$11)</f>
        <v>71.537199999999999</v>
      </c>
    </row>
    <row r="107" spans="1:7" ht="16.350000000000001" customHeight="1">
      <c r="A107" s="890" t="s">
        <v>14011</v>
      </c>
      <c r="B107" s="891" t="s">
        <v>216</v>
      </c>
      <c r="C107" s="892" t="s">
        <v>14754</v>
      </c>
      <c r="D107" s="893">
        <v>1</v>
      </c>
      <c r="E107" s="894" t="s">
        <v>445</v>
      </c>
      <c r="F107" s="903">
        <v>81.5</v>
      </c>
      <c r="G107" s="153">
        <f>IF(F107="","",F107-F107*COMPASS!$U$11)</f>
        <v>81.5</v>
      </c>
    </row>
    <row r="108" spans="1:7" ht="16.350000000000001" customHeight="1">
      <c r="A108" s="890" t="s">
        <v>14012</v>
      </c>
      <c r="B108" s="891" t="s">
        <v>216</v>
      </c>
      <c r="C108" s="892" t="s">
        <v>14755</v>
      </c>
      <c r="D108" s="893">
        <v>1</v>
      </c>
      <c r="E108" s="894" t="s">
        <v>445</v>
      </c>
      <c r="F108" s="903">
        <v>82.52</v>
      </c>
      <c r="G108" s="153">
        <f>IF(F108="","",F108-F108*COMPASS!$U$11)</f>
        <v>82.52</v>
      </c>
    </row>
    <row r="109" spans="1:7">
      <c r="A109" s="918" t="s">
        <v>14756</v>
      </c>
      <c r="B109" s="967"/>
      <c r="C109" s="968"/>
      <c r="D109" s="921"/>
      <c r="E109" s="922"/>
      <c r="F109" s="923"/>
      <c r="G109" s="153" t="str">
        <f>IF(F109="","",F109-F109*COMPASS!$U$11)</f>
        <v/>
      </c>
    </row>
    <row r="110" spans="1:7" ht="16.350000000000001" customHeight="1">
      <c r="A110" s="890" t="s">
        <v>4247</v>
      </c>
      <c r="B110" s="891" t="s">
        <v>467</v>
      </c>
      <c r="C110" s="892" t="s">
        <v>2595</v>
      </c>
      <c r="D110" s="893">
        <v>1</v>
      </c>
      <c r="E110" s="894"/>
      <c r="F110" s="903">
        <v>33.860399999999998</v>
      </c>
      <c r="G110" s="153">
        <f>IF(F110="","",F110-F110*COMPASS!$U$11)</f>
        <v>33.860399999999998</v>
      </c>
    </row>
    <row r="111" spans="1:7" ht="16.350000000000001" customHeight="1">
      <c r="A111" s="890" t="s">
        <v>4248</v>
      </c>
      <c r="B111" s="891" t="s">
        <v>467</v>
      </c>
      <c r="C111" s="892" t="s">
        <v>8681</v>
      </c>
      <c r="D111" s="893">
        <v>1</v>
      </c>
      <c r="E111" s="894"/>
      <c r="F111" s="903">
        <v>71.486450000000005</v>
      </c>
      <c r="G111" s="153">
        <f>IF(F111="","",F111-F111*COMPASS!$U$11)</f>
        <v>71.486450000000005</v>
      </c>
    </row>
    <row r="112" spans="1:7" ht="16.350000000000001" customHeight="1">
      <c r="A112" s="890" t="s">
        <v>4249</v>
      </c>
      <c r="B112" s="891" t="s">
        <v>467</v>
      </c>
      <c r="C112" s="892" t="s">
        <v>14757</v>
      </c>
      <c r="D112" s="893">
        <v>1</v>
      </c>
      <c r="E112" s="894"/>
      <c r="F112" s="903">
        <v>73.516450000000006</v>
      </c>
      <c r="G112" s="153">
        <f>IF(F112="","",F112-F112*COMPASS!$U$11)</f>
        <v>73.516450000000006</v>
      </c>
    </row>
    <row r="113" spans="1:7" ht="16.350000000000001" customHeight="1">
      <c r="A113" s="890" t="s">
        <v>4250</v>
      </c>
      <c r="B113" s="891" t="s">
        <v>467</v>
      </c>
      <c r="C113" s="892" t="s">
        <v>14758</v>
      </c>
      <c r="D113" s="893">
        <v>1</v>
      </c>
      <c r="E113" s="894"/>
      <c r="F113" s="903">
        <v>103.60104999999999</v>
      </c>
      <c r="G113" s="153">
        <f>IF(F113="","",F113-F113*COMPASS!$U$11)</f>
        <v>103.60104999999999</v>
      </c>
    </row>
    <row r="114" spans="1:7" ht="16.350000000000001" customHeight="1">
      <c r="A114" s="890" t="s">
        <v>4251</v>
      </c>
      <c r="B114" s="891" t="s">
        <v>467</v>
      </c>
      <c r="C114" s="892" t="s">
        <v>14759</v>
      </c>
      <c r="D114" s="893">
        <v>1</v>
      </c>
      <c r="E114" s="894"/>
      <c r="F114" s="903">
        <v>129.79819999999998</v>
      </c>
      <c r="G114" s="153">
        <f>IF(F114="","",F114-F114*COMPASS!$U$11)</f>
        <v>129.79819999999998</v>
      </c>
    </row>
    <row r="115" spans="1:7" ht="16.350000000000001" customHeight="1">
      <c r="A115" s="890" t="s">
        <v>4252</v>
      </c>
      <c r="B115" s="891" t="s">
        <v>467</v>
      </c>
      <c r="C115" s="892" t="s">
        <v>14760</v>
      </c>
      <c r="D115" s="893">
        <v>1</v>
      </c>
      <c r="E115" s="894"/>
      <c r="F115" s="903">
        <v>162.43044999999998</v>
      </c>
      <c r="G115" s="153">
        <f>IF(F115="","",F115-F115*COMPASS!$U$11)</f>
        <v>162.43044999999998</v>
      </c>
    </row>
    <row r="116" spans="1:7" ht="16.350000000000001" customHeight="1">
      <c r="A116" s="918" t="s">
        <v>14761</v>
      </c>
      <c r="B116" s="967"/>
      <c r="C116" s="968"/>
      <c r="D116" s="921"/>
      <c r="E116" s="922"/>
      <c r="F116" s="923"/>
      <c r="G116" s="153" t="str">
        <f>IF(F116="","",F116-F116*COMPASS!$U$11)</f>
        <v/>
      </c>
    </row>
    <row r="117" spans="1:7" ht="16.350000000000001" customHeight="1">
      <c r="A117" s="890" t="s">
        <v>7715</v>
      </c>
      <c r="B117" s="891" t="s">
        <v>467</v>
      </c>
      <c r="C117" s="892" t="s">
        <v>14762</v>
      </c>
      <c r="D117" s="895">
        <v>1</v>
      </c>
      <c r="E117" s="888"/>
      <c r="F117" s="889">
        <v>43.43</v>
      </c>
      <c r="G117" s="153">
        <f>IF(F117="","",F117-F117*COMPASS!$U$11)</f>
        <v>43.43</v>
      </c>
    </row>
    <row r="118" spans="1:7" ht="16.350000000000001" customHeight="1">
      <c r="A118" s="890" t="s">
        <v>7716</v>
      </c>
      <c r="B118" s="891" t="s">
        <v>467</v>
      </c>
      <c r="C118" s="892" t="s">
        <v>14763</v>
      </c>
      <c r="D118" s="895">
        <v>1</v>
      </c>
      <c r="E118" s="888"/>
      <c r="F118" s="889">
        <v>44.487449999999995</v>
      </c>
      <c r="G118" s="153">
        <f>IF(F118="","",F118-F118*COMPASS!$U$11)</f>
        <v>44.487449999999995</v>
      </c>
    </row>
    <row r="119" spans="1:7" ht="16.350000000000001" customHeight="1">
      <c r="A119" s="890" t="s">
        <v>4821</v>
      </c>
      <c r="B119" s="891" t="s">
        <v>467</v>
      </c>
      <c r="C119" s="892" t="s">
        <v>14764</v>
      </c>
      <c r="D119" s="895">
        <v>1</v>
      </c>
      <c r="E119" s="888"/>
      <c r="F119" s="889">
        <v>50.356700000000004</v>
      </c>
      <c r="G119" s="153">
        <f>IF(F119="","",F119-F119*COMPASS!$U$11)</f>
        <v>50.356700000000004</v>
      </c>
    </row>
    <row r="120" spans="1:7" ht="16.350000000000001" customHeight="1">
      <c r="A120" s="890" t="s">
        <v>4240</v>
      </c>
      <c r="B120" s="891" t="s">
        <v>467</v>
      </c>
      <c r="C120" s="892" t="s">
        <v>14765</v>
      </c>
      <c r="D120" s="895">
        <v>1</v>
      </c>
      <c r="E120" s="888"/>
      <c r="F120" s="889">
        <v>53.570299999999996</v>
      </c>
      <c r="G120" s="153">
        <f>IF(F120="","",F120-F120*COMPASS!$U$11)</f>
        <v>53.570299999999996</v>
      </c>
    </row>
    <row r="121" spans="1:7" ht="16.350000000000001" customHeight="1">
      <c r="A121" s="890" t="s">
        <v>4239</v>
      </c>
      <c r="B121" s="891" t="s">
        <v>467</v>
      </c>
      <c r="C121" s="892" t="s">
        <v>14766</v>
      </c>
      <c r="D121" s="895">
        <v>1</v>
      </c>
      <c r="E121" s="888"/>
      <c r="F121" s="889">
        <v>59.976900000000001</v>
      </c>
      <c r="G121" s="153">
        <f>IF(F121="","",F121-F121*COMPASS!$U$11)</f>
        <v>59.976900000000001</v>
      </c>
    </row>
    <row r="122" spans="1:7">
      <c r="A122" s="890" t="s">
        <v>14013</v>
      </c>
      <c r="B122" s="891" t="s">
        <v>467</v>
      </c>
      <c r="C122" s="892" t="s">
        <v>14767</v>
      </c>
      <c r="D122" s="893">
        <v>1</v>
      </c>
      <c r="E122" s="894" t="s">
        <v>445</v>
      </c>
      <c r="F122" s="903">
        <v>115.63</v>
      </c>
      <c r="G122" s="153">
        <f>IF(F122="","",F122-F122*COMPASS!$U$11)</f>
        <v>115.63</v>
      </c>
    </row>
    <row r="123" spans="1:7" ht="16.350000000000001" customHeight="1">
      <c r="A123" s="890" t="s">
        <v>14014</v>
      </c>
      <c r="B123" s="891" t="s">
        <v>467</v>
      </c>
      <c r="C123" s="892" t="s">
        <v>14768</v>
      </c>
      <c r="D123" s="893">
        <v>1</v>
      </c>
      <c r="E123" s="894" t="s">
        <v>445</v>
      </c>
      <c r="F123" s="903">
        <v>127.78</v>
      </c>
      <c r="G123" s="153">
        <f>IF(F123="","",F123-F123*COMPASS!$U$11)</f>
        <v>127.78</v>
      </c>
    </row>
    <row r="124" spans="1:7" ht="16.350000000000001" customHeight="1">
      <c r="A124" s="890" t="s">
        <v>14015</v>
      </c>
      <c r="B124" s="891" t="s">
        <v>467</v>
      </c>
      <c r="C124" s="892" t="s">
        <v>14769</v>
      </c>
      <c r="D124" s="893">
        <v>1</v>
      </c>
      <c r="E124" s="894" t="s">
        <v>445</v>
      </c>
      <c r="F124" s="903">
        <v>152.12</v>
      </c>
      <c r="G124" s="153">
        <f>IF(F124="","",F124-F124*COMPASS!$U$11)</f>
        <v>152.12</v>
      </c>
    </row>
    <row r="125" spans="1:7" ht="16.350000000000001" customHeight="1">
      <c r="A125" s="890" t="s">
        <v>4236</v>
      </c>
      <c r="B125" s="891" t="s">
        <v>467</v>
      </c>
      <c r="C125" s="892" t="s">
        <v>14770</v>
      </c>
      <c r="D125" s="895">
        <v>1</v>
      </c>
      <c r="E125" s="888"/>
      <c r="F125" s="889">
        <v>44.964499999999994</v>
      </c>
      <c r="G125" s="153">
        <f>IF(F125="","",F125-F125*COMPASS!$U$11)</f>
        <v>44.964499999999994</v>
      </c>
    </row>
    <row r="126" spans="1:7">
      <c r="A126" s="890" t="s">
        <v>4237</v>
      </c>
      <c r="B126" s="891" t="s">
        <v>467</v>
      </c>
      <c r="C126" s="892" t="s">
        <v>14771</v>
      </c>
      <c r="D126" s="895">
        <v>1</v>
      </c>
      <c r="E126" s="888"/>
      <c r="F126" s="889">
        <v>26.897499999999997</v>
      </c>
      <c r="G126" s="153">
        <f>IF(F126="","",F126-F126*COMPASS!$U$11)</f>
        <v>26.897499999999997</v>
      </c>
    </row>
    <row r="127" spans="1:7" ht="16.350000000000001" customHeight="1">
      <c r="A127" s="890" t="s">
        <v>4238</v>
      </c>
      <c r="B127" s="891" t="s">
        <v>467</v>
      </c>
      <c r="C127" s="892" t="s">
        <v>14772</v>
      </c>
      <c r="D127" s="895">
        <v>1</v>
      </c>
      <c r="E127" s="888"/>
      <c r="F127" s="889">
        <v>26.8569</v>
      </c>
      <c r="G127" s="153">
        <f>IF(F127="","",F127-F127*COMPASS!$U$11)</f>
        <v>26.8569</v>
      </c>
    </row>
    <row r="128" spans="1:7" ht="16.350000000000001" customHeight="1">
      <c r="A128" s="890" t="s">
        <v>9783</v>
      </c>
      <c r="B128" s="891" t="s">
        <v>216</v>
      </c>
      <c r="C128" s="892" t="s">
        <v>14773</v>
      </c>
      <c r="D128" s="895">
        <v>1</v>
      </c>
      <c r="E128" s="888"/>
      <c r="F128" s="970">
        <v>91.81689999999999</v>
      </c>
      <c r="G128" s="153">
        <f>IF(F128="","",F128-F128*COMPASS!$U$11)</f>
        <v>91.81689999999999</v>
      </c>
    </row>
    <row r="129" spans="1:7" ht="16.350000000000001" customHeight="1">
      <c r="A129" s="890" t="s">
        <v>9895</v>
      </c>
      <c r="B129" s="891" t="s">
        <v>467</v>
      </c>
      <c r="C129" s="892" t="s">
        <v>14774</v>
      </c>
      <c r="D129" s="893">
        <v>1</v>
      </c>
      <c r="E129" s="894"/>
      <c r="F129" s="903">
        <v>51.88</v>
      </c>
      <c r="G129" s="153">
        <f>IF(F129="","",F129-F129*COMPASS!$U$11)</f>
        <v>51.88</v>
      </c>
    </row>
    <row r="130" spans="1:7" ht="16.350000000000001" customHeight="1">
      <c r="A130" s="890" t="s">
        <v>15404</v>
      </c>
      <c r="B130" s="891" t="s">
        <v>467</v>
      </c>
      <c r="C130" s="892" t="s">
        <v>15405</v>
      </c>
      <c r="D130" s="895">
        <v>1</v>
      </c>
      <c r="E130" s="888"/>
      <c r="F130" s="889">
        <v>112.3</v>
      </c>
      <c r="G130" s="153">
        <f>IF(F130="","",F130-F130*COMPASS!$U$11)</f>
        <v>112.3</v>
      </c>
    </row>
    <row r="131" spans="1:7" ht="16.350000000000001" customHeight="1">
      <c r="A131" s="918" t="s">
        <v>11842</v>
      </c>
      <c r="B131" s="967"/>
      <c r="C131" s="968"/>
      <c r="D131" s="921"/>
      <c r="E131" s="922"/>
      <c r="F131" s="923"/>
      <c r="G131" s="153" t="str">
        <f>IF(F131="","",F131-F131*COMPASS!$U$11)</f>
        <v/>
      </c>
    </row>
    <row r="132" spans="1:7" ht="16.350000000000001" customHeight="1">
      <c r="A132" s="890" t="s">
        <v>9776</v>
      </c>
      <c r="B132" s="891" t="s">
        <v>216</v>
      </c>
      <c r="C132" s="892" t="s">
        <v>9777</v>
      </c>
      <c r="D132" s="893">
        <v>1</v>
      </c>
      <c r="E132" s="969"/>
      <c r="F132" s="903">
        <v>156.78</v>
      </c>
      <c r="G132" s="153">
        <f>IF(F132="","",F132-F132*COMPASS!$U$11)</f>
        <v>156.78</v>
      </c>
    </row>
    <row r="133" spans="1:7" ht="16.350000000000001" customHeight="1">
      <c r="A133" s="890" t="s">
        <v>9778</v>
      </c>
      <c r="B133" s="891" t="s">
        <v>216</v>
      </c>
      <c r="C133" s="917" t="s">
        <v>9779</v>
      </c>
      <c r="D133" s="893">
        <v>1</v>
      </c>
      <c r="E133" s="969"/>
      <c r="F133" s="966">
        <v>21.314999999999998</v>
      </c>
      <c r="G133" s="153">
        <f>IF(F133="","",F133-F133*COMPASS!$U$11)</f>
        <v>21.314999999999998</v>
      </c>
    </row>
    <row r="134" spans="1:7" ht="16.350000000000001" customHeight="1">
      <c r="A134" s="890" t="s">
        <v>9780</v>
      </c>
      <c r="B134" s="891" t="s">
        <v>216</v>
      </c>
      <c r="C134" s="917" t="s">
        <v>9781</v>
      </c>
      <c r="D134" s="893">
        <v>1</v>
      </c>
      <c r="E134" s="969"/>
      <c r="F134" s="966">
        <v>31.39</v>
      </c>
      <c r="G134" s="153">
        <f>IF(F134="","",F134-F134*COMPASS!$U$11)</f>
        <v>31.39</v>
      </c>
    </row>
    <row r="135" spans="1:7" ht="16.350000000000001" customHeight="1">
      <c r="A135" s="918" t="s">
        <v>4526</v>
      </c>
      <c r="B135" s="967"/>
      <c r="C135" s="968"/>
      <c r="D135" s="921"/>
      <c r="E135" s="922"/>
      <c r="F135" s="923"/>
      <c r="G135" s="153" t="str">
        <f>IF(F135="","",F135-F135*COMPASS!$U$11)</f>
        <v/>
      </c>
    </row>
    <row r="136" spans="1:7" ht="30.6" customHeight="1">
      <c r="A136" s="890" t="s">
        <v>10863</v>
      </c>
      <c r="B136" s="891" t="s">
        <v>467</v>
      </c>
      <c r="C136" s="892" t="s">
        <v>14775</v>
      </c>
      <c r="D136" s="893">
        <v>1</v>
      </c>
      <c r="E136" s="894"/>
      <c r="F136" s="903">
        <v>16.38</v>
      </c>
      <c r="G136" s="153">
        <f>IF(F136="","",F136-F136*COMPASS!$U$11)</f>
        <v>16.38</v>
      </c>
    </row>
    <row r="137" spans="1:7" ht="16.350000000000001" customHeight="1">
      <c r="A137" s="890" t="s">
        <v>4245</v>
      </c>
      <c r="B137" s="891" t="s">
        <v>467</v>
      </c>
      <c r="C137" s="892" t="s">
        <v>9725</v>
      </c>
      <c r="D137" s="893">
        <v>1</v>
      </c>
      <c r="E137" s="894"/>
      <c r="F137" s="903">
        <v>19.528599999999997</v>
      </c>
      <c r="G137" s="153">
        <f>IF(F137="","",F137-F137*COMPASS!$U$11)</f>
        <v>19.528599999999997</v>
      </c>
    </row>
    <row r="138" spans="1:7" ht="16.350000000000001" customHeight="1">
      <c r="A138" s="890" t="s">
        <v>10196</v>
      </c>
      <c r="B138" s="891" t="s">
        <v>467</v>
      </c>
      <c r="C138" s="892" t="s">
        <v>11835</v>
      </c>
      <c r="D138" s="893">
        <v>1</v>
      </c>
      <c r="E138" s="894"/>
      <c r="F138" s="903">
        <v>23.42</v>
      </c>
      <c r="G138" s="153">
        <f>IF(F138="","",F138-F138*COMPASS!$U$11)</f>
        <v>23.42</v>
      </c>
    </row>
    <row r="139" spans="1:7" ht="16.350000000000001" customHeight="1">
      <c r="A139" s="890" t="s">
        <v>4246</v>
      </c>
      <c r="B139" s="891" t="s">
        <v>467</v>
      </c>
      <c r="C139" s="892" t="s">
        <v>9726</v>
      </c>
      <c r="D139" s="893">
        <v>1</v>
      </c>
      <c r="E139" s="894"/>
      <c r="F139" s="903">
        <v>28.227149999999995</v>
      </c>
      <c r="G139" s="153">
        <f>IF(F139="","",F139-F139*COMPASS!$U$11)</f>
        <v>28.227149999999995</v>
      </c>
    </row>
    <row r="140" spans="1:7" ht="16.350000000000001" customHeight="1">
      <c r="A140" s="890" t="s">
        <v>10198</v>
      </c>
      <c r="B140" s="891" t="s">
        <v>467</v>
      </c>
      <c r="C140" s="892" t="s">
        <v>10865</v>
      </c>
      <c r="D140" s="893">
        <v>1</v>
      </c>
      <c r="E140" s="894"/>
      <c r="F140" s="903">
        <v>40.15</v>
      </c>
      <c r="G140" s="153">
        <f>IF(F140="","",F140-F140*COMPASS!$U$11)</f>
        <v>40.15</v>
      </c>
    </row>
    <row r="141" spans="1:7" ht="16.350000000000001" customHeight="1">
      <c r="A141" s="890" t="s">
        <v>10197</v>
      </c>
      <c r="B141" s="891" t="s">
        <v>467</v>
      </c>
      <c r="C141" s="892" t="s">
        <v>10864</v>
      </c>
      <c r="D141" s="893">
        <v>1</v>
      </c>
      <c r="E141" s="894"/>
      <c r="F141" s="903">
        <v>54.12</v>
      </c>
      <c r="G141" s="153">
        <f>IF(F141="","",F141-F141*COMPASS!$U$11)</f>
        <v>54.12</v>
      </c>
    </row>
    <row r="142" spans="1:7" ht="16.350000000000001" customHeight="1">
      <c r="A142" s="890" t="s">
        <v>11566</v>
      </c>
      <c r="B142" s="891" t="s">
        <v>467</v>
      </c>
      <c r="C142" s="892" t="s">
        <v>11836</v>
      </c>
      <c r="D142" s="893">
        <v>1</v>
      </c>
      <c r="E142" s="894"/>
      <c r="F142" s="903">
        <v>48.11</v>
      </c>
      <c r="G142" s="153">
        <f>IF(F142="","",F142-F142*COMPASS!$U$11)</f>
        <v>48.11</v>
      </c>
    </row>
    <row r="143" spans="1:7" ht="16.350000000000001" customHeight="1">
      <c r="A143" s="890" t="s">
        <v>11562</v>
      </c>
      <c r="B143" s="891" t="s">
        <v>216</v>
      </c>
      <c r="C143" s="892" t="s">
        <v>11563</v>
      </c>
      <c r="D143" s="893">
        <v>1</v>
      </c>
      <c r="E143" s="894"/>
      <c r="F143" s="903">
        <v>69.98</v>
      </c>
      <c r="G143" s="153">
        <f>IF(F143="","",F143-F143*COMPASS!$U$11)</f>
        <v>69.98</v>
      </c>
    </row>
    <row r="144" spans="1:7" ht="16.350000000000001" customHeight="1">
      <c r="A144" s="890" t="s">
        <v>11559</v>
      </c>
      <c r="B144" s="891" t="s">
        <v>467</v>
      </c>
      <c r="C144" s="892" t="s">
        <v>11837</v>
      </c>
      <c r="D144" s="893">
        <v>1</v>
      </c>
      <c r="E144" s="894"/>
      <c r="F144" s="903">
        <v>48.11</v>
      </c>
      <c r="G144" s="153">
        <f>IF(F144="","",F144-F144*COMPASS!$U$11)</f>
        <v>48.11</v>
      </c>
    </row>
    <row r="145" spans="1:7" ht="16.350000000000001" customHeight="1">
      <c r="A145" s="890" t="s">
        <v>11560</v>
      </c>
      <c r="B145" s="891" t="s">
        <v>467</v>
      </c>
      <c r="C145" s="892" t="s">
        <v>11838</v>
      </c>
      <c r="D145" s="893">
        <v>1</v>
      </c>
      <c r="E145" s="894"/>
      <c r="F145" s="903">
        <v>62.55</v>
      </c>
      <c r="G145" s="153">
        <f>IF(F145="","",F145-F145*COMPASS!$U$11)</f>
        <v>62.55</v>
      </c>
    </row>
    <row r="146" spans="1:7" ht="16.350000000000001" customHeight="1">
      <c r="A146" s="890" t="s">
        <v>11561</v>
      </c>
      <c r="B146" s="891" t="s">
        <v>467</v>
      </c>
      <c r="C146" s="892" t="s">
        <v>12224</v>
      </c>
      <c r="D146" s="893">
        <v>1</v>
      </c>
      <c r="E146" s="894"/>
      <c r="F146" s="903">
        <v>99.14</v>
      </c>
      <c r="G146" s="153">
        <f>IF(F146="","",F146-F146*COMPASS!$U$11)</f>
        <v>99.14</v>
      </c>
    </row>
    <row r="147" spans="1:7" ht="16.350000000000001" customHeight="1">
      <c r="A147" s="890" t="s">
        <v>11564</v>
      </c>
      <c r="B147" s="891" t="s">
        <v>216</v>
      </c>
      <c r="C147" s="892" t="s">
        <v>11565</v>
      </c>
      <c r="D147" s="893">
        <v>1</v>
      </c>
      <c r="E147" s="894"/>
      <c r="F147" s="903">
        <v>148.72999999999999</v>
      </c>
      <c r="G147" s="153">
        <f>IF(F147="","",F147-F147*COMPASS!$U$11)</f>
        <v>148.72999999999999</v>
      </c>
    </row>
    <row r="148" spans="1:7" ht="16.350000000000001" customHeight="1">
      <c r="A148" s="890" t="s">
        <v>11813</v>
      </c>
      <c r="B148" s="891" t="s">
        <v>467</v>
      </c>
      <c r="C148" s="892" t="s">
        <v>10020</v>
      </c>
      <c r="D148" s="893">
        <v>1</v>
      </c>
      <c r="E148" s="894"/>
      <c r="F148" s="903">
        <v>57.05</v>
      </c>
      <c r="G148" s="153">
        <f>IF(F148="","",F148-F148*COMPASS!$U$11)</f>
        <v>57.05</v>
      </c>
    </row>
    <row r="149" spans="1:7">
      <c r="A149" s="890" t="s">
        <v>9785</v>
      </c>
      <c r="B149" s="891" t="s">
        <v>216</v>
      </c>
      <c r="C149" s="917" t="s">
        <v>9786</v>
      </c>
      <c r="D149" s="895">
        <v>1</v>
      </c>
      <c r="E149" s="888"/>
      <c r="F149" s="966">
        <v>46.223099999999995</v>
      </c>
      <c r="G149" s="153">
        <f>IF(F149="","",F149-F149*COMPASS!$U$11)</f>
        <v>46.223099999999995</v>
      </c>
    </row>
    <row r="150" spans="1:7" ht="16.350000000000001" customHeight="1">
      <c r="A150" s="890" t="s">
        <v>9784</v>
      </c>
      <c r="B150" s="891" t="s">
        <v>216</v>
      </c>
      <c r="C150" s="917" t="s">
        <v>14776</v>
      </c>
      <c r="D150" s="895">
        <v>1</v>
      </c>
      <c r="E150" s="888"/>
      <c r="F150" s="966">
        <v>63.802899999999994</v>
      </c>
      <c r="G150" s="153">
        <f>IF(F150="","",F150-F150*COMPASS!$U$11)</f>
        <v>63.802899999999994</v>
      </c>
    </row>
    <row r="151" spans="1:7" ht="16.350000000000001" customHeight="1">
      <c r="A151" s="890" t="s">
        <v>9787</v>
      </c>
      <c r="B151" s="891" t="s">
        <v>216</v>
      </c>
      <c r="C151" s="917" t="s">
        <v>10020</v>
      </c>
      <c r="D151" s="895">
        <v>1</v>
      </c>
      <c r="E151" s="888"/>
      <c r="F151" s="966">
        <v>275.35935000000001</v>
      </c>
      <c r="G151" s="153">
        <f>IF(F151="","",F151-F151*COMPASS!$U$11)</f>
        <v>275.35935000000001</v>
      </c>
    </row>
    <row r="152" spans="1:7" ht="16.350000000000001" customHeight="1">
      <c r="A152" s="890" t="s">
        <v>9788</v>
      </c>
      <c r="B152" s="891" t="s">
        <v>216</v>
      </c>
      <c r="C152" s="917" t="s">
        <v>10009</v>
      </c>
      <c r="D152" s="895">
        <v>1</v>
      </c>
      <c r="E152" s="888"/>
      <c r="F152" s="966">
        <v>317.23824999999999</v>
      </c>
      <c r="G152" s="153">
        <f>IF(F152="","",F152-F152*COMPASS!$U$11)</f>
        <v>317.23824999999999</v>
      </c>
    </row>
    <row r="153" spans="1:7" ht="16.350000000000001" customHeight="1">
      <c r="A153" s="890" t="s">
        <v>11567</v>
      </c>
      <c r="B153" s="891" t="s">
        <v>216</v>
      </c>
      <c r="C153" s="892" t="s">
        <v>11568</v>
      </c>
      <c r="D153" s="893">
        <v>1</v>
      </c>
      <c r="E153" s="894"/>
      <c r="F153" s="903">
        <v>76.98</v>
      </c>
      <c r="G153" s="153">
        <f>IF(F153="","",F153-F153*COMPASS!$U$11)</f>
        <v>76.98</v>
      </c>
    </row>
    <row r="154" spans="1:7" ht="16.350000000000001" customHeight="1">
      <c r="A154" s="918" t="s">
        <v>9341</v>
      </c>
      <c r="B154" s="967"/>
      <c r="C154" s="968"/>
      <c r="D154" s="921"/>
      <c r="E154" s="922"/>
      <c r="F154" s="923"/>
      <c r="G154" s="153" t="str">
        <f>IF(F154="","",F154-F154*COMPASS!$U$11)</f>
        <v/>
      </c>
    </row>
    <row r="155" spans="1:7">
      <c r="A155" s="890" t="s">
        <v>4231</v>
      </c>
      <c r="B155" s="891" t="s">
        <v>467</v>
      </c>
      <c r="C155" s="892" t="s">
        <v>14777</v>
      </c>
      <c r="D155" s="895">
        <v>1</v>
      </c>
      <c r="E155" s="888"/>
      <c r="F155" s="889">
        <v>14.788549999999999</v>
      </c>
      <c r="G155" s="153">
        <f>IF(F155="","",F155-F155*COMPASS!$U$11)</f>
        <v>14.788549999999999</v>
      </c>
    </row>
    <row r="156" spans="1:7" ht="16.350000000000001" customHeight="1">
      <c r="A156" s="890" t="s">
        <v>10178</v>
      </c>
      <c r="B156" s="891" t="s">
        <v>467</v>
      </c>
      <c r="C156" s="892" t="s">
        <v>14778</v>
      </c>
      <c r="D156" s="893">
        <v>1</v>
      </c>
      <c r="E156" s="894"/>
      <c r="F156" s="903">
        <v>12.34</v>
      </c>
      <c r="G156" s="153">
        <f>IF(F156="","",F156-F156*COMPASS!$U$11)</f>
        <v>12.34</v>
      </c>
    </row>
    <row r="157" spans="1:7" ht="16.350000000000001" customHeight="1">
      <c r="A157" s="890" t="s">
        <v>8419</v>
      </c>
      <c r="B157" s="891" t="s">
        <v>467</v>
      </c>
      <c r="C157" s="892" t="s">
        <v>13398</v>
      </c>
      <c r="D157" s="895">
        <v>1</v>
      </c>
      <c r="E157" s="888"/>
      <c r="F157" s="889">
        <v>13.4</v>
      </c>
      <c r="G157" s="153">
        <f>IF(F157="","",F157-F157*COMPASS!$U$11)</f>
        <v>13.4</v>
      </c>
    </row>
    <row r="158" spans="1:7" ht="16.350000000000001" customHeight="1">
      <c r="A158" s="890" t="s">
        <v>702</v>
      </c>
      <c r="B158" s="891" t="s">
        <v>467</v>
      </c>
      <c r="C158" s="892" t="s">
        <v>9888</v>
      </c>
      <c r="D158" s="895">
        <v>1</v>
      </c>
      <c r="E158" s="888"/>
      <c r="F158" s="889">
        <v>5.88</v>
      </c>
      <c r="G158" s="153">
        <f>IF(F158="","",F158-F158*COMPASS!$U$11)</f>
        <v>5.88</v>
      </c>
    </row>
    <row r="159" spans="1:7" ht="16.350000000000001" customHeight="1">
      <c r="A159" s="890" t="s">
        <v>10179</v>
      </c>
      <c r="B159" s="891" t="s">
        <v>467</v>
      </c>
      <c r="C159" s="892" t="s">
        <v>9888</v>
      </c>
      <c r="D159" s="895">
        <v>1</v>
      </c>
      <c r="E159" s="894"/>
      <c r="F159" s="889">
        <v>6.58</v>
      </c>
      <c r="G159" s="153">
        <f>IF(F159="","",F159-F159*COMPASS!$U$11)</f>
        <v>6.58</v>
      </c>
    </row>
    <row r="160" spans="1:7" ht="16.350000000000001" customHeight="1">
      <c r="A160" s="890" t="s">
        <v>11540</v>
      </c>
      <c r="B160" s="891" t="s">
        <v>467</v>
      </c>
      <c r="C160" s="892" t="s">
        <v>11541</v>
      </c>
      <c r="D160" s="893">
        <v>1</v>
      </c>
      <c r="E160" s="894"/>
      <c r="F160" s="903">
        <v>17.559999999999999</v>
      </c>
      <c r="G160" s="153">
        <f>IF(F160="","",F160-F160*COMPASS!$U$11)</f>
        <v>17.559999999999999</v>
      </c>
    </row>
    <row r="161" spans="1:7" ht="16.350000000000001" customHeight="1">
      <c r="A161" s="890" t="s">
        <v>11538</v>
      </c>
      <c r="B161" s="891" t="s">
        <v>467</v>
      </c>
      <c r="C161" s="892" t="s">
        <v>11539</v>
      </c>
      <c r="D161" s="893">
        <v>1</v>
      </c>
      <c r="E161" s="894"/>
      <c r="F161" s="903">
        <v>11.19</v>
      </c>
      <c r="G161" s="153">
        <f>IF(F161="","",F161-F161*COMPASS!$U$11)</f>
        <v>11.19</v>
      </c>
    </row>
    <row r="162" spans="1:7" ht="16.350000000000001" customHeight="1">
      <c r="A162" s="890" t="s">
        <v>9782</v>
      </c>
      <c r="B162" s="891" t="s">
        <v>571</v>
      </c>
      <c r="C162" s="892" t="s">
        <v>14779</v>
      </c>
      <c r="D162" s="895">
        <v>2</v>
      </c>
      <c r="E162" s="888"/>
      <c r="F162" s="970">
        <v>3.8265499999999997</v>
      </c>
      <c r="G162" s="153">
        <f>IF(F162="","",F162-F162*COMPASS!$U$11)</f>
        <v>3.8265499999999997</v>
      </c>
    </row>
    <row r="163" spans="1:7">
      <c r="A163" s="890" t="s">
        <v>11542</v>
      </c>
      <c r="B163" s="891" t="s">
        <v>467</v>
      </c>
      <c r="C163" s="892" t="s">
        <v>11543</v>
      </c>
      <c r="D163" s="893">
        <v>1</v>
      </c>
      <c r="E163" s="894"/>
      <c r="F163" s="903">
        <v>15.97</v>
      </c>
      <c r="G163" s="153">
        <f>IF(F163="","",F163-F163*COMPASS!$U$11)</f>
        <v>15.97</v>
      </c>
    </row>
    <row r="164" spans="1:7" ht="16.350000000000001" customHeight="1">
      <c r="A164" s="890" t="s">
        <v>4232</v>
      </c>
      <c r="B164" s="891" t="s">
        <v>467</v>
      </c>
      <c r="C164" s="892" t="s">
        <v>4220</v>
      </c>
      <c r="D164" s="895">
        <v>1</v>
      </c>
      <c r="E164" s="888"/>
      <c r="F164" s="889">
        <v>10.555999999999999</v>
      </c>
      <c r="G164" s="153">
        <f>IF(F164="","",F164-F164*COMPASS!$U$11)</f>
        <v>10.555999999999999</v>
      </c>
    </row>
    <row r="165" spans="1:7" ht="16.350000000000001" customHeight="1">
      <c r="A165" s="890" t="s">
        <v>4233</v>
      </c>
      <c r="B165" s="891" t="s">
        <v>467</v>
      </c>
      <c r="C165" s="892" t="s">
        <v>4221</v>
      </c>
      <c r="D165" s="895">
        <v>1</v>
      </c>
      <c r="E165" s="888"/>
      <c r="F165" s="889">
        <v>10.555999999999999</v>
      </c>
      <c r="G165" s="153">
        <f>IF(F165="","",F165-F165*COMPASS!$U$11)</f>
        <v>10.555999999999999</v>
      </c>
    </row>
    <row r="166" spans="1:7" ht="16.350000000000001" customHeight="1">
      <c r="A166" s="890" t="s">
        <v>4234</v>
      </c>
      <c r="B166" s="891" t="s">
        <v>467</v>
      </c>
      <c r="C166" s="892" t="s">
        <v>4222</v>
      </c>
      <c r="D166" s="895">
        <v>1</v>
      </c>
      <c r="E166" s="888"/>
      <c r="F166" s="889">
        <v>14.6769</v>
      </c>
      <c r="G166" s="153">
        <f>IF(F166="","",F166-F166*COMPASS!$U$11)</f>
        <v>14.6769</v>
      </c>
    </row>
    <row r="167" spans="1:7" ht="16.350000000000001" customHeight="1">
      <c r="A167" s="890" t="s">
        <v>4235</v>
      </c>
      <c r="B167" s="891" t="s">
        <v>467</v>
      </c>
      <c r="C167" s="892" t="s">
        <v>4223</v>
      </c>
      <c r="D167" s="895">
        <v>1</v>
      </c>
      <c r="E167" s="888"/>
      <c r="F167" s="889">
        <v>14.179549999999999</v>
      </c>
      <c r="G167" s="153">
        <f>IF(F167="","",F167-F167*COMPASS!$U$11)</f>
        <v>14.179549999999999</v>
      </c>
    </row>
    <row r="168" spans="1:7" ht="16.350000000000001" customHeight="1">
      <c r="A168" s="890" t="s">
        <v>16421</v>
      </c>
      <c r="B168" s="891" t="s">
        <v>467</v>
      </c>
      <c r="C168" s="892" t="s">
        <v>16422</v>
      </c>
      <c r="D168" s="893">
        <v>1</v>
      </c>
      <c r="E168" s="894" t="s">
        <v>445</v>
      </c>
      <c r="F168" s="903">
        <v>12.04</v>
      </c>
      <c r="G168" s="153">
        <f>IF(F168="","",F168-F168*COMPASS!$U$11)</f>
        <v>12.04</v>
      </c>
    </row>
    <row r="169" spans="1:7" ht="16.350000000000001" customHeight="1">
      <c r="A169" s="890" t="s">
        <v>10183</v>
      </c>
      <c r="B169" s="891" t="s">
        <v>467</v>
      </c>
      <c r="C169" s="917" t="s">
        <v>9890</v>
      </c>
      <c r="D169" s="893">
        <v>1</v>
      </c>
      <c r="E169" s="894"/>
      <c r="F169" s="966">
        <v>9.64</v>
      </c>
      <c r="G169" s="153">
        <f>IF(F169="","",F169-F169*COMPASS!$U$11)</f>
        <v>9.64</v>
      </c>
    </row>
    <row r="170" spans="1:7" ht="16.350000000000001" customHeight="1">
      <c r="A170" s="890" t="s">
        <v>10184</v>
      </c>
      <c r="B170" s="891" t="s">
        <v>467</v>
      </c>
      <c r="C170" s="917" t="s">
        <v>9892</v>
      </c>
      <c r="D170" s="893">
        <v>1</v>
      </c>
      <c r="E170" s="894"/>
      <c r="F170" s="966">
        <v>12.38</v>
      </c>
      <c r="G170" s="153">
        <f>IF(F170="","",F170-F170*COMPASS!$U$11)</f>
        <v>12.38</v>
      </c>
    </row>
    <row r="171" spans="1:7" ht="16.350000000000001" customHeight="1">
      <c r="A171" s="890" t="s">
        <v>10185</v>
      </c>
      <c r="B171" s="891" t="s">
        <v>467</v>
      </c>
      <c r="C171" s="917" t="s">
        <v>10186</v>
      </c>
      <c r="D171" s="893">
        <v>1</v>
      </c>
      <c r="E171" s="894"/>
      <c r="F171" s="966">
        <v>13.57</v>
      </c>
      <c r="G171" s="153">
        <f>IF(F171="","",F171-F171*COMPASS!$U$11)</f>
        <v>13.57</v>
      </c>
    </row>
    <row r="172" spans="1:7">
      <c r="A172" s="890" t="s">
        <v>9889</v>
      </c>
      <c r="B172" s="891" t="s">
        <v>467</v>
      </c>
      <c r="C172" s="917" t="s">
        <v>9890</v>
      </c>
      <c r="D172" s="893">
        <v>1</v>
      </c>
      <c r="E172" s="969"/>
      <c r="F172" s="966">
        <v>10.89</v>
      </c>
      <c r="G172" s="153">
        <f>IF(F172="","",F172-F172*COMPASS!$U$11)</f>
        <v>10.89</v>
      </c>
    </row>
    <row r="173" spans="1:7" ht="16.350000000000001" customHeight="1">
      <c r="A173" s="890" t="s">
        <v>9891</v>
      </c>
      <c r="B173" s="891" t="s">
        <v>467</v>
      </c>
      <c r="C173" s="917" t="s">
        <v>9892</v>
      </c>
      <c r="D173" s="893">
        <v>1</v>
      </c>
      <c r="E173" s="969"/>
      <c r="F173" s="966">
        <v>14.04</v>
      </c>
      <c r="G173" s="153">
        <f>IF(F173="","",F173-F173*COMPASS!$U$11)</f>
        <v>14.04</v>
      </c>
    </row>
    <row r="174" spans="1:7">
      <c r="A174" s="890" t="s">
        <v>9893</v>
      </c>
      <c r="B174" s="891" t="s">
        <v>467</v>
      </c>
      <c r="C174" s="917" t="s">
        <v>9894</v>
      </c>
      <c r="D174" s="893">
        <v>1</v>
      </c>
      <c r="E174" s="969"/>
      <c r="F174" s="966">
        <v>15.7</v>
      </c>
      <c r="G174" s="153">
        <f>IF(F174="","",F174-F174*COMPASS!$U$11)</f>
        <v>15.7</v>
      </c>
    </row>
    <row r="175" spans="1:7" ht="16.350000000000001" customHeight="1">
      <c r="A175" s="890" t="s">
        <v>3283</v>
      </c>
      <c r="B175" s="891" t="s">
        <v>467</v>
      </c>
      <c r="C175" s="892" t="s">
        <v>3282</v>
      </c>
      <c r="D175" s="893">
        <v>1</v>
      </c>
      <c r="E175" s="894"/>
      <c r="F175" s="966">
        <v>19.57</v>
      </c>
      <c r="G175" s="153">
        <f>IF(F175="","",F175-F175*COMPASS!$U$11)</f>
        <v>19.57</v>
      </c>
    </row>
    <row r="176" spans="1:7" ht="16.350000000000001" customHeight="1">
      <c r="A176" s="890" t="s">
        <v>701</v>
      </c>
      <c r="B176" s="891" t="s">
        <v>467</v>
      </c>
      <c r="C176" s="892" t="s">
        <v>1687</v>
      </c>
      <c r="D176" s="893">
        <v>1</v>
      </c>
      <c r="E176" s="894"/>
      <c r="F176" s="903">
        <v>10.71</v>
      </c>
      <c r="G176" s="153">
        <f>IF(F176="","",F176-F176*COMPASS!$U$11)</f>
        <v>10.71</v>
      </c>
    </row>
    <row r="177" spans="1:7" ht="16.350000000000001" customHeight="1">
      <c r="A177" s="890" t="s">
        <v>11552</v>
      </c>
      <c r="B177" s="891" t="s">
        <v>216</v>
      </c>
      <c r="C177" s="892" t="s">
        <v>14831</v>
      </c>
      <c r="D177" s="893">
        <v>1</v>
      </c>
      <c r="E177" s="894"/>
      <c r="F177" s="903">
        <v>51.1</v>
      </c>
      <c r="G177" s="153">
        <f>IF(F177="","",F177-F177*COMPASS!$U$11)</f>
        <v>51.1</v>
      </c>
    </row>
    <row r="178" spans="1:7" ht="16.350000000000001" customHeight="1">
      <c r="A178" s="890" t="s">
        <v>12225</v>
      </c>
      <c r="B178" s="891" t="s">
        <v>467</v>
      </c>
      <c r="C178" s="892" t="s">
        <v>12226</v>
      </c>
      <c r="D178" s="893">
        <v>1</v>
      </c>
      <c r="E178" s="894"/>
      <c r="F178" s="903">
        <v>61.31</v>
      </c>
      <c r="G178" s="153">
        <f>IF(F178="","",F178-F178*COMPASS!$U$11)</f>
        <v>61.31</v>
      </c>
    </row>
    <row r="179" spans="1:7" ht="16.350000000000001" customHeight="1">
      <c r="A179" s="890" t="s">
        <v>15406</v>
      </c>
      <c r="B179" s="891" t="s">
        <v>467</v>
      </c>
      <c r="C179" s="892" t="s">
        <v>15407</v>
      </c>
      <c r="D179" s="893">
        <v>1</v>
      </c>
      <c r="E179" s="904" t="s">
        <v>445</v>
      </c>
      <c r="F179" s="903">
        <v>26.32</v>
      </c>
      <c r="G179" s="153">
        <f>IF(F179="","",F179-F179*COMPASS!$U$11)</f>
        <v>26.32</v>
      </c>
    </row>
    <row r="180" spans="1:7" ht="16.350000000000001" customHeight="1">
      <c r="A180" s="890" t="s">
        <v>15408</v>
      </c>
      <c r="B180" s="891" t="s">
        <v>467</v>
      </c>
      <c r="C180" s="892" t="s">
        <v>15409</v>
      </c>
      <c r="D180" s="893">
        <v>1</v>
      </c>
      <c r="E180" s="904" t="s">
        <v>445</v>
      </c>
      <c r="F180" s="903">
        <v>32.979999999999997</v>
      </c>
      <c r="G180" s="153">
        <f>IF(F180="","",F180-F180*COMPASS!$U$11)</f>
        <v>32.979999999999997</v>
      </c>
    </row>
    <row r="181" spans="1:7" ht="16.350000000000001" customHeight="1">
      <c r="A181" s="890" t="s">
        <v>16423</v>
      </c>
      <c r="B181" s="891" t="s">
        <v>467</v>
      </c>
      <c r="C181" s="892" t="s">
        <v>16424</v>
      </c>
      <c r="D181" s="893">
        <v>1</v>
      </c>
      <c r="E181" s="894" t="s">
        <v>445</v>
      </c>
      <c r="F181" s="903">
        <v>65.36</v>
      </c>
      <c r="G181" s="153">
        <f>IF(F181="","",F181-F181*COMPASS!$U$11)</f>
        <v>65.36</v>
      </c>
    </row>
    <row r="182" spans="1:7" ht="16.350000000000001" customHeight="1">
      <c r="A182" s="918" t="s">
        <v>17257</v>
      </c>
      <c r="B182" s="967"/>
      <c r="C182" s="1385" t="s">
        <v>15280</v>
      </c>
      <c r="D182" s="921"/>
      <c r="E182" s="922"/>
      <c r="F182" s="923"/>
      <c r="G182" s="153" t="str">
        <f>IF(F182="","",F182-F182*COMPASS!$U$11)</f>
        <v/>
      </c>
    </row>
    <row r="183" spans="1:7" ht="16.350000000000001" customHeight="1">
      <c r="A183" s="890" t="s">
        <v>15281</v>
      </c>
      <c r="B183" s="891" t="s">
        <v>467</v>
      </c>
      <c r="C183" s="892" t="s">
        <v>15282</v>
      </c>
      <c r="D183" s="893">
        <v>1</v>
      </c>
      <c r="E183" s="904"/>
      <c r="F183" s="903">
        <v>85.8</v>
      </c>
      <c r="G183" s="153">
        <f>IF(F183="","",F183-F183*COMPASS!$U$11)</f>
        <v>85.8</v>
      </c>
    </row>
    <row r="184" spans="1:7">
      <c r="A184" s="890" t="s">
        <v>15283</v>
      </c>
      <c r="B184" s="891" t="s">
        <v>467</v>
      </c>
      <c r="C184" s="892" t="s">
        <v>15284</v>
      </c>
      <c r="D184" s="893">
        <v>1</v>
      </c>
      <c r="E184" s="904"/>
      <c r="F184" s="903">
        <v>103.89</v>
      </c>
      <c r="G184" s="153">
        <f>IF(F184="","",F184-F184*COMPASS!$U$11)</f>
        <v>103.89</v>
      </c>
    </row>
    <row r="185" spans="1:7">
      <c r="A185" s="890" t="s">
        <v>15285</v>
      </c>
      <c r="B185" s="891" t="s">
        <v>467</v>
      </c>
      <c r="C185" s="892" t="s">
        <v>15286</v>
      </c>
      <c r="D185" s="893">
        <v>1</v>
      </c>
      <c r="E185" s="904"/>
      <c r="F185" s="903">
        <v>115.48</v>
      </c>
      <c r="G185" s="153">
        <f>IF(F185="","",F185-F185*COMPASS!$U$11)</f>
        <v>115.48</v>
      </c>
    </row>
    <row r="186" spans="1:7">
      <c r="A186" s="890" t="s">
        <v>15287</v>
      </c>
      <c r="B186" s="891" t="s">
        <v>467</v>
      </c>
      <c r="C186" s="892" t="s">
        <v>15288</v>
      </c>
      <c r="D186" s="893">
        <v>1</v>
      </c>
      <c r="E186" s="904"/>
      <c r="F186" s="903">
        <v>144.08000000000001</v>
      </c>
      <c r="G186" s="153">
        <f>IF(F186="","",F186-F186*COMPASS!$U$11)</f>
        <v>144.08000000000001</v>
      </c>
    </row>
    <row r="187" spans="1:7">
      <c r="A187" s="890" t="s">
        <v>15289</v>
      </c>
      <c r="B187" s="891" t="s">
        <v>467</v>
      </c>
      <c r="C187" s="892" t="s">
        <v>15290</v>
      </c>
      <c r="D187" s="893">
        <v>1</v>
      </c>
      <c r="E187" s="904"/>
      <c r="F187" s="903">
        <v>157.87</v>
      </c>
      <c r="G187" s="153">
        <f>IF(F187="","",F187-F187*COMPASS!$U$11)</f>
        <v>157.87</v>
      </c>
    </row>
    <row r="188" spans="1:7">
      <c r="A188" s="890" t="s">
        <v>15291</v>
      </c>
      <c r="B188" s="891" t="s">
        <v>467</v>
      </c>
      <c r="C188" s="892" t="s">
        <v>15292</v>
      </c>
      <c r="D188" s="893">
        <v>1</v>
      </c>
      <c r="E188" s="904"/>
      <c r="F188" s="903">
        <v>174.27</v>
      </c>
      <c r="G188" s="153">
        <f>IF(F188="","",F188-F188*COMPASS!$U$11)</f>
        <v>174.27</v>
      </c>
    </row>
    <row r="189" spans="1:7">
      <c r="A189" s="890" t="s">
        <v>15293</v>
      </c>
      <c r="B189" s="891" t="s">
        <v>4437</v>
      </c>
      <c r="C189" s="892" t="s">
        <v>15294</v>
      </c>
      <c r="D189" s="895">
        <v>1</v>
      </c>
      <c r="E189" s="888"/>
      <c r="F189" s="889">
        <v>10.039999999999999</v>
      </c>
      <c r="G189" s="153">
        <f>IF(F189="","",F189-F189*COMPASS!$U$11)</f>
        <v>10.039999999999999</v>
      </c>
    </row>
    <row r="190" spans="1:7">
      <c r="A190" s="890" t="s">
        <v>15295</v>
      </c>
      <c r="B190" s="891" t="s">
        <v>467</v>
      </c>
      <c r="C190" s="892" t="s">
        <v>15296</v>
      </c>
      <c r="D190" s="893">
        <v>1</v>
      </c>
      <c r="E190" s="969"/>
      <c r="F190" s="903">
        <v>8.8000000000000007</v>
      </c>
      <c r="G190" s="153">
        <f>IF(F190="","",F190-F190*COMPASS!$U$11)</f>
        <v>8.8000000000000007</v>
      </c>
    </row>
    <row r="191" spans="1:7">
      <c r="A191" s="918" t="s">
        <v>9342</v>
      </c>
      <c r="B191" s="919"/>
      <c r="C191" s="920"/>
      <c r="D191" s="921"/>
      <c r="E191" s="922"/>
      <c r="F191" s="923"/>
      <c r="G191" s="153" t="str">
        <f>IF(F191="","",F191-F191*COMPASS!$U$11)</f>
        <v/>
      </c>
    </row>
    <row r="192" spans="1:7">
      <c r="A192" s="890" t="s">
        <v>4253</v>
      </c>
      <c r="B192" s="891" t="s">
        <v>467</v>
      </c>
      <c r="C192" s="892" t="s">
        <v>11814</v>
      </c>
      <c r="D192" s="893">
        <v>1</v>
      </c>
      <c r="E192" s="894"/>
      <c r="F192" s="970">
        <v>31.91</v>
      </c>
      <c r="G192" s="153">
        <f>IF(F192="","",F192-F192*COMPASS!$U$11)</f>
        <v>31.91</v>
      </c>
    </row>
    <row r="193" spans="1:7">
      <c r="A193" s="890" t="s">
        <v>4254</v>
      </c>
      <c r="B193" s="891" t="s">
        <v>467</v>
      </c>
      <c r="C193" s="892" t="s">
        <v>8682</v>
      </c>
      <c r="D193" s="895">
        <v>1</v>
      </c>
      <c r="E193" s="894"/>
      <c r="F193" s="903">
        <v>60.34</v>
      </c>
      <c r="G193" s="153">
        <f>IF(F193="","",F193-F193*COMPASS!$U$11)</f>
        <v>60.34</v>
      </c>
    </row>
    <row r="194" spans="1:7">
      <c r="A194" s="890" t="s">
        <v>4255</v>
      </c>
      <c r="B194" s="891" t="s">
        <v>467</v>
      </c>
      <c r="C194" s="892" t="s">
        <v>8683</v>
      </c>
      <c r="D194" s="895">
        <v>1</v>
      </c>
      <c r="E194" s="894"/>
      <c r="F194" s="903">
        <v>49.97</v>
      </c>
      <c r="G194" s="153">
        <f>IF(F194="","",F194-F194*COMPASS!$U$11)</f>
        <v>49.97</v>
      </c>
    </row>
    <row r="195" spans="1:7">
      <c r="A195" s="890" t="s">
        <v>4256</v>
      </c>
      <c r="B195" s="891" t="s">
        <v>216</v>
      </c>
      <c r="C195" s="892" t="s">
        <v>8684</v>
      </c>
      <c r="D195" s="895">
        <v>1</v>
      </c>
      <c r="E195" s="894"/>
      <c r="F195" s="903">
        <v>55.14</v>
      </c>
      <c r="G195" s="153">
        <f>IF(F195="","",F195-F195*COMPASS!$U$11)</f>
        <v>55.14</v>
      </c>
    </row>
    <row r="196" spans="1:7">
      <c r="A196" s="890" t="s">
        <v>4257</v>
      </c>
      <c r="B196" s="891" t="s">
        <v>467</v>
      </c>
      <c r="C196" s="892" t="s">
        <v>16558</v>
      </c>
      <c r="D196" s="895">
        <v>1</v>
      </c>
      <c r="E196" s="894"/>
      <c r="F196" s="903">
        <v>87.09</v>
      </c>
      <c r="G196" s="153">
        <f>IF(F196="","",F196-F196*COMPASS!$U$11)</f>
        <v>87.09</v>
      </c>
    </row>
    <row r="197" spans="1:7">
      <c r="A197" s="890" t="s">
        <v>4258</v>
      </c>
      <c r="B197" s="891" t="s">
        <v>467</v>
      </c>
      <c r="C197" s="892" t="s">
        <v>16559</v>
      </c>
      <c r="D197" s="895">
        <v>1</v>
      </c>
      <c r="E197" s="894"/>
      <c r="F197" s="903">
        <v>79.98</v>
      </c>
      <c r="G197" s="153">
        <f>IF(F197="","",F197-F197*COMPASS!$U$11)</f>
        <v>79.98</v>
      </c>
    </row>
    <row r="198" spans="1:7">
      <c r="A198" s="890" t="s">
        <v>4667</v>
      </c>
      <c r="B198" s="891" t="s">
        <v>216</v>
      </c>
      <c r="C198" s="892" t="s">
        <v>4668</v>
      </c>
      <c r="D198" s="893">
        <v>1</v>
      </c>
      <c r="E198" s="894"/>
      <c r="F198" s="903">
        <v>577.69000000000005</v>
      </c>
      <c r="G198" s="153">
        <f>IF(F198="","",F198-F198*COMPASS!$U$11)</f>
        <v>577.69000000000005</v>
      </c>
    </row>
    <row r="199" spans="1:7">
      <c r="A199" s="890" t="s">
        <v>13082</v>
      </c>
      <c r="B199" s="891" t="s">
        <v>467</v>
      </c>
      <c r="C199" s="892" t="s">
        <v>13083</v>
      </c>
      <c r="D199" s="895">
        <v>1</v>
      </c>
      <c r="E199" s="894"/>
      <c r="F199" s="903">
        <v>84.75</v>
      </c>
      <c r="G199" s="153">
        <f>IF(F199="","",F199-F199*COMPASS!$U$11)</f>
        <v>84.75</v>
      </c>
    </row>
    <row r="200" spans="1:7">
      <c r="A200" s="890" t="s">
        <v>13084</v>
      </c>
      <c r="B200" s="891" t="s">
        <v>467</v>
      </c>
      <c r="C200" s="892" t="s">
        <v>13085</v>
      </c>
      <c r="D200" s="895">
        <v>1</v>
      </c>
      <c r="E200" s="894"/>
      <c r="F200" s="903">
        <v>32.76</v>
      </c>
      <c r="G200" s="153">
        <f>IF(F200="","",F200-F200*COMPASS!$U$11)</f>
        <v>32.76</v>
      </c>
    </row>
    <row r="201" spans="1:7">
      <c r="A201" s="890" t="s">
        <v>13086</v>
      </c>
      <c r="B201" s="891" t="s">
        <v>467</v>
      </c>
      <c r="C201" s="892" t="s">
        <v>13087</v>
      </c>
      <c r="D201" s="895">
        <v>1</v>
      </c>
      <c r="E201" s="894"/>
      <c r="F201" s="903">
        <v>36.229999999999997</v>
      </c>
      <c r="G201" s="153">
        <f>IF(F201="","",F201-F201*COMPASS!$U$11)</f>
        <v>36.229999999999997</v>
      </c>
    </row>
    <row r="202" spans="1:7">
      <c r="A202" s="890" t="s">
        <v>13088</v>
      </c>
      <c r="B202" s="891" t="s">
        <v>467</v>
      </c>
      <c r="C202" s="892" t="s">
        <v>13089</v>
      </c>
      <c r="D202" s="895">
        <v>1</v>
      </c>
      <c r="E202" s="894"/>
      <c r="F202" s="903">
        <v>39.21</v>
      </c>
      <c r="G202" s="153">
        <f>IF(F202="","",F202-F202*COMPASS!$U$11)</f>
        <v>39.21</v>
      </c>
    </row>
  </sheetData>
  <sheetProtection algorithmName="SHA-512" hashValue="4NqxZuWsGHXVtSr8eGq7LdAQToAQSdWzgrVU2ncO9FjZyUUuAXKndnm/Vvl7tzdtUPBOWUofQ75tmXDT7rFg+A==" saltValue="AWDwDsMksK+AzsbC65Tecg==" spinCount="100000" sheet="1" objects="1" scenarios="1"/>
  <mergeCells count="1">
    <mergeCell ref="C1:F1"/>
  </mergeCells>
  <phoneticPr fontId="20" type="noConversion"/>
  <hyperlinks>
    <hyperlink ref="G2" location="Indice" display="Indice" xr:uid="{00000000-0004-0000-0900-000000000000}"/>
    <hyperlink ref="C1" r:id="rId1" xr:uid="{00000000-0004-0000-0900-000001000000}"/>
    <hyperlink ref="A182" location="'Listino ORCA CORRENTE'!A6" display="ORCA - Armadi a Parete" xr:uid="{98E17F1C-FAA7-4921-9127-54483C2487F0}"/>
    <hyperlink ref="A83" location="'Listino ORCA CORRENTE'!A6" display="ORCA - Armadi SERVER" xr:uid="{17F67B90-485E-4C96-9F28-2868BD36874D}"/>
    <hyperlink ref="A88" location="'Listino ORCA CORRENTE'!A6" display="ORCA - Armadi  a Pavimento" xr:uid="{8BFEF460-DF47-4127-BAC0-DEF1AC7A6039}"/>
    <hyperlink ref="A131" location="'Listino ORCA CORRENTE'!A6" display="ORCA - ARMADIO DI SICUREZZA" xr:uid="{8FDBCD27-9FF6-41A8-825A-BF7F4AB95FD5}"/>
    <hyperlink ref="A154" location="'Listino ORCA CORRENTE'!A6" display="ORCA - ACCESSORI" xr:uid="{D734E851-FB9D-4402-8C2A-27BE4DD9F8F4}"/>
    <hyperlink ref="A101" location="'Listino ORCA CORRENTE'!A6" display="ORCA - ZOCCOLI" xr:uid="{9C351419-9522-4843-A997-28F1F1B5678C}"/>
    <hyperlink ref="A135" location="'Listino ORCA CORRENTE'!A6" display="ORCA - Ripiani" xr:uid="{9BB7691E-B692-4F72-B4EA-0038E52A7651}"/>
    <hyperlink ref="A109" location="'Listino ORCA CORRENTE'!A6" display="ORCA - Ventole" xr:uid="{16D6E308-E023-492A-BCF3-6BC7E0DE3172}"/>
    <hyperlink ref="A191" location="'Listino ORCA CORRENTE'!A6" display="ORCA - Canaline di Alimentazione" xr:uid="{FDE56826-A8BC-40D1-8CD3-6A44D6E2F711}"/>
    <hyperlink ref="A5" location="'Listino ORCA CORRENTE'!A6" display="ORCA - Armadi SERVER" xr:uid="{7C0F2A86-01B5-41A2-91DE-DCF8E3D32159}"/>
    <hyperlink ref="A15" location="'Listino ORCA CORRENTE'!A6" display="ORCA - Armadi  a Pavimento" xr:uid="{C1D5F97D-CEEE-461A-9672-A91022362046}"/>
    <hyperlink ref="A45" location="'Listino ORCA CORRENTE'!A6" display="ORCA - Armadi a parete - ASSEMBLATI" xr:uid="{9D0E7FD5-D876-4632-861C-5A0FB4F0DA04}"/>
    <hyperlink ref="A53" location="'Listino ORCA CORRENTE'!A6" display="ORCA - Armadi a parete - FLAT PACK" xr:uid="{8F89A627-B9DE-4CA9-8635-717DCDFD2CF5}"/>
    <hyperlink ref="A79" location="'Listino ORCA CORRENTE'!A6" display="ORCA - ARMADIO DI SICUREZZA" xr:uid="{D0106FCF-642B-4C96-A400-B84C4540A190}"/>
    <hyperlink ref="A61" location="'Listino ORCA CORRENTE'!A6" display="ORCA - ACCESSORI" xr:uid="{F15FFB32-BC67-4924-A889-0FAB145FDF18}"/>
    <hyperlink ref="A31" location="'Listino ORCA CORRENTE'!A6" display="ORCA - ZOCCOLI" xr:uid="{49792DA2-1241-4C97-9177-317D81425D1D}"/>
    <hyperlink ref="A39" location="'Listino ORCA CORRENTE'!A6" display="ORCA - Ventole" xr:uid="{185C4518-D21C-4DFC-91DA-35DBDA94114F}"/>
    <hyperlink ref="A116" location="'Listino ORCA CORRENTE'!A6" display="ORCA - ACCESSORI" xr:uid="{ED421DAF-0572-40BE-BF8B-B1F002B72438}"/>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4</xdr:col>
                <xdr:colOff>7620</xdr:colOff>
                <xdr:row>4</xdr:row>
                <xdr:rowOff>30480</xdr:rowOff>
              </from>
              <to>
                <xdr:col>4</xdr:col>
                <xdr:colOff>297180</xdr:colOff>
                <xdr:row>4</xdr:row>
                <xdr:rowOff>304800</xdr:rowOff>
              </to>
            </anchor>
          </objectPr>
        </oleObject>
      </mc:Choice>
      <mc:Fallback>
        <oleObject progId="PI3.Image" shapeId="43110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7"/>
  <sheetViews>
    <sheetView workbookViewId="0">
      <pane ySplit="4" topLeftCell="A5" activePane="bottomLeft" state="frozen"/>
      <selection pane="bottomLeft" activeCell="A5" sqref="A5"/>
    </sheetView>
  </sheetViews>
  <sheetFormatPr defaultColWidth="9.44140625" defaultRowHeight="13.2"/>
  <cols>
    <col min="1" max="1" width="21.44140625" style="297" customWidth="1"/>
    <col min="2" max="2" width="4" style="89" customWidth="1"/>
    <col min="3" max="3" width="14.5546875" style="50" customWidth="1"/>
    <col min="4" max="4" width="77.88671875" style="48" customWidth="1"/>
    <col min="5" max="5" width="4.5546875" style="323" bestFit="1" customWidth="1"/>
    <col min="6" max="6" width="5.5546875" style="475" bestFit="1" customWidth="1"/>
    <col min="7" max="7" width="8.44140625" style="429" bestFit="1" customWidth="1"/>
    <col min="8" max="8" width="10" style="361" bestFit="1" customWidth="1"/>
    <col min="9" max="16384" width="9.44140625" style="49"/>
  </cols>
  <sheetData>
    <row r="1" spans="1:8">
      <c r="A1" s="53" t="str">
        <f>'LS CABLE'!A1</f>
        <v>Listino Maggio26</v>
      </c>
      <c r="B1" s="81"/>
      <c r="C1" s="54"/>
      <c r="D1" s="1386" t="s">
        <v>11815</v>
      </c>
      <c r="E1" s="1411"/>
      <c r="F1" s="1411"/>
      <c r="G1" s="1411"/>
      <c r="H1" s="175"/>
    </row>
    <row r="2" spans="1:8" ht="13.8" thickBot="1">
      <c r="A2" s="55"/>
      <c r="B2" s="83"/>
      <c r="C2" s="56"/>
      <c r="D2" s="46"/>
      <c r="E2" s="301"/>
      <c r="F2" s="520"/>
      <c r="G2" s="155"/>
      <c r="H2" s="176" t="s">
        <v>190</v>
      </c>
    </row>
    <row r="3" spans="1:8" ht="25.2">
      <c r="A3" s="156" t="s">
        <v>7979</v>
      </c>
      <c r="B3" s="34"/>
      <c r="C3" s="295"/>
      <c r="D3" s="188"/>
      <c r="E3" s="321"/>
      <c r="F3" s="521"/>
      <c r="G3" s="427"/>
      <c r="H3" s="359"/>
    </row>
    <row r="4" spans="1:8" s="80" customFormat="1">
      <c r="A4" s="157" t="str">
        <f>'LS CABLE'!A4</f>
        <v>Cod. Compass</v>
      </c>
      <c r="B4" s="296"/>
      <c r="C4" s="157" t="s">
        <v>217</v>
      </c>
      <c r="D4" s="298" t="s">
        <v>219</v>
      </c>
      <c r="E4" s="322" t="s">
        <v>490</v>
      </c>
      <c r="F4" s="522"/>
      <c r="G4" s="428" t="s">
        <v>189</v>
      </c>
      <c r="H4" s="360" t="s">
        <v>491</v>
      </c>
    </row>
    <row r="5" spans="1:8" ht="24" customHeight="1">
      <c r="A5" s="458" t="s">
        <v>6922</v>
      </c>
      <c r="B5" s="459"/>
      <c r="C5" s="460"/>
      <c r="D5" s="781"/>
      <c r="E5" s="1189"/>
      <c r="F5" s="461"/>
      <c r="G5" s="461"/>
      <c r="H5" s="1019"/>
    </row>
    <row r="6" spans="1:8" ht="14.85" customHeight="1">
      <c r="A6" s="394" t="s">
        <v>8126</v>
      </c>
      <c r="B6" s="394"/>
      <c r="C6" s="394"/>
      <c r="D6" s="501"/>
      <c r="E6" s="395"/>
      <c r="F6" s="1281"/>
      <c r="G6" s="1280"/>
      <c r="H6" s="179" t="str">
        <f>IF(G6="","",G6-G6*COMPASS!$U$48)</f>
        <v/>
      </c>
    </row>
    <row r="7" spans="1:8" ht="14.85" customHeight="1">
      <c r="A7" s="347" t="s">
        <v>8127</v>
      </c>
      <c r="B7" s="370" t="s">
        <v>216</v>
      </c>
      <c r="C7" s="294">
        <v>440100</v>
      </c>
      <c r="D7" s="1345" t="s">
        <v>8128</v>
      </c>
      <c r="E7" s="399">
        <v>1</v>
      </c>
      <c r="F7" s="1346"/>
      <c r="G7" s="1007">
        <v>1.7925</v>
      </c>
      <c r="H7" s="179">
        <f>IF(G7="","",G7-G7*COMPASS!$U$46)</f>
        <v>1.7925</v>
      </c>
    </row>
    <row r="8" spans="1:8" ht="14.85" customHeight="1">
      <c r="A8" s="347" t="s">
        <v>8129</v>
      </c>
      <c r="B8" s="370" t="s">
        <v>467</v>
      </c>
      <c r="C8" s="294">
        <v>440101</v>
      </c>
      <c r="D8" s="1345" t="s">
        <v>8130</v>
      </c>
      <c r="E8" s="399">
        <v>1</v>
      </c>
      <c r="F8" s="1346"/>
      <c r="G8" s="1007">
        <v>1.7925</v>
      </c>
      <c r="H8" s="179">
        <f>IF(G8="","",G8-G8*COMPASS!$U$46)</f>
        <v>1.7925</v>
      </c>
    </row>
    <row r="9" spans="1:8" ht="14.85" customHeight="1">
      <c r="A9" s="347" t="s">
        <v>8131</v>
      </c>
      <c r="B9" s="370" t="s">
        <v>467</v>
      </c>
      <c r="C9" s="294">
        <v>440102</v>
      </c>
      <c r="D9" s="1345" t="s">
        <v>8132</v>
      </c>
      <c r="E9" s="399">
        <v>1</v>
      </c>
      <c r="F9" s="1346"/>
      <c r="G9" s="1007">
        <v>1.7925</v>
      </c>
      <c r="H9" s="179">
        <f>IF(G9="","",G9-G9*COMPASS!$U$46)</f>
        <v>1.7925</v>
      </c>
    </row>
    <row r="10" spans="1:8" ht="14.85" customHeight="1">
      <c r="A10" s="347" t="s">
        <v>8133</v>
      </c>
      <c r="B10" s="370" t="s">
        <v>216</v>
      </c>
      <c r="C10" s="294">
        <v>440103</v>
      </c>
      <c r="D10" s="1345" t="s">
        <v>8134</v>
      </c>
      <c r="E10" s="399">
        <v>1</v>
      </c>
      <c r="F10" s="1346"/>
      <c r="G10" s="1007">
        <v>2.1793999999999998</v>
      </c>
      <c r="H10" s="179">
        <f>IF(G10="","",G10-G10*COMPASS!$U$46)</f>
        <v>2.1793999999999998</v>
      </c>
    </row>
    <row r="11" spans="1:8" ht="14.85" customHeight="1">
      <c r="A11" s="347" t="s">
        <v>8135</v>
      </c>
      <c r="B11" s="370" t="s">
        <v>467</v>
      </c>
      <c r="C11" s="294">
        <v>440105</v>
      </c>
      <c r="D11" s="1345" t="s">
        <v>8136</v>
      </c>
      <c r="E11" s="399">
        <v>1</v>
      </c>
      <c r="F11" s="1346"/>
      <c r="G11" s="1007">
        <v>0.67700000000000005</v>
      </c>
      <c r="H11" s="179">
        <f>IF(G11="","",G11-G11*COMPASS!$U$46)</f>
        <v>0.67700000000000005</v>
      </c>
    </row>
    <row r="12" spans="1:8" ht="14.85" customHeight="1">
      <c r="A12" s="347" t="s">
        <v>10075</v>
      </c>
      <c r="B12" s="370" t="s">
        <v>216</v>
      </c>
      <c r="C12" s="294">
        <v>440106</v>
      </c>
      <c r="D12" s="1345" t="s">
        <v>10076</v>
      </c>
      <c r="E12" s="399">
        <v>1</v>
      </c>
      <c r="F12" s="1346"/>
      <c r="G12" s="1007">
        <v>2.8823000000000003</v>
      </c>
      <c r="H12" s="179">
        <f>IF(G12="","",G12-G12*COMPASS!$U$46)</f>
        <v>2.8823000000000003</v>
      </c>
    </row>
    <row r="13" spans="1:8" ht="14.85" customHeight="1">
      <c r="A13" s="347" t="s">
        <v>10077</v>
      </c>
      <c r="B13" s="370" t="s">
        <v>467</v>
      </c>
      <c r="C13" s="294">
        <v>1406273</v>
      </c>
      <c r="D13" s="1345" t="s">
        <v>10078</v>
      </c>
      <c r="E13" s="399">
        <v>1</v>
      </c>
      <c r="F13" s="1346"/>
      <c r="G13" s="1007">
        <v>5.16</v>
      </c>
      <c r="H13" s="179">
        <f>IF(G13="","",G13-G13*COMPASS!$U$46)</f>
        <v>5.16</v>
      </c>
    </row>
    <row r="14" spans="1:8" ht="14.85" customHeight="1">
      <c r="A14" s="395" t="s">
        <v>8121</v>
      </c>
      <c r="B14" s="395"/>
      <c r="C14" s="395"/>
      <c r="D14" s="1279"/>
      <c r="E14" s="1282"/>
      <c r="F14" s="1347"/>
      <c r="G14" s="1347"/>
      <c r="H14" s="179" t="str">
        <f>IF(G14="","",G14-G14*COMPASS!$U$46)</f>
        <v/>
      </c>
    </row>
    <row r="15" spans="1:8" ht="14.85" customHeight="1">
      <c r="A15" s="341" t="s">
        <v>9551</v>
      </c>
      <c r="B15" s="457" t="s">
        <v>216</v>
      </c>
      <c r="C15" s="317" t="s">
        <v>9552</v>
      </c>
      <c r="D15" s="317" t="s">
        <v>7990</v>
      </c>
      <c r="E15" s="399">
        <v>305</v>
      </c>
      <c r="F15" s="1346"/>
      <c r="G15" s="1007">
        <v>1.3564661999999998</v>
      </c>
      <c r="H15" s="179">
        <f>IF(G15="","",G15-G15*COMPASS!$U$46)</f>
        <v>1.3564661999999998</v>
      </c>
    </row>
    <row r="16" spans="1:8" ht="14.85" customHeight="1">
      <c r="A16" s="341" t="s">
        <v>9553</v>
      </c>
      <c r="B16" s="457" t="s">
        <v>216</v>
      </c>
      <c r="C16" s="317" t="s">
        <v>9554</v>
      </c>
      <c r="D16" s="317" t="s">
        <v>8447</v>
      </c>
      <c r="E16" s="399">
        <v>500</v>
      </c>
      <c r="F16" s="1346"/>
      <c r="G16" s="1007">
        <v>1.3564661999999998</v>
      </c>
      <c r="H16" s="179">
        <f>IF(G16="","",G16-G16*COMPASS!$U$46)</f>
        <v>1.3564661999999998</v>
      </c>
    </row>
    <row r="17" spans="1:8" ht="14.85" customHeight="1">
      <c r="A17" s="341" t="s">
        <v>9555</v>
      </c>
      <c r="B17" s="457" t="s">
        <v>571</v>
      </c>
      <c r="C17" s="317" t="s">
        <v>9556</v>
      </c>
      <c r="D17" s="317" t="s">
        <v>8122</v>
      </c>
      <c r="E17" s="399">
        <v>305</v>
      </c>
      <c r="F17" s="1346"/>
      <c r="G17" s="1007">
        <v>0.7128000000000001</v>
      </c>
      <c r="H17" s="179">
        <f>IF(G17="","",G17-G17*COMPASS!$U$46)</f>
        <v>0.7128000000000001</v>
      </c>
    </row>
    <row r="18" spans="1:8" ht="14.85" customHeight="1">
      <c r="A18" s="341" t="s">
        <v>11061</v>
      </c>
      <c r="B18" s="457" t="s">
        <v>467</v>
      </c>
      <c r="C18" s="317" t="s">
        <v>11062</v>
      </c>
      <c r="D18" s="317" t="s">
        <v>8122</v>
      </c>
      <c r="E18" s="399">
        <v>305</v>
      </c>
      <c r="F18" s="1346"/>
      <c r="G18" s="1007">
        <v>1.2589247000000001</v>
      </c>
      <c r="H18" s="179">
        <f>IF(G18="","",G18-G18*COMPASS!$U$46)</f>
        <v>1.2589247000000001</v>
      </c>
    </row>
    <row r="19" spans="1:8" ht="14.85" customHeight="1">
      <c r="A19" s="341" t="s">
        <v>11063</v>
      </c>
      <c r="B19" s="457" t="s">
        <v>216</v>
      </c>
      <c r="C19" s="317" t="s">
        <v>11064</v>
      </c>
      <c r="D19" s="317" t="s">
        <v>9557</v>
      </c>
      <c r="E19" s="399">
        <v>500</v>
      </c>
      <c r="F19" s="1346"/>
      <c r="G19" s="1007">
        <v>1.2589247000000001</v>
      </c>
      <c r="H19" s="179">
        <f>IF(G19="","",G19-G19*COMPASS!$U$46)</f>
        <v>1.2589247000000001</v>
      </c>
    </row>
    <row r="20" spans="1:8" ht="14.85" customHeight="1">
      <c r="A20" s="341" t="s">
        <v>7981</v>
      </c>
      <c r="B20" s="457" t="s">
        <v>216</v>
      </c>
      <c r="C20" s="317" t="s">
        <v>7982</v>
      </c>
      <c r="D20" s="317" t="s">
        <v>7983</v>
      </c>
      <c r="E20" s="399">
        <v>305</v>
      </c>
      <c r="F20" s="1346"/>
      <c r="G20" s="1007">
        <v>0.92428579836065583</v>
      </c>
      <c r="H20" s="179">
        <f>IF(G20="","",G20-G20*COMPASS!$U$46)</f>
        <v>0.92428579836065583</v>
      </c>
    </row>
    <row r="21" spans="1:8" ht="14.85" customHeight="1">
      <c r="A21" s="341" t="s">
        <v>8459</v>
      </c>
      <c r="B21" s="457" t="s">
        <v>216</v>
      </c>
      <c r="C21" s="317" t="s">
        <v>8448</v>
      </c>
      <c r="D21" s="317" t="s">
        <v>8449</v>
      </c>
      <c r="E21" s="399">
        <v>305</v>
      </c>
      <c r="F21" s="1346"/>
      <c r="G21" s="1007">
        <v>0.92428579836065583</v>
      </c>
      <c r="H21" s="179">
        <f>IF(G21="","",G21-G21*COMPASS!$U$46)</f>
        <v>0.92428579836065583</v>
      </c>
    </row>
    <row r="22" spans="1:8" ht="14.85" customHeight="1">
      <c r="A22" s="341" t="s">
        <v>8137</v>
      </c>
      <c r="B22" s="457" t="s">
        <v>216</v>
      </c>
      <c r="C22" s="317" t="s">
        <v>8138</v>
      </c>
      <c r="D22" s="317" t="s">
        <v>8139</v>
      </c>
      <c r="E22" s="399">
        <v>500</v>
      </c>
      <c r="F22" s="1346"/>
      <c r="G22" s="1007">
        <v>1.7145162</v>
      </c>
      <c r="H22" s="179">
        <f>IF(G22="","",G22-G22*COMPASS!$U$46)</f>
        <v>1.7145162</v>
      </c>
    </row>
    <row r="23" spans="1:8" ht="14.85" customHeight="1">
      <c r="A23" s="341" t="s">
        <v>10079</v>
      </c>
      <c r="B23" s="457" t="s">
        <v>216</v>
      </c>
      <c r="C23" s="317" t="s">
        <v>10080</v>
      </c>
      <c r="D23" s="317" t="s">
        <v>13373</v>
      </c>
      <c r="E23" s="399">
        <v>500</v>
      </c>
      <c r="F23" s="1346"/>
      <c r="G23" s="1007">
        <v>1.5854566399999999</v>
      </c>
      <c r="H23" s="179">
        <f>IF(G23="","",G23-G23*COMPASS!$U$46)</f>
        <v>1.5854566399999999</v>
      </c>
    </row>
    <row r="24" spans="1:8" ht="14.85" customHeight="1">
      <c r="A24" s="341" t="s">
        <v>8285</v>
      </c>
      <c r="B24" s="457" t="s">
        <v>571</v>
      </c>
      <c r="C24" s="317" t="s">
        <v>8282</v>
      </c>
      <c r="D24" s="317" t="s">
        <v>8336</v>
      </c>
      <c r="E24" s="399">
        <v>500</v>
      </c>
      <c r="F24" s="1346"/>
      <c r="G24" s="1007">
        <v>0.97200000000000009</v>
      </c>
      <c r="H24" s="179">
        <f>IF(G24="","",G24-G24*COMPASS!$U$46)</f>
        <v>0.97200000000000009</v>
      </c>
    </row>
    <row r="25" spans="1:8" ht="14.85" customHeight="1">
      <c r="A25" s="341" t="s">
        <v>9974</v>
      </c>
      <c r="B25" s="457" t="s">
        <v>467</v>
      </c>
      <c r="C25" s="317" t="s">
        <v>9975</v>
      </c>
      <c r="D25" s="317" t="s">
        <v>13374</v>
      </c>
      <c r="E25" s="399">
        <v>500</v>
      </c>
      <c r="F25" s="1346"/>
      <c r="G25" s="1007">
        <v>1.47511214</v>
      </c>
      <c r="H25" s="179">
        <f>IF(G25="","",G25-G25*COMPASS!$U$46)</f>
        <v>1.47511214</v>
      </c>
    </row>
    <row r="26" spans="1:8" ht="14.85" customHeight="1">
      <c r="A26" s="341" t="s">
        <v>7984</v>
      </c>
      <c r="B26" s="457" t="s">
        <v>467</v>
      </c>
      <c r="C26" s="317" t="s">
        <v>7985</v>
      </c>
      <c r="D26" s="317" t="s">
        <v>7986</v>
      </c>
      <c r="E26" s="399">
        <v>500</v>
      </c>
      <c r="F26" s="1346"/>
      <c r="G26" s="1007">
        <v>1.5775085000000002</v>
      </c>
      <c r="H26" s="179">
        <f>IF(G26="","",G26-G26*COMPASS!$U$46)</f>
        <v>1.5775085000000002</v>
      </c>
    </row>
    <row r="27" spans="1:8" ht="14.85" customHeight="1">
      <c r="A27" s="341" t="s">
        <v>8140</v>
      </c>
      <c r="B27" s="457" t="s">
        <v>467</v>
      </c>
      <c r="C27" s="317" t="s">
        <v>8141</v>
      </c>
      <c r="D27" s="317" t="s">
        <v>8142</v>
      </c>
      <c r="E27" s="399">
        <v>500</v>
      </c>
      <c r="F27" s="1346"/>
      <c r="G27" s="1007">
        <v>1.8076673400000001</v>
      </c>
      <c r="H27" s="179">
        <f>IF(G27="","",G27-G27*COMPASS!$U$46)</f>
        <v>1.8076673400000001</v>
      </c>
    </row>
    <row r="28" spans="1:8" ht="14.85" customHeight="1">
      <c r="A28" s="341" t="s">
        <v>8652</v>
      </c>
      <c r="B28" s="457" t="s">
        <v>216</v>
      </c>
      <c r="C28" s="317" t="s">
        <v>8644</v>
      </c>
      <c r="D28" s="317" t="s">
        <v>8645</v>
      </c>
      <c r="E28" s="399">
        <v>500</v>
      </c>
      <c r="F28" s="1346"/>
      <c r="G28" s="1007">
        <v>1.6784438399999999</v>
      </c>
      <c r="H28" s="179">
        <f>IF(G28="","",G28-G28*COMPASS!$U$46)</f>
        <v>1.6784438399999999</v>
      </c>
    </row>
    <row r="29" spans="1:8" ht="14.85" customHeight="1">
      <c r="A29" s="341" t="s">
        <v>8653</v>
      </c>
      <c r="B29" s="457" t="s">
        <v>216</v>
      </c>
      <c r="C29" s="317" t="s">
        <v>8646</v>
      </c>
      <c r="D29" s="317" t="s">
        <v>8647</v>
      </c>
      <c r="E29" s="399">
        <v>1000</v>
      </c>
      <c r="F29" s="1346"/>
      <c r="G29" s="1007">
        <v>1.6784438399999999</v>
      </c>
      <c r="H29" s="179">
        <f>IF(G29="","",G29-G29*COMPASS!$U$46)</f>
        <v>1.6784438399999999</v>
      </c>
    </row>
    <row r="30" spans="1:8" ht="14.85" customHeight="1">
      <c r="A30" s="341" t="s">
        <v>8900</v>
      </c>
      <c r="B30" s="457" t="s">
        <v>467</v>
      </c>
      <c r="C30" s="317" t="s">
        <v>8901</v>
      </c>
      <c r="D30" s="317" t="s">
        <v>8902</v>
      </c>
      <c r="E30" s="399">
        <v>500</v>
      </c>
      <c r="F30" s="1346"/>
      <c r="G30" s="1007">
        <v>1.70448384</v>
      </c>
      <c r="H30" s="179">
        <f>IF(G30="","",G30-G30*COMPASS!$U$46)</f>
        <v>1.70448384</v>
      </c>
    </row>
    <row r="31" spans="1:8" ht="14.85" customHeight="1">
      <c r="A31" s="341" t="s">
        <v>7987</v>
      </c>
      <c r="B31" s="457" t="s">
        <v>216</v>
      </c>
      <c r="C31" s="317" t="s">
        <v>7988</v>
      </c>
      <c r="D31" s="317" t="s">
        <v>7989</v>
      </c>
      <c r="E31" s="399">
        <v>500</v>
      </c>
      <c r="F31" s="1346"/>
      <c r="G31" s="1007">
        <v>1.85295616</v>
      </c>
      <c r="H31" s="179">
        <f>IF(G31="","",G31-G31*COMPASS!$U$46)</f>
        <v>1.85295616</v>
      </c>
    </row>
    <row r="32" spans="1:8" ht="14.85" customHeight="1">
      <c r="A32" s="341" t="s">
        <v>10081</v>
      </c>
      <c r="B32" s="457" t="s">
        <v>467</v>
      </c>
      <c r="C32" s="317" t="s">
        <v>10082</v>
      </c>
      <c r="D32" s="317" t="s">
        <v>10083</v>
      </c>
      <c r="E32" s="399">
        <v>1000</v>
      </c>
      <c r="F32" s="1346"/>
      <c r="G32" s="1007">
        <v>1.85295616</v>
      </c>
      <c r="H32" s="179">
        <f>IF(G32="","",G32-G32*COMPASS!$U$46)</f>
        <v>1.85295616</v>
      </c>
    </row>
    <row r="33" spans="1:8" ht="14.85" customHeight="1">
      <c r="A33" s="341" t="s">
        <v>12817</v>
      </c>
      <c r="B33" s="457" t="s">
        <v>216</v>
      </c>
      <c r="C33" s="317" t="s">
        <v>12818</v>
      </c>
      <c r="D33" s="317" t="s">
        <v>12819</v>
      </c>
      <c r="E33" s="399">
        <v>1000</v>
      </c>
      <c r="F33" s="1346"/>
      <c r="G33" s="1007">
        <v>3.7629984199999993</v>
      </c>
      <c r="H33" s="179">
        <f>IF(G33="","",G33-G33*COMPASS!$U$46)</f>
        <v>3.7629984199999993</v>
      </c>
    </row>
    <row r="34" spans="1:8" ht="14.85" customHeight="1">
      <c r="A34" s="341" t="s">
        <v>11987</v>
      </c>
      <c r="B34" s="457" t="s">
        <v>216</v>
      </c>
      <c r="C34" s="317" t="s">
        <v>11988</v>
      </c>
      <c r="D34" s="317" t="s">
        <v>12820</v>
      </c>
      <c r="E34" s="399">
        <v>1000</v>
      </c>
      <c r="F34" s="1346"/>
      <c r="G34" s="1007">
        <v>2.75112742</v>
      </c>
      <c r="H34" s="179">
        <f>IF(G34="","",G34-G34*COMPASS!$U$46)</f>
        <v>2.75112742</v>
      </c>
    </row>
    <row r="35" spans="1:8" ht="14.85" customHeight="1">
      <c r="A35" s="1282" t="s">
        <v>7329</v>
      </c>
      <c r="B35" s="1282"/>
      <c r="C35" s="1282"/>
      <c r="D35" s="1348"/>
      <c r="E35" s="1282"/>
      <c r="F35" s="1347"/>
      <c r="G35" s="1347"/>
      <c r="H35" s="179" t="str">
        <f>IF(G35="","",G35-G35*COMPASS!$U$46)</f>
        <v/>
      </c>
    </row>
    <row r="36" spans="1:8" ht="14.85" customHeight="1">
      <c r="A36" s="341" t="s">
        <v>8768</v>
      </c>
      <c r="B36" s="457" t="s">
        <v>216</v>
      </c>
      <c r="C36" s="317">
        <v>418002</v>
      </c>
      <c r="D36" s="317" t="s">
        <v>8769</v>
      </c>
      <c r="E36" s="399">
        <v>1</v>
      </c>
      <c r="F36" s="1346"/>
      <c r="G36" s="1007">
        <v>69.239999999999995</v>
      </c>
      <c r="H36" s="179">
        <f>IF(G36="","",G36-G36*COMPASS!$U$46)</f>
        <v>69.239999999999995</v>
      </c>
    </row>
    <row r="37" spans="1:8" ht="14.85" customHeight="1">
      <c r="A37" s="341" t="s">
        <v>7998</v>
      </c>
      <c r="B37" s="457" t="s">
        <v>216</v>
      </c>
      <c r="C37" s="317">
        <v>418003</v>
      </c>
      <c r="D37" s="317" t="s">
        <v>7999</v>
      </c>
      <c r="E37" s="399">
        <v>1</v>
      </c>
      <c r="F37" s="1346"/>
      <c r="G37" s="1007">
        <v>99.45</v>
      </c>
      <c r="H37" s="179">
        <f>IF(G37="","",G37-G37*COMPASS!$U$46)</f>
        <v>99.45</v>
      </c>
    </row>
    <row r="38" spans="1:8" ht="14.85" customHeight="1">
      <c r="A38" s="1282" t="s">
        <v>8903</v>
      </c>
      <c r="B38" s="1282"/>
      <c r="C38" s="1282"/>
      <c r="D38" s="1348"/>
      <c r="E38" s="1282"/>
      <c r="F38" s="1347"/>
      <c r="G38" s="1349"/>
      <c r="H38" s="179" t="str">
        <f>IF(G38="","",G38-G38*COMPASS!$U$46)</f>
        <v/>
      </c>
    </row>
    <row r="39" spans="1:8" ht="14.85" customHeight="1">
      <c r="A39" s="341" t="s">
        <v>8904</v>
      </c>
      <c r="B39" s="457" t="s">
        <v>571</v>
      </c>
      <c r="C39" s="317">
        <v>418073</v>
      </c>
      <c r="D39" s="317" t="s">
        <v>8905</v>
      </c>
      <c r="E39" s="399">
        <v>10</v>
      </c>
      <c r="F39" s="1346"/>
      <c r="G39" s="1007">
        <v>2.2999999999999998</v>
      </c>
      <c r="H39" s="179">
        <f>IF(G39="","",G39-G39*COMPASS!$U$46)</f>
        <v>2.2999999999999998</v>
      </c>
    </row>
    <row r="40" spans="1:8" ht="14.85" customHeight="1">
      <c r="A40" s="341" t="s">
        <v>9983</v>
      </c>
      <c r="B40" s="457" t="s">
        <v>216</v>
      </c>
      <c r="C40" s="317" t="s">
        <v>9984</v>
      </c>
      <c r="D40" s="317" t="s">
        <v>9985</v>
      </c>
      <c r="E40" s="399">
        <v>1</v>
      </c>
      <c r="F40" s="1346"/>
      <c r="G40" s="1007">
        <v>35.700000000000003</v>
      </c>
      <c r="H40" s="179">
        <f>IF(G40="","",G40-G40*COMPASS!$U$46)</f>
        <v>35.700000000000003</v>
      </c>
    </row>
    <row r="41" spans="1:8" ht="14.85" customHeight="1">
      <c r="A41" s="341" t="s">
        <v>9986</v>
      </c>
      <c r="B41" s="457" t="s">
        <v>216</v>
      </c>
      <c r="C41" s="317" t="s">
        <v>9987</v>
      </c>
      <c r="D41" s="317" t="s">
        <v>9988</v>
      </c>
      <c r="E41" s="399">
        <v>1</v>
      </c>
      <c r="F41" s="1346"/>
      <c r="G41" s="1007">
        <v>35.700000000000003</v>
      </c>
      <c r="H41" s="179">
        <f>IF(G41="","",G41-G41*COMPASS!$U$46)</f>
        <v>35.700000000000003</v>
      </c>
    </row>
    <row r="42" spans="1:8" ht="14.85" customHeight="1">
      <c r="A42" s="1282" t="s">
        <v>7991</v>
      </c>
      <c r="B42" s="1282"/>
      <c r="C42" s="1282"/>
      <c r="D42" s="1348"/>
      <c r="E42" s="1282"/>
      <c r="F42" s="1347"/>
      <c r="G42" s="1349"/>
      <c r="H42" s="179" t="str">
        <f>IF(G42="","",G42-G42*COMPASS!$U$46)</f>
        <v/>
      </c>
    </row>
    <row r="43" spans="1:8" ht="14.85" customHeight="1">
      <c r="A43" s="341" t="s">
        <v>8286</v>
      </c>
      <c r="B43" s="457" t="s">
        <v>216</v>
      </c>
      <c r="C43" s="317">
        <v>418005</v>
      </c>
      <c r="D43" s="317" t="s">
        <v>8283</v>
      </c>
      <c r="E43" s="399">
        <v>1</v>
      </c>
      <c r="F43" s="1346"/>
      <c r="G43" s="1007">
        <v>138.79</v>
      </c>
      <c r="H43" s="179">
        <f>IF(G43="","",G43-G43*COMPASS!$U$46)</f>
        <v>138.79</v>
      </c>
    </row>
    <row r="44" spans="1:8" ht="14.85" customHeight="1">
      <c r="A44" s="341" t="s">
        <v>7994</v>
      </c>
      <c r="B44" s="457" t="s">
        <v>571</v>
      </c>
      <c r="C44" s="317">
        <v>418070</v>
      </c>
      <c r="D44" s="317" t="s">
        <v>8906</v>
      </c>
      <c r="E44" s="399">
        <v>10</v>
      </c>
      <c r="F44" s="1346"/>
      <c r="G44" s="1007">
        <v>3.44</v>
      </c>
      <c r="H44" s="179">
        <f>IF(G44="","",G44-G44*COMPASS!$U$46)</f>
        <v>3.44</v>
      </c>
    </row>
    <row r="45" spans="1:8" ht="14.85" customHeight="1">
      <c r="A45" s="341" t="s">
        <v>9989</v>
      </c>
      <c r="B45" s="457" t="s">
        <v>467</v>
      </c>
      <c r="C45" s="317" t="s">
        <v>9990</v>
      </c>
      <c r="D45" s="317" t="s">
        <v>9991</v>
      </c>
      <c r="E45" s="399">
        <v>1</v>
      </c>
      <c r="F45" s="1346"/>
      <c r="G45" s="1007">
        <v>60.88</v>
      </c>
      <c r="H45" s="179">
        <f>IF(G45="","",G45-G45*COMPASS!$U$46)</f>
        <v>60.88</v>
      </c>
    </row>
    <row r="46" spans="1:8" ht="14.85" customHeight="1">
      <c r="A46" s="341" t="s">
        <v>9992</v>
      </c>
      <c r="B46" s="457" t="s">
        <v>467</v>
      </c>
      <c r="C46" s="317" t="s">
        <v>9993</v>
      </c>
      <c r="D46" s="317" t="s">
        <v>9994</v>
      </c>
      <c r="E46" s="399">
        <v>1</v>
      </c>
      <c r="F46" s="1346"/>
      <c r="G46" s="1007">
        <v>60.88</v>
      </c>
      <c r="H46" s="179">
        <f>IF(G46="","",G46-G46*COMPASS!$U$46)</f>
        <v>60.88</v>
      </c>
    </row>
    <row r="47" spans="1:8" ht="14.85" customHeight="1">
      <c r="A47" s="341" t="s">
        <v>7995</v>
      </c>
      <c r="B47" s="457" t="s">
        <v>467</v>
      </c>
      <c r="C47" s="317">
        <v>309321</v>
      </c>
      <c r="D47" s="317" t="s">
        <v>12139</v>
      </c>
      <c r="E47" s="399">
        <v>1</v>
      </c>
      <c r="F47" s="1346"/>
      <c r="G47" s="1007">
        <v>4.5</v>
      </c>
      <c r="H47" s="179">
        <f>IF(G47="","",G47-G47*COMPASS!$U$46)</f>
        <v>4.5</v>
      </c>
    </row>
    <row r="48" spans="1:8" ht="14.85" customHeight="1">
      <c r="A48" s="341" t="s">
        <v>8143</v>
      </c>
      <c r="B48" s="457" t="s">
        <v>467</v>
      </c>
      <c r="C48" s="317">
        <v>309322</v>
      </c>
      <c r="D48" s="317" t="s">
        <v>12140</v>
      </c>
      <c r="E48" s="399">
        <v>1</v>
      </c>
      <c r="F48" s="1346"/>
      <c r="G48" s="1007">
        <v>4.9000000000000004</v>
      </c>
      <c r="H48" s="179">
        <f>IF(G48="","",G48-G48*COMPASS!$U$46)</f>
        <v>4.9000000000000004</v>
      </c>
    </row>
    <row r="49" spans="1:8" ht="14.85" customHeight="1">
      <c r="A49" s="341" t="s">
        <v>7996</v>
      </c>
      <c r="B49" s="457" t="s">
        <v>467</v>
      </c>
      <c r="C49" s="317">
        <v>309323</v>
      </c>
      <c r="D49" s="317" t="s">
        <v>12141</v>
      </c>
      <c r="E49" s="399">
        <v>1</v>
      </c>
      <c r="F49" s="1346"/>
      <c r="G49" s="1007">
        <v>4.92</v>
      </c>
      <c r="H49" s="179">
        <f>IF(G49="","",G49-G49*COMPASS!$U$46)</f>
        <v>4.92</v>
      </c>
    </row>
    <row r="50" spans="1:8" ht="14.85" customHeight="1">
      <c r="A50" s="341" t="s">
        <v>7997</v>
      </c>
      <c r="B50" s="457" t="s">
        <v>467</v>
      </c>
      <c r="C50" s="317">
        <v>309325</v>
      </c>
      <c r="D50" s="317" t="s">
        <v>12142</v>
      </c>
      <c r="E50" s="399">
        <v>1</v>
      </c>
      <c r="F50" s="1346"/>
      <c r="G50" s="1007">
        <v>6.18</v>
      </c>
      <c r="H50" s="179">
        <f>IF(G50="","",G50-G50*COMPASS!$U$46)</f>
        <v>6.18</v>
      </c>
    </row>
    <row r="51" spans="1:8" ht="14.85" customHeight="1">
      <c r="A51" s="1282" t="s">
        <v>8000</v>
      </c>
      <c r="B51" s="1282"/>
      <c r="C51" s="1282"/>
      <c r="D51" s="1348"/>
      <c r="E51" s="1350"/>
      <c r="F51" s="1282"/>
      <c r="G51" s="1349"/>
      <c r="H51" s="179" t="str">
        <f>IF(G51="","",G51-G51*COMPASS!$U$46)</f>
        <v/>
      </c>
    </row>
    <row r="52" spans="1:8" ht="14.85" customHeight="1">
      <c r="A52" s="341" t="s">
        <v>7992</v>
      </c>
      <c r="B52" s="457" t="s">
        <v>467</v>
      </c>
      <c r="C52" s="1351">
        <v>418022</v>
      </c>
      <c r="D52" s="317" t="s">
        <v>7993</v>
      </c>
      <c r="E52" s="399">
        <v>1</v>
      </c>
      <c r="F52" s="1346"/>
      <c r="G52" s="1007">
        <v>33.619999999999997</v>
      </c>
      <c r="H52" s="179">
        <f>IF(G52="","",G52-G52*COMPASS!$U$46)</f>
        <v>33.619999999999997</v>
      </c>
    </row>
    <row r="53" spans="1:8" ht="14.85" customHeight="1">
      <c r="A53" s="341" t="s">
        <v>12143</v>
      </c>
      <c r="B53" s="457" t="s">
        <v>467</v>
      </c>
      <c r="C53" s="317" t="s">
        <v>12144</v>
      </c>
      <c r="D53" s="317" t="s">
        <v>8001</v>
      </c>
      <c r="E53" s="399">
        <v>1</v>
      </c>
      <c r="F53" s="1346"/>
      <c r="G53" s="1007">
        <v>96.77</v>
      </c>
      <c r="H53" s="179">
        <f>IF(G53="","",G53-G53*COMPASS!$U$46)</f>
        <v>96.77</v>
      </c>
    </row>
    <row r="54" spans="1:8" ht="14.85" customHeight="1">
      <c r="A54" s="341" t="s">
        <v>12145</v>
      </c>
      <c r="B54" s="457" t="s">
        <v>467</v>
      </c>
      <c r="C54" s="317" t="s">
        <v>12146</v>
      </c>
      <c r="D54" s="317" t="s">
        <v>8002</v>
      </c>
      <c r="E54" s="399">
        <v>1</v>
      </c>
      <c r="F54" s="1346"/>
      <c r="G54" s="1007">
        <v>96.77</v>
      </c>
      <c r="H54" s="179">
        <f>IF(G54="","",G54-G54*COMPASS!$U$46)</f>
        <v>96.77</v>
      </c>
    </row>
    <row r="55" spans="1:8" ht="14.85" customHeight="1">
      <c r="A55" s="341" t="s">
        <v>9995</v>
      </c>
      <c r="B55" s="457" t="s">
        <v>216</v>
      </c>
      <c r="C55" s="317" t="s">
        <v>9996</v>
      </c>
      <c r="D55" s="317" t="s">
        <v>9997</v>
      </c>
      <c r="E55" s="399">
        <v>1</v>
      </c>
      <c r="F55" s="1346"/>
      <c r="G55" s="1007">
        <v>7.1</v>
      </c>
      <c r="H55" s="179">
        <f>IF(G55="","",G55-G55*COMPASS!$U$46)</f>
        <v>7.1</v>
      </c>
    </row>
    <row r="56" spans="1:8" ht="14.85" customHeight="1">
      <c r="A56" s="341" t="s">
        <v>9998</v>
      </c>
      <c r="B56" s="457" t="s">
        <v>216</v>
      </c>
      <c r="C56" s="317" t="s">
        <v>9999</v>
      </c>
      <c r="D56" s="317" t="s">
        <v>10000</v>
      </c>
      <c r="E56" s="399">
        <v>1</v>
      </c>
      <c r="F56" s="1346"/>
      <c r="G56" s="1007">
        <v>8.7899999999999991</v>
      </c>
      <c r="H56" s="179">
        <f>IF(G56="","",G56-G56*COMPASS!$U$46)</f>
        <v>8.7899999999999991</v>
      </c>
    </row>
    <row r="57" spans="1:8" ht="14.85" customHeight="1">
      <c r="A57" s="341" t="s">
        <v>10001</v>
      </c>
      <c r="B57" s="457" t="s">
        <v>216</v>
      </c>
      <c r="C57" s="317" t="s">
        <v>10002</v>
      </c>
      <c r="D57" s="317" t="s">
        <v>10003</v>
      </c>
      <c r="E57" s="399">
        <v>1</v>
      </c>
      <c r="F57" s="1346"/>
      <c r="G57" s="1007">
        <v>10.49</v>
      </c>
      <c r="H57" s="179">
        <f>IF(G57="","",G57-G57*COMPASS!$U$46)</f>
        <v>10.49</v>
      </c>
    </row>
    <row r="58" spans="1:8" ht="14.85" customHeight="1">
      <c r="A58" s="341" t="s">
        <v>10084</v>
      </c>
      <c r="B58" s="457" t="s">
        <v>216</v>
      </c>
      <c r="C58" s="317" t="s">
        <v>10085</v>
      </c>
      <c r="D58" s="317" t="s">
        <v>10086</v>
      </c>
      <c r="E58" s="399">
        <v>1</v>
      </c>
      <c r="F58" s="1346"/>
      <c r="G58" s="1007">
        <v>14.62</v>
      </c>
      <c r="H58" s="179">
        <f>IF(G58="","",G58-G58*COMPASS!$U$46)</f>
        <v>14.62</v>
      </c>
    </row>
    <row r="59" spans="1:8" ht="14.85" customHeight="1">
      <c r="A59" s="1282" t="s">
        <v>8003</v>
      </c>
      <c r="B59" s="1282"/>
      <c r="C59" s="1282"/>
      <c r="D59" s="1282"/>
      <c r="E59" s="1282"/>
      <c r="F59" s="1347"/>
      <c r="G59" s="1349"/>
      <c r="H59" s="179" t="str">
        <f>IF(G59="","",G59-G59*COMPASS!$U$46)</f>
        <v/>
      </c>
    </row>
    <row r="60" spans="1:8" ht="14.85" customHeight="1">
      <c r="A60" s="341" t="s">
        <v>8004</v>
      </c>
      <c r="B60" s="457" t="s">
        <v>467</v>
      </c>
      <c r="C60" s="317">
        <v>418019</v>
      </c>
      <c r="D60" s="317" t="s">
        <v>8907</v>
      </c>
      <c r="E60" s="399">
        <v>1</v>
      </c>
      <c r="F60" s="1346"/>
      <c r="G60" s="1007">
        <v>34.89</v>
      </c>
      <c r="H60" s="179">
        <f>IF(G60="","",G60-G60*COMPASS!$U$46)</f>
        <v>34.89</v>
      </c>
    </row>
    <row r="61" spans="1:8" ht="14.85" customHeight="1">
      <c r="A61" s="341" t="s">
        <v>10087</v>
      </c>
      <c r="B61" s="457" t="s">
        <v>467</v>
      </c>
      <c r="C61" s="317">
        <v>418020</v>
      </c>
      <c r="D61" s="317" t="s">
        <v>10088</v>
      </c>
      <c r="E61" s="399">
        <v>1</v>
      </c>
      <c r="F61" s="1346"/>
      <c r="G61" s="1007">
        <v>34.89</v>
      </c>
      <c r="H61" s="179">
        <f>IF(G61="","",G61-G61*COMPASS!$U$46)</f>
        <v>34.89</v>
      </c>
    </row>
    <row r="62" spans="1:8" ht="14.85" customHeight="1">
      <c r="A62" s="341" t="s">
        <v>10004</v>
      </c>
      <c r="B62" s="457" t="s">
        <v>467</v>
      </c>
      <c r="C62" s="317" t="s">
        <v>10005</v>
      </c>
      <c r="D62" s="317" t="s">
        <v>10006</v>
      </c>
      <c r="E62" s="399">
        <v>1</v>
      </c>
      <c r="F62" s="1346"/>
      <c r="G62" s="1007">
        <v>82.19</v>
      </c>
      <c r="H62" s="179">
        <f>IF(G62="","",G62-G62*COMPASS!$U$46)</f>
        <v>82.19</v>
      </c>
    </row>
    <row r="63" spans="1:8" ht="14.85" customHeight="1">
      <c r="A63" s="341" t="s">
        <v>9558</v>
      </c>
      <c r="B63" s="457" t="s">
        <v>571</v>
      </c>
      <c r="C63" s="317">
        <v>418069</v>
      </c>
      <c r="D63" s="317" t="s">
        <v>8005</v>
      </c>
      <c r="E63" s="399">
        <v>1</v>
      </c>
      <c r="F63" s="1346"/>
      <c r="G63" s="1007">
        <v>78.745999999999995</v>
      </c>
      <c r="H63" s="179">
        <f>IF(G63="","",G63-G63*COMPASS!$U$46)</f>
        <v>78.745999999999995</v>
      </c>
    </row>
    <row r="64" spans="1:8" ht="14.85" customHeight="1">
      <c r="A64" s="341" t="s">
        <v>11989</v>
      </c>
      <c r="B64" s="457" t="s">
        <v>467</v>
      </c>
      <c r="C64" s="317" t="s">
        <v>11990</v>
      </c>
      <c r="D64" s="317" t="s">
        <v>8005</v>
      </c>
      <c r="E64" s="399">
        <v>1</v>
      </c>
      <c r="F64" s="1346"/>
      <c r="G64" s="1007">
        <v>94.57</v>
      </c>
      <c r="H64" s="179">
        <f>IF(G64="","",G64-G64*COMPASS!$U$46)</f>
        <v>94.57</v>
      </c>
    </row>
    <row r="65" spans="1:8" ht="14.85" customHeight="1">
      <c r="A65" s="341" t="s">
        <v>8006</v>
      </c>
      <c r="B65" s="457" t="s">
        <v>571</v>
      </c>
      <c r="C65" s="317">
        <v>653508</v>
      </c>
      <c r="D65" s="317" t="s">
        <v>8007</v>
      </c>
      <c r="E65" s="399">
        <v>1</v>
      </c>
      <c r="F65" s="1346"/>
      <c r="G65" s="1007">
        <v>6.22</v>
      </c>
      <c r="H65" s="179">
        <f>IF(G65="","",G65-G65*COMPASS!$U$46)</f>
        <v>6.22</v>
      </c>
    </row>
    <row r="66" spans="1:8" ht="14.85" customHeight="1">
      <c r="A66" s="341" t="s">
        <v>9222</v>
      </c>
      <c r="B66" s="457" t="s">
        <v>467</v>
      </c>
      <c r="C66" s="317" t="s">
        <v>9223</v>
      </c>
      <c r="D66" s="317" t="s">
        <v>8007</v>
      </c>
      <c r="E66" s="399">
        <v>1</v>
      </c>
      <c r="F66" s="1346"/>
      <c r="G66" s="1007">
        <v>8.27</v>
      </c>
      <c r="H66" s="179">
        <f>IF(G66="","",G66-G66*COMPASS!$U$46)</f>
        <v>8.27</v>
      </c>
    </row>
    <row r="67" spans="1:8" ht="14.85" customHeight="1">
      <c r="A67" s="341" t="s">
        <v>9224</v>
      </c>
      <c r="B67" s="457" t="s">
        <v>467</v>
      </c>
      <c r="C67" s="317" t="s">
        <v>9225</v>
      </c>
      <c r="D67" s="317" t="s">
        <v>8008</v>
      </c>
      <c r="E67" s="399">
        <v>1</v>
      </c>
      <c r="F67" s="1346"/>
      <c r="G67" s="1007">
        <v>10.199999999999999</v>
      </c>
      <c r="H67" s="179">
        <f>IF(G67="","",G67-G67*COMPASS!$U$46)</f>
        <v>10.199999999999999</v>
      </c>
    </row>
    <row r="68" spans="1:8" ht="14.85" customHeight="1">
      <c r="A68" s="341" t="s">
        <v>9226</v>
      </c>
      <c r="B68" s="457" t="s">
        <v>467</v>
      </c>
      <c r="C68" s="317" t="s">
        <v>9227</v>
      </c>
      <c r="D68" s="317" t="s">
        <v>8009</v>
      </c>
      <c r="E68" s="399">
        <v>1</v>
      </c>
      <c r="F68" s="1346"/>
      <c r="G68" s="1007">
        <v>12.12</v>
      </c>
      <c r="H68" s="179">
        <f>IF(G68="","",G68-G68*COMPASS!$U$46)</f>
        <v>12.12</v>
      </c>
    </row>
    <row r="69" spans="1:8" ht="14.85" customHeight="1">
      <c r="A69" s="341" t="s">
        <v>9228</v>
      </c>
      <c r="B69" s="457" t="s">
        <v>467</v>
      </c>
      <c r="C69" s="317" t="s">
        <v>9229</v>
      </c>
      <c r="D69" s="317" t="s">
        <v>8144</v>
      </c>
      <c r="E69" s="399">
        <v>1</v>
      </c>
      <c r="F69" s="1346"/>
      <c r="G69" s="1007">
        <v>15.98</v>
      </c>
      <c r="H69" s="179">
        <f>IF(G69="","",G69-G69*COMPASS!$U$46)</f>
        <v>15.98</v>
      </c>
    </row>
    <row r="70" spans="1:8" ht="14.85" customHeight="1">
      <c r="A70" s="341" t="s">
        <v>9559</v>
      </c>
      <c r="B70" s="457" t="s">
        <v>216</v>
      </c>
      <c r="C70" s="317">
        <v>418011</v>
      </c>
      <c r="D70" s="317" t="s">
        <v>8908</v>
      </c>
      <c r="E70" s="399">
        <v>1</v>
      </c>
      <c r="F70" s="1346"/>
      <c r="G70" s="1007">
        <v>2.72</v>
      </c>
      <c r="H70" s="179">
        <f>IF(G70="","",G70-G70*COMPASS!$U$46)</f>
        <v>2.72</v>
      </c>
    </row>
    <row r="71" spans="1:8" ht="14.85" customHeight="1">
      <c r="A71" s="1282" t="s">
        <v>8145</v>
      </c>
      <c r="B71" s="1282"/>
      <c r="C71" s="1282"/>
      <c r="D71" s="1348"/>
      <c r="E71" s="1282"/>
      <c r="F71" s="1347"/>
      <c r="G71" s="1347"/>
      <c r="H71" s="179" t="str">
        <f>IF(G71="","",G71-G71*COMPASS!$U$46)</f>
        <v/>
      </c>
    </row>
    <row r="72" spans="1:8" ht="14.85" customHeight="1">
      <c r="A72" s="341" t="s">
        <v>11065</v>
      </c>
      <c r="B72" s="457" t="s">
        <v>216</v>
      </c>
      <c r="C72" s="317" t="s">
        <v>11066</v>
      </c>
      <c r="D72" s="317" t="s">
        <v>11067</v>
      </c>
      <c r="E72" s="399">
        <v>1</v>
      </c>
      <c r="F72" s="1346"/>
      <c r="G72" s="1007">
        <v>6.6050000000000004</v>
      </c>
      <c r="H72" s="179">
        <f>IF(G72="","",G72-G72*COMPASS!$U$46)</f>
        <v>6.6050000000000004</v>
      </c>
    </row>
    <row r="73" spans="1:8" ht="14.85" customHeight="1">
      <c r="A73" s="341" t="s">
        <v>8146</v>
      </c>
      <c r="B73" s="457" t="s">
        <v>216</v>
      </c>
      <c r="C73" s="317" t="s">
        <v>8147</v>
      </c>
      <c r="D73" s="317" t="s">
        <v>8148</v>
      </c>
      <c r="E73" s="399">
        <v>1</v>
      </c>
      <c r="F73" s="1346"/>
      <c r="G73" s="1007">
        <v>2.3280000000000003</v>
      </c>
      <c r="H73" s="179">
        <f>IF(G73="","",G73-G73*COMPASS!$U$46)</f>
        <v>2.3280000000000003</v>
      </c>
    </row>
    <row r="74" spans="1:8" ht="14.85" customHeight="1">
      <c r="A74" s="341" t="s">
        <v>8149</v>
      </c>
      <c r="B74" s="457" t="s">
        <v>216</v>
      </c>
      <c r="C74" s="317" t="s">
        <v>8150</v>
      </c>
      <c r="D74" s="317" t="s">
        <v>8151</v>
      </c>
      <c r="E74" s="399">
        <v>1</v>
      </c>
      <c r="F74" s="1346"/>
      <c r="G74" s="1007">
        <v>2.3929</v>
      </c>
      <c r="H74" s="179">
        <f>IF(G74="","",G74-G74*COMPASS!$U$46)</f>
        <v>2.3929</v>
      </c>
    </row>
    <row r="75" spans="1:8" ht="14.85" customHeight="1">
      <c r="A75" s="341" t="s">
        <v>8152</v>
      </c>
      <c r="B75" s="457" t="s">
        <v>216</v>
      </c>
      <c r="C75" s="317" t="s">
        <v>8153</v>
      </c>
      <c r="D75" s="317" t="s">
        <v>8154</v>
      </c>
      <c r="E75" s="399">
        <v>1</v>
      </c>
      <c r="F75" s="1346"/>
      <c r="G75" s="1007">
        <v>6.6204999999999998</v>
      </c>
      <c r="H75" s="179">
        <f>IF(G75="","",G75-G75*COMPASS!$U$46)</f>
        <v>6.6204999999999998</v>
      </c>
    </row>
    <row r="76" spans="1:8" ht="14.85" customHeight="1">
      <c r="A76" s="1282" t="s">
        <v>8010</v>
      </c>
      <c r="B76" s="1282"/>
      <c r="C76" s="1282"/>
      <c r="D76" s="1348"/>
      <c r="E76" s="1349"/>
      <c r="F76" s="1347"/>
      <c r="G76" s="1349"/>
      <c r="H76" s="179" t="str">
        <f>IF(G76="","",G76-G76*COMPASS!$U$46)</f>
        <v/>
      </c>
    </row>
    <row r="77" spans="1:8" ht="14.85" customHeight="1">
      <c r="A77" s="341" t="s">
        <v>8011</v>
      </c>
      <c r="B77" s="457" t="s">
        <v>216</v>
      </c>
      <c r="C77" s="317" t="s">
        <v>8012</v>
      </c>
      <c r="D77" s="317" t="s">
        <v>8155</v>
      </c>
      <c r="E77" s="399">
        <v>1</v>
      </c>
      <c r="F77" s="1346"/>
      <c r="G77" s="1007">
        <v>1.8577000000000001</v>
      </c>
      <c r="H77" s="179">
        <f>IF(G77="","",G77-G77*COMPASS!$U$46)</f>
        <v>1.8577000000000001</v>
      </c>
    </row>
    <row r="78" spans="1:8" ht="14.85" customHeight="1">
      <c r="A78" s="341" t="s">
        <v>8013</v>
      </c>
      <c r="B78" s="457" t="s">
        <v>216</v>
      </c>
      <c r="C78" s="317" t="s">
        <v>8014</v>
      </c>
      <c r="D78" s="317" t="s">
        <v>8156</v>
      </c>
      <c r="E78" s="399">
        <v>1</v>
      </c>
      <c r="F78" s="1346"/>
      <c r="G78" s="1007">
        <v>2.0785</v>
      </c>
      <c r="H78" s="179">
        <f>IF(G78="","",G78-G78*COMPASS!$U$46)</f>
        <v>2.0785</v>
      </c>
    </row>
    <row r="79" spans="1:8" ht="14.85" customHeight="1">
      <c r="A79" s="341" t="s">
        <v>8015</v>
      </c>
      <c r="B79" s="457" t="s">
        <v>216</v>
      </c>
      <c r="C79" s="317" t="s">
        <v>8016</v>
      </c>
      <c r="D79" s="317" t="s">
        <v>8157</v>
      </c>
      <c r="E79" s="399">
        <v>1</v>
      </c>
      <c r="F79" s="1346"/>
      <c r="G79" s="1007">
        <v>2.1364999999999998</v>
      </c>
      <c r="H79" s="179">
        <f>IF(G79="","",G79-G79*COMPASS!$U$46)</f>
        <v>2.1364999999999998</v>
      </c>
    </row>
    <row r="80" spans="1:8" ht="14.85" customHeight="1">
      <c r="A80" s="341" t="s">
        <v>8017</v>
      </c>
      <c r="B80" s="457" t="s">
        <v>216</v>
      </c>
      <c r="C80" s="317" t="s">
        <v>8018</v>
      </c>
      <c r="D80" s="317" t="s">
        <v>8158</v>
      </c>
      <c r="E80" s="399">
        <v>1</v>
      </c>
      <c r="F80" s="1346"/>
      <c r="G80" s="1007">
        <v>5.9112999999999998</v>
      </c>
      <c r="H80" s="179">
        <f>IF(G80="","",G80-G80*COMPASS!$U$46)</f>
        <v>5.9112999999999998</v>
      </c>
    </row>
    <row r="81" spans="1:8" ht="14.85" customHeight="1">
      <c r="A81" s="341" t="s">
        <v>8019</v>
      </c>
      <c r="B81" s="457" t="s">
        <v>216</v>
      </c>
      <c r="C81" s="317" t="s">
        <v>8020</v>
      </c>
      <c r="D81" s="317" t="s">
        <v>8021</v>
      </c>
      <c r="E81" s="399">
        <v>1</v>
      </c>
      <c r="F81" s="1346"/>
      <c r="G81" s="1007">
        <v>2.9208999999999996</v>
      </c>
      <c r="H81" s="179">
        <f>IF(G81="","",G81-G81*COMPASS!$U$46)</f>
        <v>2.9208999999999996</v>
      </c>
    </row>
    <row r="82" spans="1:8" ht="14.85" customHeight="1">
      <c r="A82" s="341" t="s">
        <v>8022</v>
      </c>
      <c r="B82" s="457" t="s">
        <v>216</v>
      </c>
      <c r="C82" s="317" t="s">
        <v>8023</v>
      </c>
      <c r="D82" s="317" t="s">
        <v>8024</v>
      </c>
      <c r="E82" s="399">
        <v>1</v>
      </c>
      <c r="F82" s="1346"/>
      <c r="G82" s="1007">
        <v>4.6288999999999998</v>
      </c>
      <c r="H82" s="179">
        <f>IF(G82="","",G82-G82*COMPASS!$U$46)</f>
        <v>4.6288999999999998</v>
      </c>
    </row>
    <row r="83" spans="1:8" ht="14.85" customHeight="1">
      <c r="A83" s="341" t="s">
        <v>8025</v>
      </c>
      <c r="B83" s="457" t="s">
        <v>216</v>
      </c>
      <c r="C83" s="317" t="s">
        <v>8026</v>
      </c>
      <c r="D83" s="317" t="s">
        <v>8159</v>
      </c>
      <c r="E83" s="399">
        <v>1</v>
      </c>
      <c r="F83" s="1346"/>
      <c r="G83" s="1007">
        <v>3.5389999999999997</v>
      </c>
      <c r="H83" s="179">
        <f>IF(G83="","",G83-G83*COMPASS!$U$46)</f>
        <v>3.5389999999999997</v>
      </c>
    </row>
    <row r="84" spans="1:8" ht="14.85" customHeight="1">
      <c r="A84" s="341" t="s">
        <v>8027</v>
      </c>
      <c r="B84" s="457" t="s">
        <v>216</v>
      </c>
      <c r="C84" s="317" t="s">
        <v>8028</v>
      </c>
      <c r="D84" s="317" t="s">
        <v>8029</v>
      </c>
      <c r="E84" s="399">
        <v>1</v>
      </c>
      <c r="F84" s="1346"/>
      <c r="G84" s="1007">
        <v>5.8972000000000007</v>
      </c>
      <c r="H84" s="179">
        <f>IF(G84="","",G84-G84*COMPASS!$U$46)</f>
        <v>5.8972000000000007</v>
      </c>
    </row>
    <row r="85" spans="1:8" ht="14.85" customHeight="1">
      <c r="A85" s="341" t="s">
        <v>8030</v>
      </c>
      <c r="B85" s="457" t="s">
        <v>216</v>
      </c>
      <c r="C85" s="317" t="s">
        <v>8031</v>
      </c>
      <c r="D85" s="317" t="s">
        <v>8032</v>
      </c>
      <c r="E85" s="399">
        <v>1</v>
      </c>
      <c r="F85" s="1346"/>
      <c r="G85" s="1007">
        <v>13.034700000000001</v>
      </c>
      <c r="H85" s="179">
        <f>IF(G85="","",G85-G85*COMPASS!$U$46)</f>
        <v>13.034700000000001</v>
      </c>
    </row>
    <row r="86" spans="1:8" ht="14.85" customHeight="1">
      <c r="A86" s="1282" t="s">
        <v>8648</v>
      </c>
      <c r="B86" s="1282"/>
      <c r="C86" s="1282"/>
      <c r="D86" s="1348"/>
      <c r="E86" s="1349"/>
      <c r="F86" s="1347"/>
      <c r="G86" s="1349"/>
      <c r="H86" s="179" t="str">
        <f>IF(G86="","",G86-G86*COMPASS!$U$46)</f>
        <v/>
      </c>
    </row>
    <row r="87" spans="1:8" ht="14.85" customHeight="1">
      <c r="A87" s="341" t="s">
        <v>8460</v>
      </c>
      <c r="B87" s="457" t="s">
        <v>216</v>
      </c>
      <c r="C87" s="317" t="s">
        <v>8450</v>
      </c>
      <c r="D87" s="317" t="s">
        <v>8451</v>
      </c>
      <c r="E87" s="399">
        <v>1</v>
      </c>
      <c r="F87" s="1346"/>
      <c r="G87" s="1007">
        <v>1.4965000000000002</v>
      </c>
      <c r="H87" s="179">
        <f>IF(G87="","",G87-G87*COMPASS!$U$46)</f>
        <v>1.4965000000000002</v>
      </c>
    </row>
    <row r="88" spans="1:8" ht="14.85" customHeight="1">
      <c r="A88" s="341" t="s">
        <v>8461</v>
      </c>
      <c r="B88" s="457" t="s">
        <v>216</v>
      </c>
      <c r="C88" s="317" t="s">
        <v>8452</v>
      </c>
      <c r="D88" s="317" t="s">
        <v>8453</v>
      </c>
      <c r="E88" s="399">
        <v>1</v>
      </c>
      <c r="F88" s="1346"/>
      <c r="G88" s="1007">
        <v>3.1088999999999998</v>
      </c>
      <c r="H88" s="179">
        <f>IF(G88="","",G88-G88*COMPASS!$U$46)</f>
        <v>3.1088999999999998</v>
      </c>
    </row>
    <row r="89" spans="1:8" ht="14.85" customHeight="1">
      <c r="A89" s="1282" t="s">
        <v>8649</v>
      </c>
      <c r="B89" s="1282"/>
      <c r="C89" s="1282"/>
      <c r="D89" s="1348"/>
      <c r="E89" s="1349"/>
      <c r="F89" s="1347"/>
      <c r="G89" s="1349"/>
      <c r="H89" s="179" t="str">
        <f>IF(G89="","",G89-G89*COMPASS!$U$46)</f>
        <v/>
      </c>
    </row>
    <row r="90" spans="1:8" ht="14.85" customHeight="1">
      <c r="A90" s="341" t="s">
        <v>8033</v>
      </c>
      <c r="B90" s="457" t="s">
        <v>467</v>
      </c>
      <c r="C90" s="317" t="s">
        <v>8034</v>
      </c>
      <c r="D90" s="317" t="s">
        <v>8160</v>
      </c>
      <c r="E90" s="399">
        <v>1</v>
      </c>
      <c r="F90" s="1346"/>
      <c r="G90" s="1007">
        <v>1.7143000000000002</v>
      </c>
      <c r="H90" s="179">
        <f>IF(G90="","",G90-G90*COMPASS!$U$46)</f>
        <v>1.7143000000000002</v>
      </c>
    </row>
    <row r="91" spans="1:8" ht="14.85" customHeight="1">
      <c r="A91" s="341" t="s">
        <v>9560</v>
      </c>
      <c r="B91" s="457" t="s">
        <v>467</v>
      </c>
      <c r="C91" s="317" t="s">
        <v>9561</v>
      </c>
      <c r="D91" s="317" t="s">
        <v>9562</v>
      </c>
      <c r="E91" s="399">
        <v>1</v>
      </c>
      <c r="F91" s="1346"/>
      <c r="G91" s="1007">
        <v>2.4287999999999998</v>
      </c>
      <c r="H91" s="179">
        <f>IF(G91="","",G91-G91*COMPASS!$U$46)</f>
        <v>2.4287999999999998</v>
      </c>
    </row>
    <row r="92" spans="1:8" ht="14.85" customHeight="1">
      <c r="A92" s="341" t="s">
        <v>10089</v>
      </c>
      <c r="B92" s="457" t="s">
        <v>216</v>
      </c>
      <c r="C92" s="317" t="s">
        <v>10090</v>
      </c>
      <c r="D92" s="317" t="s">
        <v>10091</v>
      </c>
      <c r="E92" s="399">
        <v>1</v>
      </c>
      <c r="F92" s="1346"/>
      <c r="G92" s="1007">
        <v>4.7130999999999998</v>
      </c>
      <c r="H92" s="179">
        <f>IF(G92="","",G92-G92*COMPASS!$U$46)</f>
        <v>4.7130999999999998</v>
      </c>
    </row>
    <row r="93" spans="1:8" ht="14.85" customHeight="1">
      <c r="A93" s="341" t="s">
        <v>8909</v>
      </c>
      <c r="B93" s="457" t="s">
        <v>216</v>
      </c>
      <c r="C93" s="317" t="s">
        <v>8910</v>
      </c>
      <c r="D93" s="317" t="s">
        <v>9563</v>
      </c>
      <c r="E93" s="399">
        <v>1</v>
      </c>
      <c r="F93" s="1346"/>
      <c r="G93" s="1007">
        <v>3.1381999999999999</v>
      </c>
      <c r="H93" s="179">
        <f>IF(G93="","",G93-G93*COMPASS!$U$46)</f>
        <v>3.1381999999999999</v>
      </c>
    </row>
    <row r="94" spans="1:8" ht="14.85" customHeight="1">
      <c r="A94" s="341" t="s">
        <v>9564</v>
      </c>
      <c r="B94" s="457" t="s">
        <v>216</v>
      </c>
      <c r="C94" s="317" t="s">
        <v>9565</v>
      </c>
      <c r="D94" s="317" t="s">
        <v>9566</v>
      </c>
      <c r="E94" s="399">
        <v>1</v>
      </c>
      <c r="F94" s="1346"/>
      <c r="G94" s="1007">
        <v>5.0329000000000006</v>
      </c>
      <c r="H94" s="179">
        <f>IF(G94="","",G94-G94*COMPASS!$U$46)</f>
        <v>5.0329000000000006</v>
      </c>
    </row>
    <row r="95" spans="1:8" ht="14.85" customHeight="1">
      <c r="A95" s="341" t="s">
        <v>9230</v>
      </c>
      <c r="B95" s="457" t="s">
        <v>216</v>
      </c>
      <c r="C95" s="317" t="s">
        <v>9231</v>
      </c>
      <c r="D95" s="317" t="s">
        <v>9232</v>
      </c>
      <c r="E95" s="399">
        <v>1</v>
      </c>
      <c r="F95" s="1346"/>
      <c r="G95" s="1007">
        <v>2.7148000000000003</v>
      </c>
      <c r="H95" s="179">
        <f>IF(G95="","",G95-G95*COMPASS!$U$46)</f>
        <v>2.7148000000000003</v>
      </c>
    </row>
    <row r="96" spans="1:8" ht="14.85" customHeight="1">
      <c r="A96" s="341" t="s">
        <v>8035</v>
      </c>
      <c r="B96" s="457" t="s">
        <v>467</v>
      </c>
      <c r="C96" s="317" t="s">
        <v>8036</v>
      </c>
      <c r="D96" s="317" t="s">
        <v>8037</v>
      </c>
      <c r="E96" s="399">
        <v>1</v>
      </c>
      <c r="F96" s="1346"/>
      <c r="G96" s="1007">
        <v>3.4906999999999999</v>
      </c>
      <c r="H96" s="179">
        <f>IF(G96="","",G96-G96*COMPASS!$U$46)</f>
        <v>3.4906999999999999</v>
      </c>
    </row>
    <row r="97" spans="1:8" ht="14.85" customHeight="1">
      <c r="A97" s="341" t="s">
        <v>11068</v>
      </c>
      <c r="B97" s="457" t="s">
        <v>216</v>
      </c>
      <c r="C97" s="317" t="s">
        <v>11069</v>
      </c>
      <c r="D97" s="317" t="s">
        <v>11070</v>
      </c>
      <c r="E97" s="399">
        <v>1</v>
      </c>
      <c r="F97" s="1346"/>
      <c r="G97" s="1007">
        <v>7.8466999999999993</v>
      </c>
      <c r="H97" s="179">
        <f>IF(G97="","",G97-G97*COMPASS!$U$46)</f>
        <v>7.8466999999999993</v>
      </c>
    </row>
    <row r="98" spans="1:8" ht="14.85" customHeight="1">
      <c r="A98" s="341" t="s">
        <v>11071</v>
      </c>
      <c r="B98" s="457" t="s">
        <v>216</v>
      </c>
      <c r="C98" s="317" t="s">
        <v>11072</v>
      </c>
      <c r="D98" s="317" t="s">
        <v>11073</v>
      </c>
      <c r="E98" s="399">
        <v>1</v>
      </c>
      <c r="F98" s="1346"/>
      <c r="G98" s="1007">
        <v>20.194000000000003</v>
      </c>
      <c r="H98" s="179">
        <f>IF(G98="","",G98-G98*COMPASS!$U$46)</f>
        <v>20.194000000000003</v>
      </c>
    </row>
    <row r="99" spans="1:8" ht="14.85" customHeight="1">
      <c r="A99" s="1283" t="s">
        <v>8650</v>
      </c>
      <c r="B99" s="1283"/>
      <c r="C99" s="1283"/>
      <c r="D99" s="1283"/>
      <c r="E99" s="785"/>
      <c r="F99" s="1284"/>
      <c r="G99" s="785"/>
      <c r="H99" s="179" t="str">
        <f>IF(G99="","",G99-G99*COMPASS!$U$46)</f>
        <v/>
      </c>
    </row>
    <row r="100" spans="1:8" ht="14.85" customHeight="1">
      <c r="A100" s="347" t="s">
        <v>8038</v>
      </c>
      <c r="B100" s="371" t="s">
        <v>216</v>
      </c>
      <c r="C100" s="311" t="s">
        <v>8039</v>
      </c>
      <c r="D100" s="317" t="s">
        <v>8161</v>
      </c>
      <c r="E100" s="384">
        <v>1</v>
      </c>
      <c r="F100" s="784"/>
      <c r="G100" s="479">
        <v>1.8862999999999999</v>
      </c>
      <c r="H100" s="179">
        <f>IF(G100="","",G100-G100*COMPASS!$U$46)</f>
        <v>1.8862999999999999</v>
      </c>
    </row>
    <row r="101" spans="1:8" ht="14.85" customHeight="1">
      <c r="A101" s="347" t="s">
        <v>8770</v>
      </c>
      <c r="B101" s="371" t="s">
        <v>216</v>
      </c>
      <c r="C101" s="311" t="s">
        <v>8771</v>
      </c>
      <c r="D101" s="317" t="s">
        <v>11074</v>
      </c>
      <c r="E101" s="384">
        <v>1</v>
      </c>
      <c r="F101" s="784"/>
      <c r="G101" s="479">
        <v>2.6351999999999998</v>
      </c>
      <c r="H101" s="179">
        <f>IF(G101="","",G101-G101*COMPASS!$U$46)</f>
        <v>2.6351999999999998</v>
      </c>
    </row>
    <row r="102" spans="1:8" ht="14.85" customHeight="1">
      <c r="A102" s="347" t="s">
        <v>8462</v>
      </c>
      <c r="B102" s="371" t="s">
        <v>216</v>
      </c>
      <c r="C102" s="311" t="s">
        <v>8454</v>
      </c>
      <c r="D102" s="317" t="s">
        <v>8455</v>
      </c>
      <c r="E102" s="384">
        <v>1</v>
      </c>
      <c r="F102" s="784"/>
      <c r="G102" s="479">
        <v>3.2461000000000002</v>
      </c>
      <c r="H102" s="179">
        <f>IF(G102="","",G102-G102*COMPASS!$U$46)</f>
        <v>3.2461000000000002</v>
      </c>
    </row>
    <row r="103" spans="1:8" ht="14.85" customHeight="1">
      <c r="A103" s="347" t="s">
        <v>8040</v>
      </c>
      <c r="B103" s="371" t="s">
        <v>216</v>
      </c>
      <c r="C103" s="317" t="s">
        <v>8041</v>
      </c>
      <c r="D103" s="317" t="s">
        <v>8042</v>
      </c>
      <c r="E103" s="384">
        <v>1</v>
      </c>
      <c r="F103" s="784"/>
      <c r="G103" s="479">
        <v>3.7588999999999997</v>
      </c>
      <c r="H103" s="179">
        <f>IF(G103="","",G103-G103*COMPASS!$U$46)</f>
        <v>3.7588999999999997</v>
      </c>
    </row>
    <row r="104" spans="1:8" ht="14.85" customHeight="1">
      <c r="A104" s="394" t="s">
        <v>8651</v>
      </c>
      <c r="B104" s="394"/>
      <c r="C104" s="394"/>
      <c r="D104" s="501"/>
      <c r="E104" s="783"/>
      <c r="F104" s="782"/>
      <c r="G104" s="783"/>
      <c r="H104" s="179" t="str">
        <f>IF(G104="","",G104-G104*COMPASS!$U$46)</f>
        <v/>
      </c>
    </row>
    <row r="105" spans="1:8" ht="14.85" customHeight="1">
      <c r="A105" s="347" t="s">
        <v>8043</v>
      </c>
      <c r="B105" s="371" t="s">
        <v>467</v>
      </c>
      <c r="C105" s="311" t="s">
        <v>8044</v>
      </c>
      <c r="D105" s="311" t="s">
        <v>9720</v>
      </c>
      <c r="E105" s="384">
        <v>1</v>
      </c>
      <c r="F105" s="784"/>
      <c r="G105" s="479">
        <v>1.6011000000000002</v>
      </c>
      <c r="H105" s="179">
        <f>IF(G105="","",G105-G105*COMPASS!$U$46)</f>
        <v>1.6011000000000002</v>
      </c>
    </row>
    <row r="106" spans="1:8" ht="14.85" customHeight="1">
      <c r="A106" s="347" t="s">
        <v>9567</v>
      </c>
      <c r="B106" s="371" t="s">
        <v>467</v>
      </c>
      <c r="C106" s="311" t="s">
        <v>9568</v>
      </c>
      <c r="D106" s="311" t="s">
        <v>9721</v>
      </c>
      <c r="E106" s="384">
        <v>1</v>
      </c>
      <c r="F106" s="784"/>
      <c r="G106" s="479">
        <v>2.1653000000000002</v>
      </c>
      <c r="H106" s="179">
        <f>IF(G106="","",G106-G106*COMPASS!$U$46)</f>
        <v>2.1653000000000002</v>
      </c>
    </row>
    <row r="107" spans="1:8" ht="14.85" customHeight="1">
      <c r="A107" s="347" t="s">
        <v>10092</v>
      </c>
      <c r="B107" s="371" t="s">
        <v>216</v>
      </c>
      <c r="C107" s="311" t="s">
        <v>10093</v>
      </c>
      <c r="D107" s="311" t="s">
        <v>10094</v>
      </c>
      <c r="E107" s="384">
        <v>1</v>
      </c>
      <c r="F107" s="784"/>
      <c r="G107" s="479">
        <v>2.5341</v>
      </c>
      <c r="H107" s="179">
        <f>IF(G107="","",G107-G107*COMPASS!$U$46)</f>
        <v>2.5341</v>
      </c>
    </row>
    <row r="108" spans="1:8" ht="14.85" customHeight="1">
      <c r="A108" s="347" t="s">
        <v>9602</v>
      </c>
      <c r="B108" s="371" t="s">
        <v>216</v>
      </c>
      <c r="C108" s="311" t="s">
        <v>9603</v>
      </c>
      <c r="D108" s="311" t="s">
        <v>9722</v>
      </c>
      <c r="E108" s="384">
        <v>1</v>
      </c>
      <c r="F108" s="784"/>
      <c r="G108" s="479">
        <v>3.0085000000000002</v>
      </c>
      <c r="H108" s="179">
        <f>IF(G108="","",G108-G108*COMPASS!$U$46)</f>
        <v>3.0085000000000002</v>
      </c>
    </row>
    <row r="109" spans="1:8" ht="14.85" customHeight="1">
      <c r="A109" s="347" t="s">
        <v>10095</v>
      </c>
      <c r="B109" s="371" t="s">
        <v>216</v>
      </c>
      <c r="C109" s="311" t="s">
        <v>10096</v>
      </c>
      <c r="D109" s="311" t="s">
        <v>10097</v>
      </c>
      <c r="E109" s="384">
        <v>1</v>
      </c>
      <c r="F109" s="784"/>
      <c r="G109" s="479">
        <v>3.6419000000000001</v>
      </c>
      <c r="H109" s="179">
        <f>IF(G109="","",G109-G109*COMPASS!$U$46)</f>
        <v>3.6419000000000001</v>
      </c>
    </row>
    <row r="110" spans="1:8" ht="14.85" customHeight="1">
      <c r="A110" s="347" t="s">
        <v>8045</v>
      </c>
      <c r="B110" s="371" t="s">
        <v>216</v>
      </c>
      <c r="C110" s="311" t="s">
        <v>8046</v>
      </c>
      <c r="D110" s="311" t="s">
        <v>9723</v>
      </c>
      <c r="E110" s="384">
        <v>1</v>
      </c>
      <c r="F110" s="784"/>
      <c r="G110" s="479">
        <v>3.1893000000000002</v>
      </c>
      <c r="H110" s="179">
        <f>IF(G110="","",G110-G110*COMPASS!$U$46)</f>
        <v>3.1893000000000002</v>
      </c>
    </row>
    <row r="111" spans="1:8" ht="14.85" customHeight="1">
      <c r="A111" s="347" t="s">
        <v>8047</v>
      </c>
      <c r="B111" s="371" t="s">
        <v>467</v>
      </c>
      <c r="C111" s="311" t="s">
        <v>8048</v>
      </c>
      <c r="D111" s="311" t="s">
        <v>9724</v>
      </c>
      <c r="E111" s="384">
        <v>1</v>
      </c>
      <c r="F111" s="784"/>
      <c r="G111" s="479">
        <v>5.1409000000000002</v>
      </c>
      <c r="H111" s="179">
        <f>IF(G111="","",G111-G111*COMPASS!$U$46)</f>
        <v>5.1409000000000002</v>
      </c>
    </row>
    <row r="112" spans="1:8" ht="14.85" customHeight="1">
      <c r="A112" s="394" t="s">
        <v>8049</v>
      </c>
      <c r="B112" s="394"/>
      <c r="C112" s="394"/>
      <c r="D112" s="501"/>
      <c r="E112" s="783"/>
      <c r="F112" s="782"/>
      <c r="G112" s="783"/>
      <c r="H112" s="179" t="str">
        <f>IF(G112="","",G112-G112*COMPASS!$U$46)</f>
        <v/>
      </c>
    </row>
    <row r="113" spans="1:8" ht="14.85" customHeight="1">
      <c r="A113" s="347" t="s">
        <v>8050</v>
      </c>
      <c r="B113" s="371" t="s">
        <v>216</v>
      </c>
      <c r="C113" s="311" t="s">
        <v>8051</v>
      </c>
      <c r="D113" s="311" t="s">
        <v>15787</v>
      </c>
      <c r="E113" s="384">
        <v>1</v>
      </c>
      <c r="F113" s="784"/>
      <c r="G113" s="479">
        <v>1.5584</v>
      </c>
      <c r="H113" s="179">
        <f>IF(G113="","",G113-G113*COMPASS!$U$46)</f>
        <v>1.5584</v>
      </c>
    </row>
    <row r="114" spans="1:8" ht="14.85" customHeight="1">
      <c r="A114" s="347" t="s">
        <v>8052</v>
      </c>
      <c r="B114" s="371" t="s">
        <v>467</v>
      </c>
      <c r="C114" s="311" t="s">
        <v>8053</v>
      </c>
      <c r="D114" s="311" t="s">
        <v>17725</v>
      </c>
      <c r="E114" s="384">
        <v>1</v>
      </c>
      <c r="F114" s="784"/>
      <c r="G114" s="479">
        <v>1.5536000000000001</v>
      </c>
      <c r="H114" s="179">
        <f>IF(G114="","",G114-G114*COMPASS!$U$46)</f>
        <v>1.5536000000000001</v>
      </c>
    </row>
    <row r="115" spans="1:8" ht="14.85" customHeight="1">
      <c r="A115" s="347" t="s">
        <v>8054</v>
      </c>
      <c r="B115" s="371" t="s">
        <v>467</v>
      </c>
      <c r="C115" s="311" t="s">
        <v>8055</v>
      </c>
      <c r="D115" s="311" t="s">
        <v>15788</v>
      </c>
      <c r="E115" s="384">
        <v>1</v>
      </c>
      <c r="F115" s="784"/>
      <c r="G115" s="479">
        <v>1.9291999999999998</v>
      </c>
      <c r="H115" s="179">
        <f>IF(G115="","",G115-G115*COMPASS!$U$46)</f>
        <v>1.9291999999999998</v>
      </c>
    </row>
    <row r="116" spans="1:8" ht="14.85" customHeight="1">
      <c r="A116" s="347" t="s">
        <v>11075</v>
      </c>
      <c r="B116" s="371" t="s">
        <v>216</v>
      </c>
      <c r="C116" s="311" t="s">
        <v>11076</v>
      </c>
      <c r="D116" s="317" t="s">
        <v>15789</v>
      </c>
      <c r="E116" s="384">
        <v>1</v>
      </c>
      <c r="F116" s="1352"/>
      <c r="G116" s="479">
        <v>3.7672000000000003</v>
      </c>
      <c r="H116" s="179">
        <f>IF(G116="","",G116-G116*COMPASS!$U$46)</f>
        <v>3.7672000000000003</v>
      </c>
    </row>
    <row r="117" spans="1:8" ht="14.85" customHeight="1">
      <c r="A117" s="347" t="s">
        <v>8056</v>
      </c>
      <c r="B117" s="371" t="s">
        <v>216</v>
      </c>
      <c r="C117" s="311" t="s">
        <v>8057</v>
      </c>
      <c r="D117" s="311" t="s">
        <v>15790</v>
      </c>
      <c r="E117" s="384">
        <v>1</v>
      </c>
      <c r="F117" s="784"/>
      <c r="G117" s="479">
        <v>2.4882</v>
      </c>
      <c r="H117" s="179">
        <f>IF(G117="","",G117-G117*COMPASS!$U$46)</f>
        <v>2.4882</v>
      </c>
    </row>
    <row r="118" spans="1:8" ht="14.85" customHeight="1">
      <c r="A118" s="347" t="s">
        <v>8058</v>
      </c>
      <c r="B118" s="371" t="s">
        <v>216</v>
      </c>
      <c r="C118" s="311" t="s">
        <v>8059</v>
      </c>
      <c r="D118" s="311" t="s">
        <v>15791</v>
      </c>
      <c r="E118" s="384">
        <v>1</v>
      </c>
      <c r="F118" s="784"/>
      <c r="G118" s="479">
        <v>3.0030999999999999</v>
      </c>
      <c r="H118" s="179">
        <f>IF(G118="","",G118-G118*COMPASS!$U$46)</f>
        <v>3.0030999999999999</v>
      </c>
    </row>
    <row r="119" spans="1:8" ht="14.85" customHeight="1">
      <c r="A119" s="347" t="s">
        <v>8060</v>
      </c>
      <c r="B119" s="371" t="s">
        <v>467</v>
      </c>
      <c r="C119" s="311" t="s">
        <v>8061</v>
      </c>
      <c r="D119" s="311" t="s">
        <v>15792</v>
      </c>
      <c r="E119" s="384">
        <v>1</v>
      </c>
      <c r="F119" s="784"/>
      <c r="G119" s="479">
        <v>4.2232000000000003</v>
      </c>
      <c r="H119" s="179">
        <f>IF(G119="","",G119-G119*COMPASS!$U$46)</f>
        <v>4.2232000000000003</v>
      </c>
    </row>
    <row r="120" spans="1:8" ht="14.85" customHeight="1">
      <c r="A120" s="347" t="s">
        <v>8062</v>
      </c>
      <c r="B120" s="371" t="s">
        <v>216</v>
      </c>
      <c r="C120" s="311" t="s">
        <v>8063</v>
      </c>
      <c r="D120" s="317" t="s">
        <v>15793</v>
      </c>
      <c r="E120" s="384">
        <v>1</v>
      </c>
      <c r="F120" s="784"/>
      <c r="G120" s="479">
        <v>7.6435000000000004</v>
      </c>
      <c r="H120" s="179">
        <f>IF(G120="","",G120-G120*COMPASS!$U$46)</f>
        <v>7.6435000000000004</v>
      </c>
    </row>
    <row r="121" spans="1:8" ht="14.85" customHeight="1">
      <c r="A121" s="395" t="s">
        <v>8064</v>
      </c>
      <c r="B121" s="395"/>
      <c r="C121" s="395"/>
      <c r="D121" s="1279"/>
      <c r="E121" s="1280"/>
      <c r="F121" s="1281"/>
      <c r="G121" s="1280"/>
      <c r="H121" s="179" t="str">
        <f>IF(G121="","",G121-G121*COMPASS!$U$46)</f>
        <v/>
      </c>
    </row>
    <row r="122" spans="1:8" ht="14.85" customHeight="1">
      <c r="A122" s="341" t="s">
        <v>9233</v>
      </c>
      <c r="B122" s="457" t="s">
        <v>467</v>
      </c>
      <c r="C122" s="317" t="s">
        <v>9234</v>
      </c>
      <c r="D122" s="317" t="s">
        <v>17726</v>
      </c>
      <c r="E122" s="399">
        <v>1</v>
      </c>
      <c r="F122" s="1346"/>
      <c r="G122" s="1007">
        <v>45.162577777777791</v>
      </c>
      <c r="H122" s="179">
        <f>IF(G122="","",G122-G122*COMPASS!$U$46)</f>
        <v>45.162577777777791</v>
      </c>
    </row>
    <row r="123" spans="1:8" ht="14.85" customHeight="1">
      <c r="A123" s="341" t="s">
        <v>9976</v>
      </c>
      <c r="B123" s="457" t="s">
        <v>467</v>
      </c>
      <c r="C123" s="317" t="s">
        <v>9977</v>
      </c>
      <c r="D123" s="317" t="s">
        <v>8162</v>
      </c>
      <c r="E123" s="399">
        <v>1</v>
      </c>
      <c r="F123" s="1346"/>
      <c r="G123" s="1007">
        <v>114.03</v>
      </c>
      <c r="H123" s="179">
        <f>IF(G123="","",G123-G123*COMPASS!$U$46)</f>
        <v>114.03</v>
      </c>
    </row>
    <row r="124" spans="1:8" ht="14.85" customHeight="1">
      <c r="A124" s="341" t="s">
        <v>8065</v>
      </c>
      <c r="B124" s="457" t="s">
        <v>467</v>
      </c>
      <c r="C124" s="317">
        <v>417374</v>
      </c>
      <c r="D124" s="317" t="s">
        <v>8163</v>
      </c>
      <c r="E124" s="399">
        <v>1</v>
      </c>
      <c r="F124" s="1346"/>
      <c r="G124" s="1007">
        <v>33.02454991816694</v>
      </c>
      <c r="H124" s="179">
        <f>IF(G124="","",G124-G124*COMPASS!$U$46)</f>
        <v>33.02454991816694</v>
      </c>
    </row>
    <row r="125" spans="1:8" ht="14.85" customHeight="1">
      <c r="A125" s="341" t="s">
        <v>8066</v>
      </c>
      <c r="B125" s="457" t="s">
        <v>216</v>
      </c>
      <c r="C125" s="317">
        <v>417378</v>
      </c>
      <c r="D125" s="317" t="s">
        <v>8067</v>
      </c>
      <c r="E125" s="399">
        <v>1</v>
      </c>
      <c r="F125" s="1346"/>
      <c r="G125" s="1007">
        <v>27.51</v>
      </c>
      <c r="H125" s="179">
        <f>IF(G125="","",G125-G125*COMPASS!$U$46)</f>
        <v>27.51</v>
      </c>
    </row>
    <row r="126" spans="1:8" ht="14.85" customHeight="1">
      <c r="A126" s="341" t="s">
        <v>8911</v>
      </c>
      <c r="B126" s="457" t="s">
        <v>216</v>
      </c>
      <c r="C126" s="317">
        <v>417379</v>
      </c>
      <c r="D126" s="317" t="s">
        <v>8912</v>
      </c>
      <c r="E126" s="399">
        <v>1</v>
      </c>
      <c r="F126" s="1346"/>
      <c r="G126" s="1007">
        <v>23.84</v>
      </c>
      <c r="H126" s="179">
        <f>IF(G126="","",G126-G126*COMPASS!$U$46)</f>
        <v>23.84</v>
      </c>
    </row>
    <row r="127" spans="1:8" ht="14.85" customHeight="1">
      <c r="A127" s="341" t="s">
        <v>16739</v>
      </c>
      <c r="B127" s="457" t="s">
        <v>216</v>
      </c>
      <c r="C127" s="317">
        <v>418516</v>
      </c>
      <c r="D127" s="317" t="s">
        <v>16740</v>
      </c>
      <c r="E127" s="399">
        <v>1</v>
      </c>
      <c r="F127" s="1346"/>
      <c r="G127" s="1007">
        <v>2.4993599999999998</v>
      </c>
      <c r="H127" s="179">
        <f>IF(G127="","",G127-G127*COMPASS!$U$46)</f>
        <v>2.4993599999999998</v>
      </c>
    </row>
    <row r="128" spans="1:8" ht="14.85" customHeight="1">
      <c r="A128" s="341" t="s">
        <v>9978</v>
      </c>
      <c r="B128" s="457" t="s">
        <v>216</v>
      </c>
      <c r="C128" s="317">
        <v>418517</v>
      </c>
      <c r="D128" s="317" t="s">
        <v>9979</v>
      </c>
      <c r="E128" s="399">
        <v>1</v>
      </c>
      <c r="F128" s="1346"/>
      <c r="G128" s="1007">
        <v>4.8260000000000005</v>
      </c>
      <c r="H128" s="179">
        <f>IF(G128="","",G128-G128*COMPASS!$U$46)</f>
        <v>4.8260000000000005</v>
      </c>
    </row>
    <row r="129" spans="1:8" ht="14.85" customHeight="1">
      <c r="A129" s="341" t="s">
        <v>9235</v>
      </c>
      <c r="B129" s="457" t="s">
        <v>216</v>
      </c>
      <c r="C129" s="317">
        <v>418519</v>
      </c>
      <c r="D129" s="317" t="s">
        <v>9236</v>
      </c>
      <c r="E129" s="399">
        <v>1</v>
      </c>
      <c r="F129" s="1346"/>
      <c r="G129" s="1007">
        <v>5.3095916159999996</v>
      </c>
      <c r="H129" s="179">
        <f>IF(G129="","",G129-G129*COMPASS!$U$46)</f>
        <v>5.3095916159999996</v>
      </c>
    </row>
    <row r="130" spans="1:8" ht="14.85" customHeight="1">
      <c r="A130" s="341" t="s">
        <v>13375</v>
      </c>
      <c r="B130" s="457" t="s">
        <v>216</v>
      </c>
      <c r="C130" s="317">
        <v>418531</v>
      </c>
      <c r="D130" s="317" t="s">
        <v>13376</v>
      </c>
      <c r="E130" s="399">
        <v>1</v>
      </c>
      <c r="F130" s="1346"/>
      <c r="G130" s="1007">
        <v>2.4993599999999998</v>
      </c>
      <c r="H130" s="179">
        <f>IF(G130="","",G130-G130*COMPASS!$U$46)</f>
        <v>2.4993599999999998</v>
      </c>
    </row>
    <row r="131" spans="1:8" ht="14.85" customHeight="1">
      <c r="A131" s="341" t="s">
        <v>8068</v>
      </c>
      <c r="B131" s="457" t="s">
        <v>467</v>
      </c>
      <c r="C131" s="317">
        <v>418513</v>
      </c>
      <c r="D131" s="317" t="s">
        <v>8069</v>
      </c>
      <c r="E131" s="399">
        <v>1</v>
      </c>
      <c r="F131" s="1346"/>
      <c r="G131" s="1007">
        <v>2.4993599999999998</v>
      </c>
      <c r="H131" s="179">
        <f>IF(G131="","",G131-G131*COMPASS!$U$46)</f>
        <v>2.4993599999999998</v>
      </c>
    </row>
    <row r="132" spans="1:8" ht="14.85" customHeight="1">
      <c r="A132" s="341" t="s">
        <v>8070</v>
      </c>
      <c r="B132" s="457" t="s">
        <v>467</v>
      </c>
      <c r="C132" s="317">
        <v>418514</v>
      </c>
      <c r="D132" s="317" t="s">
        <v>8071</v>
      </c>
      <c r="E132" s="399">
        <v>1</v>
      </c>
      <c r="F132" s="1346"/>
      <c r="G132" s="1007">
        <v>2.89</v>
      </c>
      <c r="H132" s="179">
        <f>IF(G132="","",G132-G132*COMPASS!$U$46)</f>
        <v>2.89</v>
      </c>
    </row>
    <row r="133" spans="1:8" ht="14.85" customHeight="1">
      <c r="A133" s="341" t="s">
        <v>13377</v>
      </c>
      <c r="B133" s="457" t="s">
        <v>216</v>
      </c>
      <c r="C133" s="317">
        <v>418515</v>
      </c>
      <c r="D133" s="317" t="s">
        <v>13378</v>
      </c>
      <c r="E133" s="399">
        <v>1</v>
      </c>
      <c r="F133" s="1346"/>
      <c r="G133" s="1007">
        <v>3.1902400000000002</v>
      </c>
      <c r="H133" s="179">
        <f>IF(G133="","",G133-G133*COMPASS!$U$46)</f>
        <v>3.1902400000000002</v>
      </c>
    </row>
    <row r="134" spans="1:8" ht="14.85" customHeight="1">
      <c r="A134" s="341" t="s">
        <v>8072</v>
      </c>
      <c r="B134" s="457" t="s">
        <v>216</v>
      </c>
      <c r="C134" s="317">
        <v>418529</v>
      </c>
      <c r="D134" s="317" t="s">
        <v>8073</v>
      </c>
      <c r="E134" s="399">
        <v>1</v>
      </c>
      <c r="F134" s="1346"/>
      <c r="G134" s="1007">
        <v>0.79</v>
      </c>
      <c r="H134" s="179">
        <f>IF(G134="","",G134-G134*COMPASS!$U$46)</f>
        <v>0.79</v>
      </c>
    </row>
    <row r="135" spans="1:8" ht="14.85" customHeight="1">
      <c r="A135" s="341" t="s">
        <v>8074</v>
      </c>
      <c r="B135" s="457" t="s">
        <v>467</v>
      </c>
      <c r="C135" s="317">
        <v>418505</v>
      </c>
      <c r="D135" s="317" t="s">
        <v>8075</v>
      </c>
      <c r="E135" s="399">
        <v>1</v>
      </c>
      <c r="F135" s="1346"/>
      <c r="G135" s="1007">
        <v>0.75183999999999995</v>
      </c>
      <c r="H135" s="179">
        <f>IF(G135="","",G135-G135*COMPASS!$U$46)</f>
        <v>0.75183999999999995</v>
      </c>
    </row>
    <row r="136" spans="1:8" ht="14.85" customHeight="1">
      <c r="A136" s="341" t="s">
        <v>8076</v>
      </c>
      <c r="B136" s="457" t="s">
        <v>571</v>
      </c>
      <c r="C136" s="317">
        <v>418507</v>
      </c>
      <c r="D136" s="317" t="s">
        <v>8077</v>
      </c>
      <c r="E136" s="399">
        <v>1</v>
      </c>
      <c r="F136" s="1346"/>
      <c r="G136" s="1007">
        <v>0.9</v>
      </c>
      <c r="H136" s="179">
        <f>IF(G136="","",G136-G136*COMPASS!$U$46)</f>
        <v>0.9</v>
      </c>
    </row>
    <row r="137" spans="1:8" ht="14.85" customHeight="1">
      <c r="A137" s="341" t="s">
        <v>8772</v>
      </c>
      <c r="B137" s="457" t="s">
        <v>467</v>
      </c>
      <c r="C137" s="317">
        <v>418510</v>
      </c>
      <c r="D137" s="317" t="s">
        <v>8913</v>
      </c>
      <c r="E137" s="399">
        <v>1</v>
      </c>
      <c r="F137" s="1346"/>
      <c r="G137" s="1007">
        <v>1.2496799999999999</v>
      </c>
      <c r="H137" s="179">
        <f>IF(G137="","",G137-G137*COMPASS!$U$46)</f>
        <v>1.2496799999999999</v>
      </c>
    </row>
    <row r="138" spans="1:8" ht="14.85" customHeight="1">
      <c r="A138" s="341" t="s">
        <v>8914</v>
      </c>
      <c r="B138" s="457" t="s">
        <v>216</v>
      </c>
      <c r="C138" s="317">
        <v>418532</v>
      </c>
      <c r="D138" s="317" t="s">
        <v>8915</v>
      </c>
      <c r="E138" s="399">
        <v>1</v>
      </c>
      <c r="F138" s="1346"/>
      <c r="G138" s="1007">
        <v>1.5036799999999999</v>
      </c>
      <c r="H138" s="179">
        <f>IF(G138="","",G138-G138*COMPASS!$U$46)</f>
        <v>1.5036799999999999</v>
      </c>
    </row>
    <row r="139" spans="1:8" ht="14.85" customHeight="1">
      <c r="A139" s="341" t="s">
        <v>8078</v>
      </c>
      <c r="B139" s="457" t="s">
        <v>467</v>
      </c>
      <c r="C139" s="317">
        <v>418511</v>
      </c>
      <c r="D139" s="317" t="s">
        <v>8916</v>
      </c>
      <c r="E139" s="399">
        <v>1</v>
      </c>
      <c r="F139" s="1346"/>
      <c r="G139" s="1007">
        <v>1.6154400000000002</v>
      </c>
      <c r="H139" s="179">
        <f>IF(G139="","",G139-G139*COMPASS!$U$46)</f>
        <v>1.6154400000000002</v>
      </c>
    </row>
    <row r="140" spans="1:8" ht="14.85" customHeight="1">
      <c r="A140" s="341" t="s">
        <v>8079</v>
      </c>
      <c r="B140" s="457" t="s">
        <v>467</v>
      </c>
      <c r="C140" s="317">
        <v>418596</v>
      </c>
      <c r="D140" s="317" t="s">
        <v>8080</v>
      </c>
      <c r="E140" s="399">
        <v>1</v>
      </c>
      <c r="F140" s="1346"/>
      <c r="G140" s="1007">
        <v>0.42</v>
      </c>
      <c r="H140" s="179">
        <f>IF(G140="","",G140-G140*COMPASS!$U$46)</f>
        <v>0.42</v>
      </c>
    </row>
    <row r="141" spans="1:8" ht="14.85" customHeight="1">
      <c r="A141" s="341" t="s">
        <v>8773</v>
      </c>
      <c r="B141" s="457" t="s">
        <v>216</v>
      </c>
      <c r="C141" s="317">
        <v>1414224</v>
      </c>
      <c r="D141" s="317" t="s">
        <v>8774</v>
      </c>
      <c r="E141" s="399">
        <v>1</v>
      </c>
      <c r="F141" s="1346"/>
      <c r="G141" s="1007">
        <v>0.42</v>
      </c>
      <c r="H141" s="179">
        <f>IF(G141="","",G141-G141*COMPASS!$U$46)</f>
        <v>0.42</v>
      </c>
    </row>
    <row r="142" spans="1:8" ht="14.85" customHeight="1">
      <c r="A142" s="341" t="s">
        <v>8081</v>
      </c>
      <c r="B142" s="457" t="s">
        <v>571</v>
      </c>
      <c r="C142" s="317">
        <v>1411150</v>
      </c>
      <c r="D142" s="317" t="s">
        <v>8082</v>
      </c>
      <c r="E142" s="399">
        <v>1</v>
      </c>
      <c r="F142" s="1346"/>
      <c r="G142" s="1007">
        <v>1.96</v>
      </c>
      <c r="H142" s="179">
        <f>IF(G142="","",G142-G142*COMPASS!$U$46)</f>
        <v>1.96</v>
      </c>
    </row>
    <row r="143" spans="1:8" ht="14.85" customHeight="1">
      <c r="A143" s="341" t="s">
        <v>11991</v>
      </c>
      <c r="B143" s="457" t="s">
        <v>467</v>
      </c>
      <c r="C143" s="317" t="s">
        <v>11992</v>
      </c>
      <c r="D143" s="317" t="s">
        <v>8082</v>
      </c>
      <c r="E143" s="399">
        <v>1</v>
      </c>
      <c r="F143" s="1346"/>
      <c r="G143" s="1007">
        <v>1.45</v>
      </c>
      <c r="H143" s="179">
        <f>IF(G143="","",G143-G143*COMPASS!$U$46)</f>
        <v>1.45</v>
      </c>
    </row>
    <row r="144" spans="1:8" ht="14.85" customHeight="1">
      <c r="A144" s="341" t="s">
        <v>11077</v>
      </c>
      <c r="B144" s="457" t="s">
        <v>467</v>
      </c>
      <c r="C144" s="317" t="s">
        <v>11078</v>
      </c>
      <c r="D144" s="317" t="s">
        <v>8083</v>
      </c>
      <c r="E144" s="399">
        <v>1</v>
      </c>
      <c r="F144" s="1346"/>
      <c r="G144" s="1007">
        <v>1.17</v>
      </c>
      <c r="H144" s="179">
        <f>IF(G144="","",G144-G144*COMPASS!$U$46)</f>
        <v>1.17</v>
      </c>
    </row>
    <row r="145" spans="1:8" ht="14.85" customHeight="1">
      <c r="A145" s="341" t="s">
        <v>8084</v>
      </c>
      <c r="B145" s="457" t="s">
        <v>4437</v>
      </c>
      <c r="C145" s="317">
        <v>1411153</v>
      </c>
      <c r="D145" s="317" t="s">
        <v>8085</v>
      </c>
      <c r="E145" s="399">
        <v>1</v>
      </c>
      <c r="F145" s="1346"/>
      <c r="G145" s="1007">
        <v>1.97</v>
      </c>
      <c r="H145" s="179">
        <f>IF(G145="","",G145-G145*COMPASS!$U$46)</f>
        <v>1.97</v>
      </c>
    </row>
    <row r="146" spans="1:8" ht="14.85" customHeight="1">
      <c r="A146" s="341" t="s">
        <v>17589</v>
      </c>
      <c r="B146" s="457" t="s">
        <v>467</v>
      </c>
      <c r="C146" s="317" t="s">
        <v>17590</v>
      </c>
      <c r="D146" s="317" t="s">
        <v>17591</v>
      </c>
      <c r="E146" s="399">
        <v>1</v>
      </c>
      <c r="F146" s="1346"/>
      <c r="G146" s="1007">
        <v>25.59</v>
      </c>
      <c r="H146" s="179">
        <f>IF(G146="","",G146-G146*COMPASS!$U$46)</f>
        <v>25.59</v>
      </c>
    </row>
    <row r="147" spans="1:8" ht="14.85" customHeight="1">
      <c r="A147" s="341" t="s">
        <v>8193</v>
      </c>
      <c r="B147" s="457" t="s">
        <v>216</v>
      </c>
      <c r="C147" s="317">
        <v>1401581</v>
      </c>
      <c r="D147" s="317" t="s">
        <v>8194</v>
      </c>
      <c r="E147" s="399">
        <v>1</v>
      </c>
      <c r="F147" s="1346"/>
      <c r="G147" s="1007">
        <v>94.271685761047465</v>
      </c>
      <c r="H147" s="179">
        <f>IF(G147="","",G147-G147*COMPASS!$U$46)</f>
        <v>94.271685761047465</v>
      </c>
    </row>
    <row r="148" spans="1:8" ht="14.85" customHeight="1">
      <c r="A148" s="341" t="s">
        <v>8086</v>
      </c>
      <c r="B148" s="457" t="s">
        <v>4437</v>
      </c>
      <c r="C148" s="317">
        <v>415364</v>
      </c>
      <c r="D148" s="317" t="s">
        <v>8164</v>
      </c>
      <c r="E148" s="399">
        <v>1</v>
      </c>
      <c r="F148" s="1346"/>
      <c r="G148" s="1007">
        <v>0.91800000000000004</v>
      </c>
      <c r="H148" s="179">
        <f>IF(G148="","",G148-G148*COMPASS!$U$46)</f>
        <v>0.91800000000000004</v>
      </c>
    </row>
    <row r="149" spans="1:8" ht="14.85" customHeight="1">
      <c r="A149" s="341" t="s">
        <v>8087</v>
      </c>
      <c r="B149" s="457" t="s">
        <v>4437</v>
      </c>
      <c r="C149" s="317">
        <v>415365</v>
      </c>
      <c r="D149" s="317" t="s">
        <v>8165</v>
      </c>
      <c r="E149" s="399">
        <v>1</v>
      </c>
      <c r="F149" s="1346"/>
      <c r="G149" s="1007">
        <v>141.84</v>
      </c>
      <c r="H149" s="179">
        <f>IF(G149="","",G149-G149*COMPASS!$U$46)</f>
        <v>141.84</v>
      </c>
    </row>
    <row r="150" spans="1:8" ht="14.85" customHeight="1">
      <c r="A150" s="341" t="s">
        <v>8088</v>
      </c>
      <c r="B150" s="457" t="s">
        <v>467</v>
      </c>
      <c r="C150" s="317">
        <v>421121</v>
      </c>
      <c r="D150" s="317" t="s">
        <v>8166</v>
      </c>
      <c r="E150" s="399">
        <v>1</v>
      </c>
      <c r="F150" s="1346"/>
      <c r="G150" s="1007">
        <v>3.13944</v>
      </c>
      <c r="H150" s="179">
        <f>IF(G150="","",G150-G150*COMPASS!$U$46)</f>
        <v>3.13944</v>
      </c>
    </row>
    <row r="151" spans="1:8" ht="14.85" customHeight="1">
      <c r="A151" s="341" t="s">
        <v>8089</v>
      </c>
      <c r="B151" s="457" t="s">
        <v>467</v>
      </c>
      <c r="C151" s="317">
        <v>421144</v>
      </c>
      <c r="D151" s="317" t="s">
        <v>8167</v>
      </c>
      <c r="E151" s="399">
        <v>1</v>
      </c>
      <c r="F151" s="1346"/>
      <c r="G151" s="1007">
        <v>3.7693599999999998</v>
      </c>
      <c r="H151" s="179">
        <f>IF(G151="","",G151-G151*COMPASS!$U$46)</f>
        <v>3.7693599999999998</v>
      </c>
    </row>
    <row r="152" spans="1:8" ht="14.85" customHeight="1">
      <c r="A152" s="341" t="s">
        <v>8090</v>
      </c>
      <c r="B152" s="457" t="s">
        <v>216</v>
      </c>
      <c r="C152" s="317">
        <v>421141</v>
      </c>
      <c r="D152" s="317" t="s">
        <v>8168</v>
      </c>
      <c r="E152" s="399">
        <v>1</v>
      </c>
      <c r="F152" s="1346"/>
      <c r="G152" s="1007">
        <v>3.6372800000000001</v>
      </c>
      <c r="H152" s="179">
        <f>IF(G152="","",G152-G152*COMPASS!$U$46)</f>
        <v>3.6372800000000001</v>
      </c>
    </row>
    <row r="153" spans="1:8" ht="14.85" customHeight="1">
      <c r="A153" s="341" t="s">
        <v>8091</v>
      </c>
      <c r="B153" s="457" t="s">
        <v>467</v>
      </c>
      <c r="C153" s="317">
        <v>423321</v>
      </c>
      <c r="D153" s="317" t="s">
        <v>8169</v>
      </c>
      <c r="E153" s="399">
        <v>1</v>
      </c>
      <c r="F153" s="1346"/>
      <c r="G153" s="1007">
        <v>3.83</v>
      </c>
      <c r="H153" s="179">
        <f>IF(G153="","",G153-G153*COMPASS!$U$46)</f>
        <v>3.83</v>
      </c>
    </row>
    <row r="154" spans="1:8" ht="14.85" customHeight="1">
      <c r="A154" s="341" t="s">
        <v>8092</v>
      </c>
      <c r="B154" s="457" t="s">
        <v>467</v>
      </c>
      <c r="C154" s="317">
        <v>423348</v>
      </c>
      <c r="D154" s="317" t="s">
        <v>8170</v>
      </c>
      <c r="E154" s="399">
        <v>1</v>
      </c>
      <c r="F154" s="1346"/>
      <c r="G154" s="1007">
        <v>5.08</v>
      </c>
      <c r="H154" s="179">
        <f>IF(G154="","",G154-G154*COMPASS!$U$46)</f>
        <v>5.08</v>
      </c>
    </row>
    <row r="155" spans="1:8" ht="14.85" customHeight="1">
      <c r="A155" s="341" t="s">
        <v>8093</v>
      </c>
      <c r="B155" s="457" t="s">
        <v>216</v>
      </c>
      <c r="C155" s="317">
        <v>423341</v>
      </c>
      <c r="D155" s="317" t="s">
        <v>8171</v>
      </c>
      <c r="E155" s="399">
        <v>1</v>
      </c>
      <c r="F155" s="1346"/>
      <c r="G155" s="1007">
        <v>4.3899999999999997</v>
      </c>
      <c r="H155" s="179">
        <f>IF(G155="","",G155-G155*COMPASS!$U$46)</f>
        <v>4.3899999999999997</v>
      </c>
    </row>
    <row r="156" spans="1:8" ht="14.85" customHeight="1">
      <c r="A156" s="341" t="s">
        <v>12821</v>
      </c>
      <c r="B156" s="457" t="s">
        <v>216</v>
      </c>
      <c r="C156" s="317">
        <v>423349</v>
      </c>
      <c r="D156" s="317" t="s">
        <v>12822</v>
      </c>
      <c r="E156" s="399">
        <v>1</v>
      </c>
      <c r="F156" s="1346"/>
      <c r="G156" s="1007">
        <v>59</v>
      </c>
      <c r="H156" s="179">
        <f>IF(G156="","",G156-G156*COMPASS!$U$46)</f>
        <v>59</v>
      </c>
    </row>
    <row r="157" spans="1:8" ht="14.85" customHeight="1">
      <c r="A157" s="341" t="s">
        <v>8917</v>
      </c>
      <c r="B157" s="457" t="s">
        <v>216</v>
      </c>
      <c r="C157" s="317">
        <v>423342</v>
      </c>
      <c r="D157" s="317" t="s">
        <v>8918</v>
      </c>
      <c r="E157" s="399">
        <v>1</v>
      </c>
      <c r="F157" s="1346"/>
      <c r="G157" s="1007">
        <v>52.72</v>
      </c>
      <c r="H157" s="179">
        <f>IF(G157="","",G157-G157*COMPASS!$U$46)</f>
        <v>52.72</v>
      </c>
    </row>
    <row r="158" spans="1:8" ht="14.85" customHeight="1">
      <c r="A158" s="341" t="s">
        <v>13379</v>
      </c>
      <c r="B158" s="457" t="s">
        <v>216</v>
      </c>
      <c r="C158" s="317">
        <v>429922</v>
      </c>
      <c r="D158" s="317" t="s">
        <v>13380</v>
      </c>
      <c r="E158" s="399">
        <v>1</v>
      </c>
      <c r="F158" s="1346"/>
      <c r="G158" s="1007">
        <v>42.68</v>
      </c>
      <c r="H158" s="179">
        <f>IF(G158="","",G158-G158*COMPASS!$U$46)</f>
        <v>42.68</v>
      </c>
    </row>
    <row r="159" spans="1:8" ht="14.85" customHeight="1">
      <c r="A159" s="341" t="s">
        <v>8094</v>
      </c>
      <c r="B159" s="457" t="s">
        <v>216</v>
      </c>
      <c r="C159" s="317">
        <v>421122</v>
      </c>
      <c r="D159" s="317" t="s">
        <v>8172</v>
      </c>
      <c r="E159" s="399">
        <v>1</v>
      </c>
      <c r="F159" s="1346"/>
      <c r="G159" s="1007">
        <v>37.663119999999999</v>
      </c>
      <c r="H159" s="179">
        <f>IF(G159="","",G159-G159*COMPASS!$U$46)</f>
        <v>37.663119999999999</v>
      </c>
    </row>
    <row r="160" spans="1:8" ht="14.85" customHeight="1">
      <c r="A160" s="341" t="s">
        <v>8095</v>
      </c>
      <c r="B160" s="457" t="s">
        <v>216</v>
      </c>
      <c r="C160" s="317">
        <v>421145</v>
      </c>
      <c r="D160" s="317" t="s">
        <v>8173</v>
      </c>
      <c r="E160" s="399">
        <v>1</v>
      </c>
      <c r="F160" s="1346"/>
      <c r="G160" s="1007">
        <v>45.191679999999998</v>
      </c>
      <c r="H160" s="179">
        <f>IF(G160="","",G160-G160*COMPASS!$U$46)</f>
        <v>45.191679999999998</v>
      </c>
    </row>
    <row r="161" spans="1:8" ht="14.85" customHeight="1">
      <c r="A161" s="341" t="s">
        <v>12147</v>
      </c>
      <c r="B161" s="457" t="s">
        <v>216</v>
      </c>
      <c r="C161" s="317" t="s">
        <v>12148</v>
      </c>
      <c r="D161" s="317" t="s">
        <v>12149</v>
      </c>
      <c r="E161" s="399">
        <v>1</v>
      </c>
      <c r="F161" s="1346"/>
      <c r="G161" s="1007">
        <v>98.16</v>
      </c>
      <c r="H161" s="179">
        <f>IF(G161="","",G161-G161*COMPASS!$U$46)</f>
        <v>98.16</v>
      </c>
    </row>
    <row r="162" spans="1:8" ht="14.85" customHeight="1">
      <c r="A162" s="341" t="s">
        <v>8096</v>
      </c>
      <c r="B162" s="457" t="s">
        <v>216</v>
      </c>
      <c r="C162" s="317">
        <v>421112</v>
      </c>
      <c r="D162" s="317" t="s">
        <v>8097</v>
      </c>
      <c r="E162" s="399">
        <v>1</v>
      </c>
      <c r="F162" s="1346"/>
      <c r="G162" s="1007">
        <v>13.929360000000001</v>
      </c>
      <c r="H162" s="179">
        <f>IF(G162="","",G162-G162*COMPASS!$U$46)</f>
        <v>13.929360000000001</v>
      </c>
    </row>
    <row r="163" spans="1:8" ht="14.85" customHeight="1">
      <c r="A163" s="341" t="s">
        <v>8098</v>
      </c>
      <c r="B163" s="457" t="s">
        <v>216</v>
      </c>
      <c r="C163" s="317">
        <v>431142</v>
      </c>
      <c r="D163" s="317" t="s">
        <v>8099</v>
      </c>
      <c r="E163" s="399">
        <v>1</v>
      </c>
      <c r="F163" s="1346"/>
      <c r="G163" s="1007">
        <v>13.78</v>
      </c>
      <c r="H163" s="179">
        <f>IF(G163="","",G163-G163*COMPASS!$U$46)</f>
        <v>13.78</v>
      </c>
    </row>
    <row r="164" spans="1:8" ht="14.85" customHeight="1">
      <c r="A164" s="341" t="s">
        <v>8100</v>
      </c>
      <c r="B164" s="457" t="s">
        <v>216</v>
      </c>
      <c r="C164" s="317">
        <v>421132</v>
      </c>
      <c r="D164" s="317" t="s">
        <v>8101</v>
      </c>
      <c r="E164" s="399">
        <v>1</v>
      </c>
      <c r="F164" s="1346"/>
      <c r="G164" s="1007">
        <v>12.81176</v>
      </c>
      <c r="H164" s="179">
        <f>IF(G164="","",G164-G164*COMPASS!$U$46)</f>
        <v>12.81176</v>
      </c>
    </row>
    <row r="165" spans="1:8" ht="14.85" customHeight="1">
      <c r="A165" s="341" t="s">
        <v>8102</v>
      </c>
      <c r="B165" s="457" t="s">
        <v>216</v>
      </c>
      <c r="C165" s="317">
        <v>423311</v>
      </c>
      <c r="D165" s="317" t="s">
        <v>8384</v>
      </c>
      <c r="E165" s="399">
        <v>1</v>
      </c>
      <c r="F165" s="1346"/>
      <c r="G165" s="1007">
        <v>14.67</v>
      </c>
      <c r="H165" s="179">
        <f>IF(G165="","",G165-G165*COMPASS!$U$46)</f>
        <v>14.67</v>
      </c>
    </row>
    <row r="166" spans="1:8" ht="14.85" customHeight="1">
      <c r="A166" s="341" t="s">
        <v>8103</v>
      </c>
      <c r="B166" s="457" t="s">
        <v>216</v>
      </c>
      <c r="C166" s="317">
        <v>423312</v>
      </c>
      <c r="D166" s="317" t="s">
        <v>8385</v>
      </c>
      <c r="E166" s="399">
        <v>1</v>
      </c>
      <c r="F166" s="1346"/>
      <c r="G166" s="1007">
        <v>15.38</v>
      </c>
      <c r="H166" s="179">
        <f>IF(G166="","",G166-G166*COMPASS!$U$46)</f>
        <v>15.38</v>
      </c>
    </row>
    <row r="167" spans="1:8" ht="14.85" customHeight="1">
      <c r="A167" s="341" t="s">
        <v>8463</v>
      </c>
      <c r="B167" s="457" t="s">
        <v>216</v>
      </c>
      <c r="C167" s="317">
        <v>423313</v>
      </c>
      <c r="D167" s="317" t="s">
        <v>8456</v>
      </c>
      <c r="E167" s="399">
        <v>1</v>
      </c>
      <c r="F167" s="1346"/>
      <c r="G167" s="1007">
        <v>16.079999999999998</v>
      </c>
      <c r="H167" s="179">
        <f>IF(G167="","",G167-G167*COMPASS!$U$46)</f>
        <v>16.079999999999998</v>
      </c>
    </row>
    <row r="168" spans="1:8" ht="14.85" customHeight="1">
      <c r="A168" s="341" t="s">
        <v>11079</v>
      </c>
      <c r="B168" s="457" t="s">
        <v>216</v>
      </c>
      <c r="C168" s="317" t="s">
        <v>11080</v>
      </c>
      <c r="D168" s="317" t="s">
        <v>11081</v>
      </c>
      <c r="E168" s="399">
        <v>1</v>
      </c>
      <c r="F168" s="1346"/>
      <c r="G168" s="1007">
        <v>8.0399999999999991</v>
      </c>
      <c r="H168" s="179">
        <f>IF(G168="","",G168-G168*COMPASS!$U$46)</f>
        <v>8.0399999999999991</v>
      </c>
    </row>
    <row r="169" spans="1:8" ht="14.85" customHeight="1">
      <c r="A169" s="341" t="s">
        <v>10098</v>
      </c>
      <c r="B169" s="457" t="s">
        <v>467</v>
      </c>
      <c r="C169" s="317" t="s">
        <v>10099</v>
      </c>
      <c r="D169" s="317" t="s">
        <v>10100</v>
      </c>
      <c r="E169" s="399">
        <v>1</v>
      </c>
      <c r="F169" s="1352"/>
      <c r="G169" s="1007">
        <v>8.59</v>
      </c>
      <c r="H169" s="179">
        <f>IF(G169="","",G169-G169*COMPASS!$U$46)</f>
        <v>8.59</v>
      </c>
    </row>
    <row r="170" spans="1:8" ht="14.85" customHeight="1">
      <c r="A170" s="341" t="s">
        <v>10101</v>
      </c>
      <c r="B170" s="457" t="s">
        <v>467</v>
      </c>
      <c r="C170" s="317" t="s">
        <v>10102</v>
      </c>
      <c r="D170" s="317" t="s">
        <v>10103</v>
      </c>
      <c r="E170" s="399">
        <v>1</v>
      </c>
      <c r="F170" s="1352"/>
      <c r="G170" s="1007">
        <v>9.15</v>
      </c>
      <c r="H170" s="179">
        <f>IF(G170="","",G170-G170*COMPASS!$U$46)</f>
        <v>9.15</v>
      </c>
    </row>
    <row r="171" spans="1:8" ht="14.85" customHeight="1">
      <c r="A171" s="341" t="s">
        <v>8104</v>
      </c>
      <c r="B171" s="457" t="s">
        <v>216</v>
      </c>
      <c r="C171" s="317">
        <v>433341</v>
      </c>
      <c r="D171" s="317" t="s">
        <v>8386</v>
      </c>
      <c r="E171" s="399">
        <v>1</v>
      </c>
      <c r="F171" s="1346"/>
      <c r="G171" s="1007">
        <v>17.579999999999998</v>
      </c>
      <c r="H171" s="179">
        <f>IF(G171="","",G171-G171*COMPASS!$U$46)</f>
        <v>17.579999999999998</v>
      </c>
    </row>
    <row r="172" spans="1:8" ht="14.85" customHeight="1">
      <c r="A172" s="341" t="s">
        <v>8105</v>
      </c>
      <c r="B172" s="457" t="s">
        <v>216</v>
      </c>
      <c r="C172" s="317">
        <v>433342</v>
      </c>
      <c r="D172" s="317" t="s">
        <v>8387</v>
      </c>
      <c r="E172" s="399">
        <v>1</v>
      </c>
      <c r="F172" s="1346"/>
      <c r="G172" s="1007">
        <v>18.940000000000001</v>
      </c>
      <c r="H172" s="179">
        <f>IF(G172="","",G172-G172*COMPASS!$U$46)</f>
        <v>18.940000000000001</v>
      </c>
    </row>
    <row r="173" spans="1:8" ht="14.85" customHeight="1">
      <c r="A173" s="341" t="s">
        <v>15794</v>
      </c>
      <c r="B173" s="457" t="s">
        <v>216</v>
      </c>
      <c r="C173" s="317">
        <v>433343</v>
      </c>
      <c r="D173" s="317" t="s">
        <v>15795</v>
      </c>
      <c r="E173" s="399">
        <v>1</v>
      </c>
      <c r="F173" s="1346"/>
      <c r="G173" s="1007">
        <v>20.3</v>
      </c>
      <c r="H173" s="179">
        <f>IF(G173="","",G173-G173*COMPASS!$U$46)</f>
        <v>20.3</v>
      </c>
    </row>
    <row r="174" spans="1:8" ht="14.85" customHeight="1">
      <c r="A174" s="341" t="s">
        <v>10104</v>
      </c>
      <c r="B174" s="457" t="s">
        <v>467</v>
      </c>
      <c r="C174" s="317" t="s">
        <v>10105</v>
      </c>
      <c r="D174" s="317" t="s">
        <v>10106</v>
      </c>
      <c r="E174" s="399">
        <v>1</v>
      </c>
      <c r="F174" s="1346"/>
      <c r="G174" s="1007">
        <v>7.4</v>
      </c>
      <c r="H174" s="179">
        <f>IF(G174="","",G174-G174*COMPASS!$U$46)</f>
        <v>7.4</v>
      </c>
    </row>
    <row r="175" spans="1:8" ht="14.85" customHeight="1">
      <c r="A175" s="341" t="s">
        <v>10107</v>
      </c>
      <c r="B175" s="457" t="s">
        <v>467</v>
      </c>
      <c r="C175" s="317" t="s">
        <v>10108</v>
      </c>
      <c r="D175" s="317" t="s">
        <v>10109</v>
      </c>
      <c r="E175" s="399">
        <v>1</v>
      </c>
      <c r="F175" s="1352"/>
      <c r="G175" s="1007">
        <v>8.35</v>
      </c>
      <c r="H175" s="179">
        <f>IF(G175="","",G175-G175*COMPASS!$U$46)</f>
        <v>8.35</v>
      </c>
    </row>
    <row r="176" spans="1:8" ht="14.85" customHeight="1">
      <c r="A176" s="341" t="s">
        <v>10110</v>
      </c>
      <c r="B176" s="457" t="s">
        <v>216</v>
      </c>
      <c r="C176" s="317" t="s">
        <v>10111</v>
      </c>
      <c r="D176" s="317" t="s">
        <v>10112</v>
      </c>
      <c r="E176" s="399">
        <v>1</v>
      </c>
      <c r="F176" s="1352"/>
      <c r="G176" s="1007">
        <v>9.3000000000000007</v>
      </c>
      <c r="H176" s="179">
        <f>IF(G176="","",G176-G176*COMPASS!$U$46)</f>
        <v>9.3000000000000007</v>
      </c>
    </row>
    <row r="177" spans="1:8" ht="14.85" customHeight="1">
      <c r="A177" s="341" t="s">
        <v>11082</v>
      </c>
      <c r="B177" s="457" t="s">
        <v>216</v>
      </c>
      <c r="C177" s="317" t="s">
        <v>11083</v>
      </c>
      <c r="D177" s="317" t="s">
        <v>11084</v>
      </c>
      <c r="E177" s="399">
        <v>1</v>
      </c>
      <c r="F177" s="1352"/>
      <c r="G177" s="1007">
        <v>9.76</v>
      </c>
      <c r="H177" s="179">
        <f>IF(G177="","",G177-G177*COMPASS!$U$46)</f>
        <v>9.76</v>
      </c>
    </row>
    <row r="178" spans="1:8" ht="14.4">
      <c r="A178" s="341" t="s">
        <v>11085</v>
      </c>
      <c r="B178" s="457" t="s">
        <v>216</v>
      </c>
      <c r="C178" s="317" t="s">
        <v>11086</v>
      </c>
      <c r="D178" s="317" t="s">
        <v>11087</v>
      </c>
      <c r="E178" s="399">
        <v>1</v>
      </c>
      <c r="F178" s="1352"/>
      <c r="G178" s="1007">
        <v>10.25</v>
      </c>
      <c r="H178" s="179">
        <f>IF(G178="","",G178-G178*COMPASS!$U$46)</f>
        <v>10.25</v>
      </c>
    </row>
    <row r="179" spans="1:8" ht="14.4">
      <c r="A179" s="341" t="s">
        <v>11088</v>
      </c>
      <c r="B179" s="457" t="s">
        <v>216</v>
      </c>
      <c r="C179" s="317" t="s">
        <v>11089</v>
      </c>
      <c r="D179" s="317" t="s">
        <v>11090</v>
      </c>
      <c r="E179" s="399">
        <v>1</v>
      </c>
      <c r="F179" s="1352"/>
      <c r="G179" s="1007">
        <v>10.74</v>
      </c>
      <c r="H179" s="179">
        <f>IF(G179="","",G179-G179*COMPASS!$U$46)</f>
        <v>10.74</v>
      </c>
    </row>
    <row r="180" spans="1:8">
      <c r="A180" s="341" t="s">
        <v>15796</v>
      </c>
      <c r="B180" s="457" t="s">
        <v>216</v>
      </c>
      <c r="C180" s="317" t="s">
        <v>15797</v>
      </c>
      <c r="D180" s="317" t="s">
        <v>15798</v>
      </c>
      <c r="E180" s="399">
        <v>1</v>
      </c>
      <c r="F180" s="1346"/>
      <c r="G180" s="1007">
        <v>14.15</v>
      </c>
      <c r="H180" s="179">
        <f>IF(G180="","",G180-G180*COMPASS!$U$46)</f>
        <v>14.15</v>
      </c>
    </row>
    <row r="181" spans="1:8">
      <c r="A181" s="341" t="s">
        <v>8106</v>
      </c>
      <c r="B181" s="457" t="s">
        <v>216</v>
      </c>
      <c r="C181" s="317">
        <v>423331</v>
      </c>
      <c r="D181" s="317" t="s">
        <v>8388</v>
      </c>
      <c r="E181" s="399">
        <v>1</v>
      </c>
      <c r="F181" s="1346"/>
      <c r="G181" s="1007">
        <v>17.09</v>
      </c>
      <c r="H181" s="179">
        <f>IF(G181="","",G181-G181*COMPASS!$U$46)</f>
        <v>17.09</v>
      </c>
    </row>
    <row r="182" spans="1:8">
      <c r="A182" s="341" t="s">
        <v>8107</v>
      </c>
      <c r="B182" s="457" t="s">
        <v>216</v>
      </c>
      <c r="C182" s="317">
        <v>423332</v>
      </c>
      <c r="D182" s="317" t="s">
        <v>8389</v>
      </c>
      <c r="E182" s="399">
        <v>1</v>
      </c>
      <c r="F182" s="1346"/>
      <c r="G182" s="1007">
        <v>17.98</v>
      </c>
      <c r="H182" s="179">
        <f>IF(G182="","",G182-G182*COMPASS!$U$46)</f>
        <v>17.98</v>
      </c>
    </row>
    <row r="183" spans="1:8">
      <c r="A183" s="341" t="s">
        <v>8919</v>
      </c>
      <c r="B183" s="457" t="s">
        <v>216</v>
      </c>
      <c r="C183" s="317">
        <v>423333</v>
      </c>
      <c r="D183" s="317" t="s">
        <v>8920</v>
      </c>
      <c r="E183" s="399">
        <v>1</v>
      </c>
      <c r="F183" s="1346"/>
      <c r="G183" s="1007">
        <v>18.87</v>
      </c>
      <c r="H183" s="179">
        <f>IF(G183="","",G183-G183*COMPASS!$U$46)</f>
        <v>18.87</v>
      </c>
    </row>
    <row r="184" spans="1:8">
      <c r="A184" s="1282" t="s">
        <v>9237</v>
      </c>
      <c r="B184" s="1282"/>
      <c r="C184" s="1282"/>
      <c r="D184" s="1348"/>
      <c r="E184" s="1349"/>
      <c r="F184" s="1347"/>
      <c r="G184" s="1349"/>
      <c r="H184" s="179" t="str">
        <f>IF(G184="","",G184-G184*COMPASS!$U$46)</f>
        <v/>
      </c>
    </row>
    <row r="185" spans="1:8">
      <c r="A185" s="341" t="s">
        <v>8108</v>
      </c>
      <c r="B185" s="457" t="s">
        <v>467</v>
      </c>
      <c r="C185" s="317">
        <v>418077</v>
      </c>
      <c r="D185" s="317" t="s">
        <v>8109</v>
      </c>
      <c r="E185" s="399">
        <v>1</v>
      </c>
      <c r="F185" s="1346"/>
      <c r="G185" s="1007">
        <v>10.210000000000001</v>
      </c>
      <c r="H185" s="179">
        <f>IF(G185="","",G185-G185*COMPASS!$U$46)</f>
        <v>10.210000000000001</v>
      </c>
    </row>
    <row r="186" spans="1:8">
      <c r="A186" s="341" t="s">
        <v>8110</v>
      </c>
      <c r="B186" s="457" t="s">
        <v>216</v>
      </c>
      <c r="C186" s="317">
        <v>418078</v>
      </c>
      <c r="D186" s="317" t="s">
        <v>8111</v>
      </c>
      <c r="E186" s="399">
        <v>1</v>
      </c>
      <c r="F186" s="1346"/>
      <c r="G186" s="1007">
        <v>12.08</v>
      </c>
      <c r="H186" s="179">
        <f>IF(G186="","",G186-G186*COMPASS!$U$46)</f>
        <v>12.08</v>
      </c>
    </row>
    <row r="187" spans="1:8">
      <c r="A187" s="341" t="s">
        <v>8464</v>
      </c>
      <c r="B187" s="457" t="s">
        <v>216</v>
      </c>
      <c r="C187" s="317" t="s">
        <v>8457</v>
      </c>
      <c r="D187" s="317" t="s">
        <v>8458</v>
      </c>
      <c r="E187" s="399">
        <v>5</v>
      </c>
      <c r="F187" s="1346"/>
      <c r="G187" s="1007">
        <v>50.203083466241367</v>
      </c>
      <c r="H187" s="179">
        <f>IF(G187="","",G187-G187*COMPASS!$U$46)</f>
        <v>50.203083466241367</v>
      </c>
    </row>
    <row r="188" spans="1:8">
      <c r="A188" s="341" t="s">
        <v>9238</v>
      </c>
      <c r="B188" s="457" t="s">
        <v>216</v>
      </c>
      <c r="C188" s="317" t="s">
        <v>9239</v>
      </c>
      <c r="D188" s="317" t="s">
        <v>9240</v>
      </c>
      <c r="E188" s="399">
        <v>5</v>
      </c>
      <c r="F188" s="1346"/>
      <c r="G188" s="1007">
        <v>110.30303030303031</v>
      </c>
      <c r="H188" s="179">
        <f>IF(G188="","",G188-G188*COMPASS!$U$46)</f>
        <v>110.30303030303031</v>
      </c>
    </row>
    <row r="189" spans="1:8">
      <c r="A189" s="341" t="s">
        <v>9241</v>
      </c>
      <c r="B189" s="457" t="s">
        <v>216</v>
      </c>
      <c r="C189" s="317" t="s">
        <v>9242</v>
      </c>
      <c r="D189" s="317" t="s">
        <v>9243</v>
      </c>
      <c r="E189" s="399">
        <v>5</v>
      </c>
      <c r="F189" s="1346"/>
      <c r="G189" s="1007">
        <v>110.30303030303031</v>
      </c>
      <c r="H189" s="179">
        <f>IF(G189="","",G189-G189*COMPASS!$U$46)</f>
        <v>110.30303030303031</v>
      </c>
    </row>
    <row r="190" spans="1:8">
      <c r="A190" s="341" t="s">
        <v>17727</v>
      </c>
      <c r="B190" s="457" t="s">
        <v>216</v>
      </c>
      <c r="C190" s="317">
        <v>418025</v>
      </c>
      <c r="D190" s="317" t="s">
        <v>17728</v>
      </c>
      <c r="E190" s="399">
        <v>1</v>
      </c>
      <c r="F190" s="1346"/>
      <c r="G190" s="1007">
        <v>10.62</v>
      </c>
      <c r="H190" s="179">
        <f>IF(G190="","",G190-G190*COMPASS!$U$46)</f>
        <v>10.62</v>
      </c>
    </row>
    <row r="191" spans="1:8">
      <c r="A191" s="341" t="s">
        <v>8775</v>
      </c>
      <c r="B191" s="457" t="s">
        <v>216</v>
      </c>
      <c r="C191" s="317">
        <v>418026</v>
      </c>
      <c r="D191" s="317" t="s">
        <v>8776</v>
      </c>
      <c r="E191" s="399">
        <v>1</v>
      </c>
      <c r="F191" s="1346"/>
      <c r="G191" s="1007">
        <v>10.62</v>
      </c>
      <c r="H191" s="179">
        <f>IF(G191="","",G191-G191*COMPASS!$U$46)</f>
        <v>10.62</v>
      </c>
    </row>
    <row r="192" spans="1:8">
      <c r="A192" s="341" t="s">
        <v>8777</v>
      </c>
      <c r="B192" s="457" t="s">
        <v>216</v>
      </c>
      <c r="C192" s="317" t="s">
        <v>8778</v>
      </c>
      <c r="D192" s="317" t="s">
        <v>8779</v>
      </c>
      <c r="E192" s="399">
        <v>1</v>
      </c>
      <c r="F192" s="1346"/>
      <c r="G192" s="1007">
        <v>56.26400000000001</v>
      </c>
      <c r="H192" s="179">
        <f>IF(G192="","",G192-G192*COMPASS!$U$46)</f>
        <v>56.26400000000001</v>
      </c>
    </row>
    <row r="193" spans="1:8">
      <c r="A193" s="1282" t="s">
        <v>8112</v>
      </c>
      <c r="B193" s="1282"/>
      <c r="C193" s="1282"/>
      <c r="D193" s="1348"/>
      <c r="E193" s="1349"/>
      <c r="F193" s="1347"/>
      <c r="G193" s="1349"/>
      <c r="H193" s="179" t="str">
        <f>IF(G193="","",G193-G193*COMPASS!$U$46)</f>
        <v/>
      </c>
    </row>
    <row r="194" spans="1:8">
      <c r="A194" s="341" t="s">
        <v>8113</v>
      </c>
      <c r="B194" s="457" t="s">
        <v>216</v>
      </c>
      <c r="C194" s="317">
        <v>417918</v>
      </c>
      <c r="D194" s="317" t="s">
        <v>8114</v>
      </c>
      <c r="E194" s="399">
        <v>1</v>
      </c>
      <c r="F194" s="1346"/>
      <c r="G194" s="1007">
        <v>262.39999999999998</v>
      </c>
      <c r="H194" s="179">
        <f>IF(G194="","",G194-G194*COMPASS!$U$46)</f>
        <v>262.39999999999998</v>
      </c>
    </row>
    <row r="195" spans="1:8">
      <c r="A195" s="341" t="s">
        <v>8115</v>
      </c>
      <c r="B195" s="457" t="s">
        <v>216</v>
      </c>
      <c r="C195" s="317">
        <v>417919</v>
      </c>
      <c r="D195" s="317" t="s">
        <v>8116</v>
      </c>
      <c r="E195" s="399">
        <v>1</v>
      </c>
      <c r="F195" s="1346"/>
      <c r="G195" s="1007">
        <v>262.39999999999998</v>
      </c>
      <c r="H195" s="179">
        <f>IF(G195="","",G195-G195*COMPASS!$U$46)</f>
        <v>262.39999999999998</v>
      </c>
    </row>
    <row r="196" spans="1:8">
      <c r="A196" s="1282" t="s">
        <v>8117</v>
      </c>
      <c r="B196" s="1282"/>
      <c r="C196" s="1282"/>
      <c r="D196" s="1348"/>
      <c r="E196" s="1349"/>
      <c r="F196" s="1347"/>
      <c r="G196" s="1349"/>
      <c r="H196" s="179" t="str">
        <f>IF(G196="","",G196-G196*COMPASS!$U$46)</f>
        <v/>
      </c>
    </row>
    <row r="197" spans="1:8">
      <c r="A197" s="341" t="s">
        <v>8118</v>
      </c>
      <c r="B197" s="457" t="s">
        <v>571</v>
      </c>
      <c r="C197" s="317">
        <v>195046</v>
      </c>
      <c r="D197" s="317" t="s">
        <v>8119</v>
      </c>
      <c r="E197" s="399">
        <v>1</v>
      </c>
      <c r="F197" s="1346" t="s">
        <v>7863</v>
      </c>
      <c r="G197" s="1007">
        <v>86.543999999999997</v>
      </c>
      <c r="H197" s="179">
        <f>IF(G197="","",G197-G197*COMPASS!$U$46)</f>
        <v>86.543999999999997</v>
      </c>
    </row>
    <row r="198" spans="1:8">
      <c r="A198" s="341" t="s">
        <v>8120</v>
      </c>
      <c r="B198" s="457" t="s">
        <v>571</v>
      </c>
      <c r="C198" s="317">
        <v>195131</v>
      </c>
      <c r="D198" s="317" t="s">
        <v>8284</v>
      </c>
      <c r="E198" s="399">
        <v>1</v>
      </c>
      <c r="F198" s="1346" t="s">
        <v>7863</v>
      </c>
      <c r="G198" s="1007">
        <v>158.886</v>
      </c>
      <c r="H198" s="179">
        <f>IF(G198="","",G198-G198*COMPASS!$U$46)</f>
        <v>158.886</v>
      </c>
    </row>
    <row r="199" spans="1:8">
      <c r="A199" s="341" t="s">
        <v>8359</v>
      </c>
      <c r="B199" s="457" t="s">
        <v>216</v>
      </c>
      <c r="C199" s="317" t="s">
        <v>8337</v>
      </c>
      <c r="D199" s="317" t="s">
        <v>8338</v>
      </c>
      <c r="E199" s="399">
        <v>1</v>
      </c>
      <c r="F199" s="1346"/>
      <c r="G199" s="1007">
        <v>940.03751111111126</v>
      </c>
      <c r="H199" s="179">
        <f>IF(G199="","",G199-G199*COMPASS!$U$46)</f>
        <v>940.03751111111126</v>
      </c>
    </row>
    <row r="200" spans="1:8">
      <c r="A200" s="341" t="s">
        <v>8360</v>
      </c>
      <c r="B200" s="457" t="s">
        <v>216</v>
      </c>
      <c r="C200" s="317" t="s">
        <v>8339</v>
      </c>
      <c r="D200" s="317" t="s">
        <v>8340</v>
      </c>
      <c r="E200" s="399">
        <v>1</v>
      </c>
      <c r="F200" s="1346"/>
      <c r="G200" s="1007">
        <v>1385.1854545454544</v>
      </c>
      <c r="H200" s="179">
        <f>IF(G200="","",G200-G200*COMPASS!$U$46)</f>
        <v>1385.1854545454544</v>
      </c>
    </row>
    <row r="201" spans="1:8">
      <c r="A201" s="341" t="s">
        <v>8361</v>
      </c>
      <c r="B201" s="457" t="s">
        <v>216</v>
      </c>
      <c r="C201" s="317" t="s">
        <v>8341</v>
      </c>
      <c r="D201" s="317" t="s">
        <v>8342</v>
      </c>
      <c r="E201" s="399">
        <v>1</v>
      </c>
      <c r="F201" s="1346"/>
      <c r="G201" s="1007">
        <v>744.35783644444462</v>
      </c>
      <c r="H201" s="179">
        <f>IF(G201="","",G201-G201*COMPASS!$U$46)</f>
        <v>744.35783644444462</v>
      </c>
    </row>
    <row r="202" spans="1:8">
      <c r="A202" s="341" t="s">
        <v>8362</v>
      </c>
      <c r="B202" s="457" t="s">
        <v>216</v>
      </c>
      <c r="C202" s="317" t="s">
        <v>8343</v>
      </c>
      <c r="D202" s="317" t="s">
        <v>8344</v>
      </c>
      <c r="E202" s="399">
        <v>1</v>
      </c>
      <c r="F202" s="1346"/>
      <c r="G202" s="1007">
        <v>975.87153155555575</v>
      </c>
      <c r="H202" s="179">
        <f>IF(G202="","",G202-G202*COMPASS!$U$46)</f>
        <v>975.87153155555575</v>
      </c>
    </row>
    <row r="203" spans="1:8">
      <c r="A203" s="341" t="s">
        <v>8363</v>
      </c>
      <c r="B203" s="457" t="s">
        <v>216</v>
      </c>
      <c r="C203" s="317" t="s">
        <v>8345</v>
      </c>
      <c r="D203" s="317" t="s">
        <v>8346</v>
      </c>
      <c r="E203" s="399">
        <v>1</v>
      </c>
      <c r="F203" s="1346"/>
      <c r="G203" s="1007">
        <v>108.02575911111114</v>
      </c>
      <c r="H203" s="179">
        <f>IF(G203="","",G203-G203*COMPASS!$U$46)</f>
        <v>108.02575911111114</v>
      </c>
    </row>
    <row r="204" spans="1:8">
      <c r="A204" s="341" t="s">
        <v>9569</v>
      </c>
      <c r="B204" s="457" t="s">
        <v>216</v>
      </c>
      <c r="C204" s="317" t="s">
        <v>9570</v>
      </c>
      <c r="D204" s="317" t="s">
        <v>9571</v>
      </c>
      <c r="E204" s="399">
        <v>1</v>
      </c>
      <c r="F204" s="1346"/>
      <c r="G204" s="1007">
        <v>94.514356444444473</v>
      </c>
      <c r="H204" s="179">
        <f>IF(G204="","",G204-G204*COMPASS!$U$46)</f>
        <v>94.514356444444473</v>
      </c>
    </row>
    <row r="205" spans="1:8">
      <c r="A205" s="341" t="s">
        <v>9980</v>
      </c>
      <c r="B205" s="457" t="s">
        <v>216</v>
      </c>
      <c r="C205" s="317" t="s">
        <v>9981</v>
      </c>
      <c r="D205" s="317" t="s">
        <v>9982</v>
      </c>
      <c r="E205" s="399">
        <v>1</v>
      </c>
      <c r="F205" s="1346"/>
      <c r="G205" s="1007">
        <v>98.350442666666709</v>
      </c>
      <c r="H205" s="179">
        <f>IF(G205="","",G205-G205*COMPASS!$U$46)</f>
        <v>98.350442666666709</v>
      </c>
    </row>
    <row r="206" spans="1:8">
      <c r="A206" s="341" t="s">
        <v>13381</v>
      </c>
      <c r="B206" s="457" t="s">
        <v>216</v>
      </c>
      <c r="C206" s="317" t="s">
        <v>13382</v>
      </c>
      <c r="D206" s="317" t="s">
        <v>13383</v>
      </c>
      <c r="E206" s="399">
        <v>1</v>
      </c>
      <c r="F206" s="1346"/>
      <c r="G206" s="1007">
        <v>98.350442666666709</v>
      </c>
      <c r="H206" s="179">
        <f>IF(G206="","",G206-G206*COMPASS!$U$46)</f>
        <v>98.350442666666709</v>
      </c>
    </row>
    <row r="207" spans="1:8">
      <c r="A207" s="341" t="s">
        <v>8364</v>
      </c>
      <c r="B207" s="457" t="s">
        <v>216</v>
      </c>
      <c r="C207" s="317" t="s">
        <v>8347</v>
      </c>
      <c r="D207" s="317" t="s">
        <v>8348</v>
      </c>
      <c r="E207" s="399">
        <v>1</v>
      </c>
      <c r="F207" s="1346"/>
      <c r="G207" s="1007">
        <v>119.44242424242425</v>
      </c>
      <c r="H207" s="179">
        <f>IF(G207="","",G207-G207*COMPASS!$U$46)</f>
        <v>119.44242424242425</v>
      </c>
    </row>
    <row r="208" spans="1:8">
      <c r="A208" s="341" t="s">
        <v>8365</v>
      </c>
      <c r="B208" s="457" t="s">
        <v>216</v>
      </c>
      <c r="C208" s="317" t="s">
        <v>8349</v>
      </c>
      <c r="D208" s="317" t="s">
        <v>8350</v>
      </c>
      <c r="E208" s="399">
        <v>1</v>
      </c>
      <c r="F208" s="1346"/>
      <c r="G208" s="1007">
        <v>136.83279999999999</v>
      </c>
      <c r="H208" s="179">
        <f>IF(G208="","",G208-G208*COMPASS!$U$46)</f>
        <v>136.83279999999999</v>
      </c>
    </row>
    <row r="209" spans="1:8">
      <c r="A209" s="341" t="s">
        <v>8366</v>
      </c>
      <c r="B209" s="457" t="s">
        <v>216</v>
      </c>
      <c r="C209" s="317" t="s">
        <v>8351</v>
      </c>
      <c r="D209" s="317" t="s">
        <v>8352</v>
      </c>
      <c r="E209" s="399">
        <v>1</v>
      </c>
      <c r="F209" s="1346"/>
      <c r="G209" s="1007">
        <v>168.46960000000001</v>
      </c>
      <c r="H209" s="179">
        <f>IF(G209="","",G209-G209*COMPASS!$U$46)</f>
        <v>168.46960000000001</v>
      </c>
    </row>
    <row r="210" spans="1:8">
      <c r="A210" s="341" t="s">
        <v>8367</v>
      </c>
      <c r="B210" s="457" t="s">
        <v>216</v>
      </c>
      <c r="C210" s="317" t="s">
        <v>8353</v>
      </c>
      <c r="D210" s="317" t="s">
        <v>8354</v>
      </c>
      <c r="E210" s="399">
        <v>1</v>
      </c>
      <c r="F210" s="1346"/>
      <c r="G210" s="1007">
        <v>13.393939393939394</v>
      </c>
      <c r="H210" s="179">
        <f>IF(G210="","",G210-G210*COMPASS!$U$46)</f>
        <v>13.393939393939394</v>
      </c>
    </row>
    <row r="211" spans="1:8">
      <c r="A211" s="341" t="s">
        <v>8368</v>
      </c>
      <c r="B211" s="457" t="s">
        <v>216</v>
      </c>
      <c r="C211" s="317" t="s">
        <v>8355</v>
      </c>
      <c r="D211" s="317" t="s">
        <v>8356</v>
      </c>
      <c r="E211" s="399">
        <v>1</v>
      </c>
      <c r="F211" s="1346"/>
      <c r="G211" s="1007">
        <v>23.111111111111111</v>
      </c>
      <c r="H211" s="179">
        <f>IF(G211="","",G211-G211*COMPASS!$U$46)</f>
        <v>23.111111111111111</v>
      </c>
    </row>
    <row r="212" spans="1:8">
      <c r="A212" s="341" t="s">
        <v>9572</v>
      </c>
      <c r="B212" s="457" t="s">
        <v>216</v>
      </c>
      <c r="C212" s="317" t="s">
        <v>9573</v>
      </c>
      <c r="D212" s="317" t="s">
        <v>9574</v>
      </c>
      <c r="E212" s="399">
        <v>1</v>
      </c>
      <c r="F212" s="1346"/>
      <c r="G212" s="1007">
        <v>15.7768</v>
      </c>
      <c r="H212" s="179">
        <f>IF(G212="","",G212-G212*COMPASS!$U$46)</f>
        <v>15.7768</v>
      </c>
    </row>
    <row r="213" spans="1:8">
      <c r="A213" s="341" t="s">
        <v>8369</v>
      </c>
      <c r="B213" s="457" t="s">
        <v>467</v>
      </c>
      <c r="C213" s="317" t="s">
        <v>8357</v>
      </c>
      <c r="D213" s="317" t="s">
        <v>8358</v>
      </c>
      <c r="E213" s="399">
        <v>1</v>
      </c>
      <c r="F213" s="1346"/>
      <c r="G213" s="1007">
        <v>20.337777777777781</v>
      </c>
      <c r="H213" s="179">
        <f>IF(G213="","",G213-G213*COMPASS!$U$46)</f>
        <v>20.337777777777781</v>
      </c>
    </row>
    <row r="214" spans="1:8">
      <c r="A214" s="341" t="s">
        <v>10113</v>
      </c>
      <c r="B214" s="457" t="s">
        <v>216</v>
      </c>
      <c r="C214" s="317" t="s">
        <v>10114</v>
      </c>
      <c r="D214" s="317" t="s">
        <v>10115</v>
      </c>
      <c r="E214" s="399">
        <v>1</v>
      </c>
      <c r="F214" s="1346"/>
      <c r="G214" s="1007">
        <v>27.96444444444445</v>
      </c>
      <c r="H214" s="179">
        <f>IF(G214="","",G214-G214*COMPASS!$U$46)</f>
        <v>27.96444444444445</v>
      </c>
    </row>
    <row r="215" spans="1:8">
      <c r="A215" s="341" t="s">
        <v>9575</v>
      </c>
      <c r="B215" s="457" t="s">
        <v>216</v>
      </c>
      <c r="C215" s="317" t="s">
        <v>9576</v>
      </c>
      <c r="D215" s="317" t="s">
        <v>9577</v>
      </c>
      <c r="E215" s="399">
        <v>1</v>
      </c>
      <c r="F215" s="1346"/>
      <c r="G215" s="1007">
        <v>280.08999999999997</v>
      </c>
      <c r="H215" s="179">
        <f>IF(G215="","",G215-G215*COMPASS!$U$46)</f>
        <v>280.08999999999997</v>
      </c>
    </row>
    <row r="216" spans="1:8">
      <c r="A216" s="341" t="s">
        <v>9578</v>
      </c>
      <c r="B216" s="457" t="s">
        <v>216</v>
      </c>
      <c r="C216" s="317" t="s">
        <v>9579</v>
      </c>
      <c r="D216" s="317" t="s">
        <v>9580</v>
      </c>
      <c r="E216" s="399">
        <v>1</v>
      </c>
      <c r="F216" s="1346"/>
      <c r="G216" s="1007">
        <v>76.64800000000001</v>
      </c>
      <c r="H216" s="179">
        <f>IF(G216="","",G216-G216*COMPASS!$U$46)</f>
        <v>76.64800000000001</v>
      </c>
    </row>
    <row r="217" spans="1:8">
      <c r="A217" s="341" t="s">
        <v>9581</v>
      </c>
      <c r="B217" s="457" t="s">
        <v>216</v>
      </c>
      <c r="C217" s="317" t="s">
        <v>9582</v>
      </c>
      <c r="D217" s="317" t="s">
        <v>9583</v>
      </c>
      <c r="E217" s="399">
        <v>1</v>
      </c>
      <c r="F217" s="1346"/>
      <c r="G217" s="1007">
        <v>89.398399999999995</v>
      </c>
      <c r="H217" s="179">
        <f>IF(G217="","",G217-G217*COMPASS!$U$46)</f>
        <v>89.398399999999995</v>
      </c>
    </row>
  </sheetData>
  <sheetProtection algorithmName="SHA-512" hashValue="RmkS09waKlZl85H3rWjU/dmgS6oz1vpgXBhpeiFIDrIzWncYyz7s24WCKBrwoPwezSatFMFUsUZuNOxXl0tv2w==" saltValue="hwxRYOCIwHmbf2EpAmXjq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9"/>
  <sheetViews>
    <sheetView workbookViewId="0">
      <pane ySplit="4" topLeftCell="A49" activePane="bottomLeft" state="frozen"/>
      <selection pane="bottomLeft" activeCell="H50" sqref="H50"/>
    </sheetView>
  </sheetViews>
  <sheetFormatPr defaultColWidth="9.44140625" defaultRowHeight="13.2"/>
  <cols>
    <col min="1" max="1" width="21.44140625" style="297" customWidth="1"/>
    <col min="2" max="2" width="4" style="89" customWidth="1"/>
    <col min="3" max="3" width="14.5546875" style="50" customWidth="1"/>
    <col min="4" max="4" width="44.44140625" style="48" customWidth="1"/>
    <col min="5" max="5" width="4.5546875" style="323" bestFit="1" customWidth="1"/>
    <col min="6" max="6" width="5" style="91" customWidth="1"/>
    <col min="7" max="7" width="8.44140625" style="429" bestFit="1" customWidth="1"/>
    <col min="8" max="8" width="10" style="361" bestFit="1" customWidth="1"/>
    <col min="9" max="16384" width="9.44140625" style="49"/>
  </cols>
  <sheetData>
    <row r="1" spans="1:8">
      <c r="A1" s="53" t="str">
        <f>'LS CABLE'!A1</f>
        <v>Listino Maggio26</v>
      </c>
      <c r="B1" s="81"/>
      <c r="C1" s="54"/>
      <c r="D1" s="1386" t="s">
        <v>11815</v>
      </c>
      <c r="E1" s="1411"/>
      <c r="F1" s="1411"/>
      <c r="G1" s="1411"/>
      <c r="H1" s="175"/>
    </row>
    <row r="2" spans="1:8" ht="13.8" thickBot="1">
      <c r="A2" s="55"/>
      <c r="B2" s="83"/>
      <c r="C2" s="56"/>
      <c r="D2" s="46"/>
      <c r="E2" s="301"/>
      <c r="F2" s="85"/>
      <c r="G2" s="155"/>
      <c r="H2" s="176" t="s">
        <v>190</v>
      </c>
    </row>
    <row r="3" spans="1:8" ht="25.2">
      <c r="A3" s="156" t="s">
        <v>492</v>
      </c>
      <c r="B3" s="34"/>
      <c r="C3" s="295"/>
      <c r="D3" s="188"/>
      <c r="E3" s="321"/>
      <c r="F3" s="343"/>
      <c r="G3" s="427"/>
      <c r="H3" s="359"/>
    </row>
    <row r="4" spans="1:8" s="80" customFormat="1">
      <c r="A4" s="157" t="str">
        <f>'LS CABLE'!A4</f>
        <v>Cod. Compass</v>
      </c>
      <c r="B4" s="296"/>
      <c r="C4" s="157" t="s">
        <v>217</v>
      </c>
      <c r="D4" s="298" t="s">
        <v>219</v>
      </c>
      <c r="E4" s="322" t="s">
        <v>490</v>
      </c>
      <c r="F4" s="158"/>
      <c r="G4" s="428" t="s">
        <v>189</v>
      </c>
      <c r="H4" s="360" t="s">
        <v>491</v>
      </c>
    </row>
    <row r="5" spans="1:8" ht="26.25" customHeight="1">
      <c r="A5" s="996" t="s">
        <v>12770</v>
      </c>
      <c r="B5" s="997"/>
      <c r="C5" s="997"/>
      <c r="D5" s="998"/>
      <c r="E5" s="999"/>
      <c r="F5" s="1000"/>
      <c r="G5" s="1001"/>
      <c r="H5" s="179" t="str">
        <f>IF(G5="","",G5-G5*COMPASS!$U$23)</f>
        <v/>
      </c>
    </row>
    <row r="6" spans="1:8" ht="14.85" customHeight="1">
      <c r="A6" s="362" t="s">
        <v>7888</v>
      </c>
      <c r="B6" s="363"/>
      <c r="C6" s="364"/>
      <c r="D6" s="364"/>
      <c r="E6" s="558"/>
      <c r="F6" s="559"/>
      <c r="G6" s="559"/>
      <c r="H6" s="179"/>
    </row>
    <row r="7" spans="1:8" ht="14.85" customHeight="1">
      <c r="A7" s="347" t="s">
        <v>4404</v>
      </c>
      <c r="B7" s="370" t="s">
        <v>216</v>
      </c>
      <c r="C7" s="294" t="s">
        <v>4405</v>
      </c>
      <c r="D7" s="294" t="s">
        <v>9375</v>
      </c>
      <c r="E7" s="557">
        <v>1</v>
      </c>
      <c r="F7" s="379"/>
      <c r="G7" s="479">
        <v>13499</v>
      </c>
      <c r="H7" s="179">
        <f>IF(G7="","",G7-G7*COMPASS!$U$23)</f>
        <v>13499</v>
      </c>
    </row>
    <row r="8" spans="1:8" ht="14.85" customHeight="1">
      <c r="A8" s="347" t="s">
        <v>4406</v>
      </c>
      <c r="B8" s="370" t="s">
        <v>216</v>
      </c>
      <c r="C8" s="294" t="s">
        <v>4407</v>
      </c>
      <c r="D8" s="294" t="s">
        <v>10874</v>
      </c>
      <c r="E8" s="557">
        <v>1</v>
      </c>
      <c r="F8" s="379"/>
      <c r="G8" s="479">
        <v>14499</v>
      </c>
      <c r="H8" s="179">
        <f>IF(G8="","",G8-G8*COMPASS!$U$23)</f>
        <v>14499</v>
      </c>
    </row>
    <row r="9" spans="1:8" ht="14.85" customHeight="1">
      <c r="A9" s="347" t="s">
        <v>4415</v>
      </c>
      <c r="B9" s="370" t="s">
        <v>216</v>
      </c>
      <c r="C9" s="294" t="s">
        <v>4416</v>
      </c>
      <c r="D9" s="294" t="s">
        <v>9376</v>
      </c>
      <c r="E9" s="557">
        <v>1</v>
      </c>
      <c r="F9" s="379"/>
      <c r="G9" s="479">
        <v>15021</v>
      </c>
      <c r="H9" s="179">
        <f>IF(G9="","",G9-G9*COMPASS!$U$23)</f>
        <v>15021</v>
      </c>
    </row>
    <row r="10" spans="1:8" ht="14.85" customHeight="1">
      <c r="A10" s="347" t="s">
        <v>3449</v>
      </c>
      <c r="B10" s="370" t="s">
        <v>216</v>
      </c>
      <c r="C10" s="294" t="s">
        <v>3450</v>
      </c>
      <c r="D10" s="294" t="s">
        <v>12771</v>
      </c>
      <c r="E10" s="557">
        <v>1</v>
      </c>
      <c r="F10" s="379"/>
      <c r="G10" s="479">
        <v>8650</v>
      </c>
      <c r="H10" s="179">
        <f>IF(G10="","",G10-G10*COMPASS!$U$23)</f>
        <v>8650</v>
      </c>
    </row>
    <row r="11" spans="1:8" ht="14.85" customHeight="1">
      <c r="A11" s="1002" t="s">
        <v>7870</v>
      </c>
      <c r="B11" s="363"/>
      <c r="C11" s="364"/>
      <c r="D11" s="364"/>
      <c r="E11" s="558"/>
      <c r="F11" s="559"/>
      <c r="G11" s="559"/>
      <c r="H11" s="179" t="str">
        <f>IF(G11="","",G11-G11*COMPASS!$U$23)</f>
        <v/>
      </c>
    </row>
    <row r="12" spans="1:8" ht="14.85" customHeight="1">
      <c r="A12" s="347" t="s">
        <v>4386</v>
      </c>
      <c r="B12" s="370" t="s">
        <v>216</v>
      </c>
      <c r="C12" s="294" t="s">
        <v>4387</v>
      </c>
      <c r="D12" s="294" t="s">
        <v>9377</v>
      </c>
      <c r="E12" s="557">
        <v>1</v>
      </c>
      <c r="F12" s="379"/>
      <c r="G12" s="479">
        <v>3598</v>
      </c>
      <c r="H12" s="179">
        <f>IF(G12="","",G12-G12*COMPASS!$U$23)</f>
        <v>3598</v>
      </c>
    </row>
    <row r="13" spans="1:8" ht="14.85" customHeight="1">
      <c r="A13" s="347" t="s">
        <v>4402</v>
      </c>
      <c r="B13" s="370" t="s">
        <v>216</v>
      </c>
      <c r="C13" s="294" t="s">
        <v>4403</v>
      </c>
      <c r="D13" s="294" t="s">
        <v>9378</v>
      </c>
      <c r="E13" s="557">
        <v>1</v>
      </c>
      <c r="F13" s="379"/>
      <c r="G13" s="479">
        <v>2479</v>
      </c>
      <c r="H13" s="179">
        <f>Datwyler!H215</f>
        <v>280.08999999999997</v>
      </c>
    </row>
    <row r="14" spans="1:8" ht="14.85" customHeight="1">
      <c r="A14" s="347" t="s">
        <v>3453</v>
      </c>
      <c r="B14" s="370" t="s">
        <v>216</v>
      </c>
      <c r="C14" s="294" t="s">
        <v>3454</v>
      </c>
      <c r="D14" s="294" t="s">
        <v>9379</v>
      </c>
      <c r="E14" s="557">
        <v>1</v>
      </c>
      <c r="F14" s="379"/>
      <c r="G14" s="479">
        <v>2117</v>
      </c>
      <c r="H14" s="179" t="b">
        <f>Datwyler!H215=IF(G14="","",G14-G14*COMPASS!$U$48)</f>
        <v>0</v>
      </c>
    </row>
    <row r="15" spans="1:8" ht="14.85" customHeight="1">
      <c r="A15" s="347" t="s">
        <v>15300</v>
      </c>
      <c r="B15" s="370" t="s">
        <v>216</v>
      </c>
      <c r="C15" s="294" t="s">
        <v>15301</v>
      </c>
      <c r="D15" s="294" t="s">
        <v>15302</v>
      </c>
      <c r="E15" s="560">
        <v>1</v>
      </c>
      <c r="F15" s="379"/>
      <c r="G15" s="479">
        <v>299</v>
      </c>
      <c r="H15" s="179">
        <f>IF(G215="","",G215-G215*COMPASS!$U$48)</f>
        <v>28075</v>
      </c>
    </row>
    <row r="16" spans="1:8" ht="14.85" customHeight="1">
      <c r="A16" s="347" t="s">
        <v>8195</v>
      </c>
      <c r="B16" s="370" t="s">
        <v>216</v>
      </c>
      <c r="C16" s="294" t="s">
        <v>8196</v>
      </c>
      <c r="D16" s="294" t="s">
        <v>12772</v>
      </c>
      <c r="E16" s="560">
        <v>1</v>
      </c>
      <c r="F16" s="379"/>
      <c r="G16" s="479">
        <v>2365</v>
      </c>
      <c r="H16" s="179">
        <f>IF(G16="","",G16-G16*COMPASS!$U$23)</f>
        <v>2365</v>
      </c>
    </row>
    <row r="17" spans="1:8" ht="14.85" customHeight="1">
      <c r="A17" s="347" t="s">
        <v>8421</v>
      </c>
      <c r="B17" s="370" t="s">
        <v>216</v>
      </c>
      <c r="C17" s="294" t="s">
        <v>8422</v>
      </c>
      <c r="D17" s="294" t="s">
        <v>12773</v>
      </c>
      <c r="E17" s="560">
        <v>1</v>
      </c>
      <c r="F17" s="379"/>
      <c r="G17" s="479">
        <v>911</v>
      </c>
      <c r="H17" s="179">
        <f>IF(G17="","",G17-G17*COMPASS!$U$23)</f>
        <v>911</v>
      </c>
    </row>
    <row r="18" spans="1:8" ht="14.85" customHeight="1">
      <c r="A18" s="347" t="s">
        <v>3451</v>
      </c>
      <c r="B18" s="370" t="s">
        <v>216</v>
      </c>
      <c r="C18" s="294" t="s">
        <v>3452</v>
      </c>
      <c r="D18" s="294" t="s">
        <v>12774</v>
      </c>
      <c r="E18" s="557">
        <v>1</v>
      </c>
      <c r="F18" s="379"/>
      <c r="G18" s="479">
        <v>960</v>
      </c>
      <c r="H18" s="179">
        <f>IF(G18="","",G18-G18*COMPASS!$U$23)</f>
        <v>960</v>
      </c>
    </row>
    <row r="19" spans="1:8" ht="14.85" customHeight="1">
      <c r="A19" s="1002" t="s">
        <v>7871</v>
      </c>
      <c r="B19" s="363"/>
      <c r="C19" s="364"/>
      <c r="D19" s="364"/>
      <c r="E19" s="558"/>
      <c r="F19" s="559"/>
      <c r="G19" s="559"/>
      <c r="H19" s="179" t="str">
        <f>IF(G19="","",G19-G19*COMPASS!$U$23)</f>
        <v/>
      </c>
    </row>
    <row r="20" spans="1:8" ht="14.85" customHeight="1">
      <c r="A20" s="347" t="s">
        <v>3455</v>
      </c>
      <c r="B20" s="370" t="s">
        <v>216</v>
      </c>
      <c r="C20" s="294" t="s">
        <v>3456</v>
      </c>
      <c r="D20" s="294" t="s">
        <v>9380</v>
      </c>
      <c r="E20" s="557">
        <v>1</v>
      </c>
      <c r="F20" s="379"/>
      <c r="G20" s="479">
        <v>1716</v>
      </c>
      <c r="H20" s="179">
        <f>IF(G20="","",G20-G20*COMPASS!$U$23)</f>
        <v>1716</v>
      </c>
    </row>
    <row r="21" spans="1:8" ht="14.85" customHeight="1">
      <c r="A21" s="347" t="s">
        <v>3457</v>
      </c>
      <c r="B21" s="370" t="s">
        <v>216</v>
      </c>
      <c r="C21" s="294" t="s">
        <v>3458</v>
      </c>
      <c r="D21" s="294" t="s">
        <v>9381</v>
      </c>
      <c r="E21" s="557">
        <v>1</v>
      </c>
      <c r="F21" s="379"/>
      <c r="G21" s="479">
        <v>4644</v>
      </c>
      <c r="H21" s="179">
        <f>IF(G21="","",G21-G21*COMPASS!$U$23)</f>
        <v>4644</v>
      </c>
    </row>
    <row r="22" spans="1:8" ht="14.85" customHeight="1">
      <c r="A22" s="347" t="s">
        <v>3465</v>
      </c>
      <c r="B22" s="370" t="s">
        <v>216</v>
      </c>
      <c r="C22" s="294" t="s">
        <v>3466</v>
      </c>
      <c r="D22" s="294" t="s">
        <v>9382</v>
      </c>
      <c r="E22" s="557">
        <v>1</v>
      </c>
      <c r="F22" s="379"/>
      <c r="G22" s="479">
        <v>1380</v>
      </c>
      <c r="H22" s="179">
        <f>IF(G22="","",G22-G22*COMPASS!$U$23)</f>
        <v>1380</v>
      </c>
    </row>
    <row r="23" spans="1:8" ht="14.85" customHeight="1">
      <c r="A23" s="347" t="s">
        <v>3459</v>
      </c>
      <c r="B23" s="370" t="s">
        <v>216</v>
      </c>
      <c r="C23" s="294" t="s">
        <v>3460</v>
      </c>
      <c r="D23" s="294" t="s">
        <v>9383</v>
      </c>
      <c r="E23" s="557">
        <v>1</v>
      </c>
      <c r="F23" s="379"/>
      <c r="G23" s="479">
        <v>2592</v>
      </c>
      <c r="H23" s="179">
        <f>IF(G23="","",G23-G23*COMPASS!$U$23)</f>
        <v>2592</v>
      </c>
    </row>
    <row r="24" spans="1:8" ht="14.85" customHeight="1">
      <c r="A24" s="347" t="s">
        <v>4419</v>
      </c>
      <c r="B24" s="370" t="s">
        <v>216</v>
      </c>
      <c r="C24" s="294" t="s">
        <v>3461</v>
      </c>
      <c r="D24" s="294" t="s">
        <v>9384</v>
      </c>
      <c r="E24" s="557">
        <v>1</v>
      </c>
      <c r="F24" s="379"/>
      <c r="G24" s="479">
        <v>6984</v>
      </c>
      <c r="H24" s="179">
        <f>IF(G24="","",G24-G24*COMPASS!$U$23)</f>
        <v>6984</v>
      </c>
    </row>
    <row r="25" spans="1:8" ht="14.85" customHeight="1">
      <c r="A25" s="347" t="s">
        <v>3462</v>
      </c>
      <c r="B25" s="370" t="s">
        <v>216</v>
      </c>
      <c r="C25" s="294" t="s">
        <v>3463</v>
      </c>
      <c r="D25" s="294" t="s">
        <v>9385</v>
      </c>
      <c r="E25" s="557">
        <v>1</v>
      </c>
      <c r="F25" s="379"/>
      <c r="G25" s="479">
        <v>3372</v>
      </c>
      <c r="H25" s="179">
        <f>IF(G25="","",G25-G25*COMPASS!$U$23)</f>
        <v>3372</v>
      </c>
    </row>
    <row r="26" spans="1:8" ht="14.85" customHeight="1">
      <c r="A26" s="347" t="s">
        <v>5872</v>
      </c>
      <c r="B26" s="370" t="s">
        <v>216</v>
      </c>
      <c r="C26" s="294" t="s">
        <v>3464</v>
      </c>
      <c r="D26" s="294" t="s">
        <v>9386</v>
      </c>
      <c r="E26" s="557">
        <v>1</v>
      </c>
      <c r="F26" s="379"/>
      <c r="G26" s="479">
        <v>3372</v>
      </c>
      <c r="H26" s="179">
        <f>IF(G26="","",G26-G26*COMPASS!$U$23)</f>
        <v>3372</v>
      </c>
    </row>
    <row r="27" spans="1:8" ht="14.85" customHeight="1">
      <c r="A27" s="347" t="s">
        <v>7825</v>
      </c>
      <c r="B27" s="370" t="s">
        <v>216</v>
      </c>
      <c r="C27" s="294" t="s">
        <v>7826</v>
      </c>
      <c r="D27" s="311" t="s">
        <v>9387</v>
      </c>
      <c r="E27" s="560">
        <v>1</v>
      </c>
      <c r="F27" s="379"/>
      <c r="G27" s="479">
        <v>9108</v>
      </c>
      <c r="H27" s="179">
        <f>IF(G27="","",G27-G27*COMPASS!$U$23)</f>
        <v>9108</v>
      </c>
    </row>
    <row r="28" spans="1:8" ht="14.85" customHeight="1">
      <c r="A28" s="347" t="s">
        <v>8921</v>
      </c>
      <c r="B28" s="370" t="s">
        <v>216</v>
      </c>
      <c r="C28" s="294" t="s">
        <v>8922</v>
      </c>
      <c r="D28" s="311" t="s">
        <v>9388</v>
      </c>
      <c r="E28" s="560">
        <v>1</v>
      </c>
      <c r="F28" s="379"/>
      <c r="G28" s="479">
        <v>4968</v>
      </c>
      <c r="H28" s="179">
        <f>IF(G28="","",G28-G28*COMPASS!$U$23)</f>
        <v>4968</v>
      </c>
    </row>
    <row r="29" spans="1:8" ht="14.85" customHeight="1">
      <c r="A29" s="347" t="s">
        <v>8923</v>
      </c>
      <c r="B29" s="370" t="s">
        <v>216</v>
      </c>
      <c r="C29" s="294" t="s">
        <v>8924</v>
      </c>
      <c r="D29" s="311" t="s">
        <v>9389</v>
      </c>
      <c r="E29" s="560">
        <v>1</v>
      </c>
      <c r="F29" s="379"/>
      <c r="G29" s="479">
        <v>13428</v>
      </c>
      <c r="H29" s="179">
        <f>IF(G29="","",G29-G29*COMPASS!$U$23)</f>
        <v>13428</v>
      </c>
    </row>
    <row r="30" spans="1:8" ht="14.85" customHeight="1">
      <c r="A30" s="362" t="s">
        <v>7872</v>
      </c>
      <c r="B30" s="363"/>
      <c r="C30" s="364"/>
      <c r="D30" s="364"/>
      <c r="E30" s="558"/>
      <c r="F30" s="559"/>
      <c r="G30" s="559"/>
      <c r="H30" s="179" t="str">
        <f>IF(G30="","",G30-G30*COMPASS!$U$23)</f>
        <v/>
      </c>
    </row>
    <row r="31" spans="1:8" ht="14.85" customHeight="1">
      <c r="A31" s="347" t="s">
        <v>4378</v>
      </c>
      <c r="B31" s="370" t="s">
        <v>216</v>
      </c>
      <c r="C31" s="311" t="s">
        <v>4379</v>
      </c>
      <c r="D31" s="294" t="s">
        <v>9390</v>
      </c>
      <c r="E31" s="557">
        <v>1</v>
      </c>
      <c r="F31" s="379"/>
      <c r="G31" s="479">
        <v>11499</v>
      </c>
      <c r="H31" s="179">
        <f>IF(G31="","",G31-G31*COMPASS!$U$23)</f>
        <v>11499</v>
      </c>
    </row>
    <row r="32" spans="1:8" ht="14.85" customHeight="1">
      <c r="A32" s="347" t="s">
        <v>4382</v>
      </c>
      <c r="B32" s="370" t="s">
        <v>216</v>
      </c>
      <c r="C32" s="311" t="s">
        <v>4383</v>
      </c>
      <c r="D32" s="294" t="s">
        <v>9391</v>
      </c>
      <c r="E32" s="557">
        <v>1</v>
      </c>
      <c r="F32" s="379"/>
      <c r="G32" s="479">
        <v>12499</v>
      </c>
      <c r="H32" s="179">
        <f>IF(G32="","",G32-G32*COMPASS!$U$23)</f>
        <v>12499</v>
      </c>
    </row>
    <row r="33" spans="1:8" ht="14.85" customHeight="1">
      <c r="A33" s="347" t="s">
        <v>4396</v>
      </c>
      <c r="B33" s="370" t="s">
        <v>216</v>
      </c>
      <c r="C33" s="311" t="s">
        <v>4397</v>
      </c>
      <c r="D33" s="294" t="s">
        <v>9392</v>
      </c>
      <c r="E33" s="557">
        <v>1</v>
      </c>
      <c r="F33" s="379"/>
      <c r="G33" s="479">
        <v>14417</v>
      </c>
      <c r="H33" s="179">
        <f>IF(G33="","",G33-G33*COMPASS!$U$23)</f>
        <v>14417</v>
      </c>
    </row>
    <row r="34" spans="1:8" ht="14.85" customHeight="1">
      <c r="A34" s="347" t="s">
        <v>1956</v>
      </c>
      <c r="B34" s="370" t="s">
        <v>216</v>
      </c>
      <c r="C34" s="311" t="s">
        <v>1915</v>
      </c>
      <c r="D34" s="294" t="s">
        <v>9393</v>
      </c>
      <c r="E34" s="557">
        <v>1</v>
      </c>
      <c r="F34" s="379"/>
      <c r="G34" s="479">
        <v>12483</v>
      </c>
      <c r="H34" s="179">
        <f>IF(G34="","",G34-G34*COMPASS!$U$23)</f>
        <v>12483</v>
      </c>
    </row>
    <row r="35" spans="1:8" ht="14.85" customHeight="1">
      <c r="A35" s="1002" t="s">
        <v>7873</v>
      </c>
      <c r="B35" s="363"/>
      <c r="C35" s="365"/>
      <c r="D35" s="364"/>
      <c r="E35" s="558"/>
      <c r="F35" s="559"/>
      <c r="G35" s="559"/>
      <c r="H35" s="179" t="str">
        <f>IF(G35="","",G35-G35*COMPASS!$U$23)</f>
        <v/>
      </c>
    </row>
    <row r="36" spans="1:8" ht="14.85" customHeight="1">
      <c r="A36" s="347" t="s">
        <v>1961</v>
      </c>
      <c r="B36" s="370" t="s">
        <v>216</v>
      </c>
      <c r="C36" s="311" t="s">
        <v>1920</v>
      </c>
      <c r="D36" s="294" t="s">
        <v>9394</v>
      </c>
      <c r="E36" s="557">
        <v>1</v>
      </c>
      <c r="F36" s="379"/>
      <c r="G36" s="479">
        <v>5659</v>
      </c>
      <c r="H36" s="179">
        <f>IF(G36="","",G36-G36*COMPASS!$U$23)</f>
        <v>5659</v>
      </c>
    </row>
    <row r="37" spans="1:8" ht="14.85" customHeight="1">
      <c r="A37" s="347" t="s">
        <v>8428</v>
      </c>
      <c r="B37" s="370" t="s">
        <v>216</v>
      </c>
      <c r="C37" s="311" t="s">
        <v>8423</v>
      </c>
      <c r="D37" s="294" t="s">
        <v>9395</v>
      </c>
      <c r="E37" s="557">
        <v>1</v>
      </c>
      <c r="F37" s="379"/>
      <c r="G37" s="479">
        <v>2044</v>
      </c>
      <c r="H37" s="179">
        <f>IF(G37="","",G37-G37*COMPASS!$U$23)</f>
        <v>2044</v>
      </c>
    </row>
    <row r="38" spans="1:8" ht="14.85" customHeight="1">
      <c r="A38" s="347" t="s">
        <v>8429</v>
      </c>
      <c r="B38" s="370" t="s">
        <v>216</v>
      </c>
      <c r="C38" s="311" t="s">
        <v>8424</v>
      </c>
      <c r="D38" s="294" t="s">
        <v>9396</v>
      </c>
      <c r="E38" s="557">
        <v>1</v>
      </c>
      <c r="F38" s="379"/>
      <c r="G38" s="479">
        <v>1182</v>
      </c>
      <c r="H38" s="179">
        <f>IF(G38="","",G38-G38*COMPASS!$U$23)</f>
        <v>1182</v>
      </c>
    </row>
    <row r="39" spans="1:8" ht="14.85" customHeight="1">
      <c r="A39" s="347" t="s">
        <v>1962</v>
      </c>
      <c r="B39" s="370" t="s">
        <v>216</v>
      </c>
      <c r="C39" s="311" t="s">
        <v>1921</v>
      </c>
      <c r="D39" s="294" t="s">
        <v>9397</v>
      </c>
      <c r="E39" s="557">
        <v>1</v>
      </c>
      <c r="F39" s="379"/>
      <c r="G39" s="479">
        <v>1563</v>
      </c>
      <c r="H39" s="179">
        <f>IF(G39="","",G39-G39*COMPASS!$U$23)</f>
        <v>1563</v>
      </c>
    </row>
    <row r="40" spans="1:8" ht="14.85" customHeight="1">
      <c r="A40" s="347" t="s">
        <v>1963</v>
      </c>
      <c r="B40" s="370" t="s">
        <v>216</v>
      </c>
      <c r="C40" s="311" t="s">
        <v>1922</v>
      </c>
      <c r="D40" s="294" t="s">
        <v>9398</v>
      </c>
      <c r="E40" s="557">
        <v>1</v>
      </c>
      <c r="F40" s="379"/>
      <c r="G40" s="479">
        <v>745</v>
      </c>
      <c r="H40" s="179">
        <f>IF(G40="","",G40-G40*COMPASS!$U$23)</f>
        <v>745</v>
      </c>
    </row>
    <row r="41" spans="1:8" ht="14.85" customHeight="1">
      <c r="A41" s="347" t="s">
        <v>1964</v>
      </c>
      <c r="B41" s="370" t="s">
        <v>216</v>
      </c>
      <c r="C41" s="311" t="s">
        <v>1923</v>
      </c>
      <c r="D41" s="294" t="s">
        <v>9399</v>
      </c>
      <c r="E41" s="557">
        <v>1</v>
      </c>
      <c r="F41" s="379"/>
      <c r="G41" s="479">
        <v>815</v>
      </c>
      <c r="H41" s="179">
        <f>IF(G41="","",G41-G41*COMPASS!$U$23)</f>
        <v>815</v>
      </c>
    </row>
    <row r="42" spans="1:8" ht="14.85" customHeight="1">
      <c r="A42" s="347" t="s">
        <v>9794</v>
      </c>
      <c r="B42" s="370" t="s">
        <v>216</v>
      </c>
      <c r="C42" s="311" t="s">
        <v>9795</v>
      </c>
      <c r="D42" s="294" t="s">
        <v>12775</v>
      </c>
      <c r="E42" s="557">
        <v>1</v>
      </c>
      <c r="F42" s="379"/>
      <c r="G42" s="479">
        <v>1069</v>
      </c>
      <c r="H42" s="179">
        <f>IF(G42="","",G42-G42*COMPASS!$U$23)</f>
        <v>1069</v>
      </c>
    </row>
    <row r="43" spans="1:8" ht="14.85" customHeight="1">
      <c r="A43" s="347" t="s">
        <v>9796</v>
      </c>
      <c r="B43" s="370" t="s">
        <v>216</v>
      </c>
      <c r="C43" s="311" t="s">
        <v>9797</v>
      </c>
      <c r="D43" s="294" t="s">
        <v>12776</v>
      </c>
      <c r="E43" s="557">
        <v>1</v>
      </c>
      <c r="F43" s="379"/>
      <c r="G43" s="479">
        <v>745</v>
      </c>
      <c r="H43" s="179">
        <f>IF(G43="","",G43-G43*COMPASS!$U$23)</f>
        <v>745</v>
      </c>
    </row>
    <row r="44" spans="1:8" ht="14.85" customHeight="1">
      <c r="A44" s="347" t="s">
        <v>10875</v>
      </c>
      <c r="B44" s="370" t="s">
        <v>216</v>
      </c>
      <c r="C44" s="311" t="s">
        <v>10876</v>
      </c>
      <c r="D44" s="294" t="s">
        <v>10877</v>
      </c>
      <c r="E44" s="557">
        <v>1</v>
      </c>
      <c r="F44" s="379"/>
      <c r="G44" s="479">
        <v>171</v>
      </c>
      <c r="H44" s="179">
        <f>IF(G44="","",G44-G44*COMPASS!$U$23)</f>
        <v>171</v>
      </c>
    </row>
    <row r="45" spans="1:8" ht="14.85" customHeight="1">
      <c r="A45" s="1002" t="s">
        <v>7874</v>
      </c>
      <c r="B45" s="363"/>
      <c r="C45" s="365"/>
      <c r="D45" s="364"/>
      <c r="E45" s="558"/>
      <c r="F45" s="559"/>
      <c r="G45" s="559"/>
      <c r="H45" s="179" t="str">
        <f>IF(G45="","",G45-G45*COMPASS!$U$23)</f>
        <v/>
      </c>
    </row>
    <row r="46" spans="1:8" ht="14.85" customHeight="1">
      <c r="A46" s="347" t="s">
        <v>1977</v>
      </c>
      <c r="B46" s="370" t="s">
        <v>216</v>
      </c>
      <c r="C46" s="294" t="s">
        <v>1938</v>
      </c>
      <c r="D46" s="294" t="s">
        <v>9400</v>
      </c>
      <c r="E46" s="557">
        <v>1</v>
      </c>
      <c r="F46" s="379"/>
      <c r="G46" s="479">
        <v>1380</v>
      </c>
      <c r="H46" s="179">
        <f>IF(G46="","",G46-G46*COMPASS!$U$23)</f>
        <v>1380</v>
      </c>
    </row>
    <row r="47" spans="1:8" ht="14.85" customHeight="1">
      <c r="A47" s="347" t="s">
        <v>1981</v>
      </c>
      <c r="B47" s="370" t="s">
        <v>216</v>
      </c>
      <c r="C47" s="294" t="s">
        <v>1945</v>
      </c>
      <c r="D47" s="294" t="s">
        <v>9401</v>
      </c>
      <c r="E47" s="557">
        <v>1</v>
      </c>
      <c r="F47" s="379"/>
      <c r="G47" s="479">
        <v>3744</v>
      </c>
      <c r="H47" s="179">
        <f>IF(G47="","",G47-G47*COMPASS!$U$23)</f>
        <v>3744</v>
      </c>
    </row>
    <row r="48" spans="1:8" ht="14.85" customHeight="1">
      <c r="A48" s="347" t="s">
        <v>1978</v>
      </c>
      <c r="B48" s="370" t="s">
        <v>216</v>
      </c>
      <c r="C48" s="294" t="s">
        <v>1939</v>
      </c>
      <c r="D48" s="294" t="s">
        <v>9402</v>
      </c>
      <c r="E48" s="557">
        <v>1</v>
      </c>
      <c r="F48" s="379"/>
      <c r="G48" s="479">
        <v>3108</v>
      </c>
      <c r="H48" s="179">
        <f>IF(G48="","",G48-G48*COMPASS!$U$23)</f>
        <v>3108</v>
      </c>
    </row>
    <row r="49" spans="1:8" ht="14.85" customHeight="1">
      <c r="A49" s="347" t="s">
        <v>1992</v>
      </c>
      <c r="B49" s="370" t="s">
        <v>216</v>
      </c>
      <c r="C49" s="294" t="s">
        <v>1946</v>
      </c>
      <c r="D49" s="294" t="s">
        <v>9403</v>
      </c>
      <c r="E49" s="557">
        <v>1</v>
      </c>
      <c r="F49" s="379"/>
      <c r="G49" s="479">
        <v>8388</v>
      </c>
      <c r="H49" s="179">
        <f>IF(G49="","",G49-G49*COMPASS!$U$23)</f>
        <v>8388</v>
      </c>
    </row>
    <row r="50" spans="1:8" ht="14.85" customHeight="1">
      <c r="A50" s="347" t="s">
        <v>1989</v>
      </c>
      <c r="B50" s="370" t="s">
        <v>216</v>
      </c>
      <c r="C50" s="294" t="s">
        <v>1940</v>
      </c>
      <c r="D50" s="294" t="s">
        <v>9404</v>
      </c>
      <c r="E50" s="557">
        <v>1</v>
      </c>
      <c r="F50" s="379"/>
      <c r="G50" s="479">
        <v>4440</v>
      </c>
      <c r="H50" s="179">
        <f>IF(G50="","",G50-G50*COMPASS!$U$23)</f>
        <v>4440</v>
      </c>
    </row>
    <row r="51" spans="1:8" ht="14.85" customHeight="1">
      <c r="A51" s="347" t="s">
        <v>1993</v>
      </c>
      <c r="B51" s="370" t="s">
        <v>216</v>
      </c>
      <c r="C51" s="294" t="s">
        <v>1947</v>
      </c>
      <c r="D51" s="294" t="s">
        <v>9405</v>
      </c>
      <c r="E51" s="557">
        <v>1</v>
      </c>
      <c r="F51" s="379"/>
      <c r="G51" s="479">
        <v>11988</v>
      </c>
      <c r="H51" s="179">
        <f>IF(G51="","",G51-G51*COMPASS!$U$23)</f>
        <v>11988</v>
      </c>
    </row>
    <row r="52" spans="1:8" ht="14.85" customHeight="1">
      <c r="A52" s="347" t="s">
        <v>1979</v>
      </c>
      <c r="B52" s="370" t="s">
        <v>216</v>
      </c>
      <c r="C52" s="294" t="s">
        <v>1941</v>
      </c>
      <c r="D52" s="294" t="s">
        <v>9406</v>
      </c>
      <c r="E52" s="557">
        <v>1</v>
      </c>
      <c r="F52" s="379"/>
      <c r="G52" s="479">
        <v>2592</v>
      </c>
      <c r="H52" s="179">
        <f>IF(G52="","",G52-G52*COMPASS!$U$23)</f>
        <v>2592</v>
      </c>
    </row>
    <row r="53" spans="1:8" ht="14.85" customHeight="1">
      <c r="A53" s="347" t="s">
        <v>1994</v>
      </c>
      <c r="B53" s="370" t="s">
        <v>216</v>
      </c>
      <c r="C53" s="294" t="s">
        <v>1948</v>
      </c>
      <c r="D53" s="294" t="s">
        <v>9407</v>
      </c>
      <c r="E53" s="557">
        <v>1</v>
      </c>
      <c r="F53" s="379"/>
      <c r="G53" s="479">
        <v>6984</v>
      </c>
      <c r="H53" s="179">
        <f>IF(G53="","",G53-G53*COMPASS!$U$23)</f>
        <v>6984</v>
      </c>
    </row>
    <row r="54" spans="1:8" ht="14.85" customHeight="1">
      <c r="A54" s="347" t="s">
        <v>1980</v>
      </c>
      <c r="B54" s="370" t="s">
        <v>216</v>
      </c>
      <c r="C54" s="294" t="s">
        <v>1944</v>
      </c>
      <c r="D54" s="294" t="s">
        <v>9408</v>
      </c>
      <c r="E54" s="557">
        <v>1</v>
      </c>
      <c r="F54" s="379"/>
      <c r="G54" s="479">
        <v>1500</v>
      </c>
      <c r="H54" s="179">
        <f>IF(G54="","",G54-G54*COMPASS!$U$23)</f>
        <v>1500</v>
      </c>
    </row>
    <row r="55" spans="1:8" ht="14.85" customHeight="1">
      <c r="A55" s="347" t="s">
        <v>3251</v>
      </c>
      <c r="B55" s="370" t="s">
        <v>216</v>
      </c>
      <c r="C55" s="294" t="s">
        <v>3252</v>
      </c>
      <c r="D55" s="294" t="s">
        <v>9409</v>
      </c>
      <c r="E55" s="557">
        <v>1</v>
      </c>
      <c r="F55" s="379"/>
      <c r="G55" s="479">
        <v>1728</v>
      </c>
      <c r="H55" s="179">
        <f>IF(G55="","",G55-G55*COMPASS!$U$23)</f>
        <v>1728</v>
      </c>
    </row>
    <row r="56" spans="1:8" ht="14.85" customHeight="1">
      <c r="A56" s="347" t="s">
        <v>1990</v>
      </c>
      <c r="B56" s="370" t="s">
        <v>216</v>
      </c>
      <c r="C56" s="294" t="s">
        <v>1942</v>
      </c>
      <c r="D56" s="294" t="s">
        <v>9410</v>
      </c>
      <c r="E56" s="557">
        <v>1</v>
      </c>
      <c r="F56" s="379"/>
      <c r="G56" s="479">
        <v>3084</v>
      </c>
      <c r="H56" s="179">
        <f>IF(G56="","",G56-G56*COMPASS!$U$23)</f>
        <v>3084</v>
      </c>
    </row>
    <row r="57" spans="1:8" ht="14.85" customHeight="1">
      <c r="A57" s="347" t="s">
        <v>1991</v>
      </c>
      <c r="B57" s="370" t="s">
        <v>216</v>
      </c>
      <c r="C57" s="294" t="s">
        <v>1943</v>
      </c>
      <c r="D57" s="294" t="s">
        <v>9411</v>
      </c>
      <c r="E57" s="557">
        <v>1</v>
      </c>
      <c r="F57" s="379"/>
      <c r="G57" s="479">
        <v>2952</v>
      </c>
      <c r="H57" s="179">
        <f>IF(G57="","",G57-G57*COMPASS!$U$23)</f>
        <v>2952</v>
      </c>
    </row>
    <row r="58" spans="1:8" ht="14.85" customHeight="1">
      <c r="A58" s="362" t="s">
        <v>12777</v>
      </c>
      <c r="B58" s="363"/>
      <c r="C58" s="364"/>
      <c r="D58" s="364"/>
      <c r="E58" s="558"/>
      <c r="F58" s="559"/>
      <c r="G58" s="559"/>
      <c r="H58" s="179" t="str">
        <f>IF(G58="","",G58-G58*COMPASS!$U$23)</f>
        <v/>
      </c>
    </row>
    <row r="59" spans="1:8" ht="14.85" customHeight="1">
      <c r="A59" s="347" t="s">
        <v>7928</v>
      </c>
      <c r="B59" s="370" t="s">
        <v>216</v>
      </c>
      <c r="C59" s="311" t="s">
        <v>7907</v>
      </c>
      <c r="D59" s="294" t="s">
        <v>9412</v>
      </c>
      <c r="E59" s="557">
        <v>1</v>
      </c>
      <c r="F59" s="379"/>
      <c r="G59" s="479">
        <v>7999</v>
      </c>
      <c r="H59" s="179">
        <f>IF(G59="","",G59-G59*COMPASS!$U$23)</f>
        <v>7999</v>
      </c>
    </row>
    <row r="60" spans="1:8" ht="14.85" customHeight="1">
      <c r="A60" s="347" t="s">
        <v>7908</v>
      </c>
      <c r="B60" s="370" t="s">
        <v>216</v>
      </c>
      <c r="C60" s="311" t="s">
        <v>7909</v>
      </c>
      <c r="D60" s="294" t="s">
        <v>9413</v>
      </c>
      <c r="E60" s="557">
        <v>1</v>
      </c>
      <c r="F60" s="379"/>
      <c r="G60" s="479">
        <v>8999</v>
      </c>
      <c r="H60" s="179">
        <f>IF(G60="","",G60-G60*COMPASS!$U$23)</f>
        <v>8999</v>
      </c>
    </row>
    <row r="61" spans="1:8" ht="14.85" customHeight="1">
      <c r="A61" s="347" t="s">
        <v>15799</v>
      </c>
      <c r="B61" s="371" t="s">
        <v>216</v>
      </c>
      <c r="C61" s="311" t="s">
        <v>15800</v>
      </c>
      <c r="D61" s="369" t="s">
        <v>15801</v>
      </c>
      <c r="E61" s="514">
        <v>1</v>
      </c>
      <c r="F61" s="1006"/>
      <c r="G61" s="479">
        <v>9499</v>
      </c>
      <c r="H61" s="179">
        <f>IF(G61="","",G61-G61*COMPASS!$U$23)</f>
        <v>9499</v>
      </c>
    </row>
    <row r="62" spans="1:8" ht="14.85" customHeight="1">
      <c r="A62" s="1002" t="s">
        <v>7875</v>
      </c>
      <c r="B62" s="363"/>
      <c r="C62" s="364"/>
      <c r="D62" s="364"/>
      <c r="E62" s="558"/>
      <c r="F62" s="559"/>
      <c r="G62" s="559"/>
      <c r="H62" s="179" t="str">
        <f>IF(G62="","",G62-G62*COMPASS!$U$23)</f>
        <v/>
      </c>
    </row>
    <row r="63" spans="1:8" ht="14.85" customHeight="1">
      <c r="A63" s="347" t="s">
        <v>7929</v>
      </c>
      <c r="B63" s="371" t="s">
        <v>216</v>
      </c>
      <c r="C63" s="311" t="s">
        <v>7910</v>
      </c>
      <c r="D63" s="311" t="s">
        <v>14504</v>
      </c>
      <c r="E63" s="514">
        <v>1</v>
      </c>
      <c r="F63" s="379"/>
      <c r="G63" s="479">
        <v>924</v>
      </c>
      <c r="H63" s="179">
        <f>IF(G63="","",G63-G63*COMPASS!$U$23)</f>
        <v>924</v>
      </c>
    </row>
    <row r="64" spans="1:8" ht="14.85" customHeight="1">
      <c r="A64" s="347" t="s">
        <v>7911</v>
      </c>
      <c r="B64" s="371" t="s">
        <v>216</v>
      </c>
      <c r="C64" s="311" t="s">
        <v>7912</v>
      </c>
      <c r="D64" s="311" t="s">
        <v>9414</v>
      </c>
      <c r="E64" s="514">
        <v>1</v>
      </c>
      <c r="F64" s="379"/>
      <c r="G64" s="479">
        <v>996</v>
      </c>
      <c r="H64" s="179">
        <f>IF(G64="","",G64-G64*COMPASS!$U$23)</f>
        <v>996</v>
      </c>
    </row>
    <row r="65" spans="1:8" ht="14.85" customHeight="1">
      <c r="A65" s="347" t="s">
        <v>16741</v>
      </c>
      <c r="B65" s="371" t="s">
        <v>216</v>
      </c>
      <c r="C65" s="311" t="s">
        <v>16742</v>
      </c>
      <c r="D65" s="311" t="s">
        <v>16743</v>
      </c>
      <c r="E65" s="514">
        <v>1</v>
      </c>
      <c r="F65" s="379"/>
      <c r="G65" s="479">
        <v>2592</v>
      </c>
      <c r="H65" s="179">
        <f>IF(G65="","",G65-G65*COMPASS!$U$23)</f>
        <v>2592</v>
      </c>
    </row>
    <row r="66" spans="1:8" ht="14.85" customHeight="1">
      <c r="A66" s="996" t="s">
        <v>12778</v>
      </c>
      <c r="B66" s="997"/>
      <c r="C66" s="1003"/>
      <c r="D66" s="1003"/>
      <c r="E66" s="1003"/>
      <c r="F66" s="1003"/>
      <c r="G66" s="1004"/>
      <c r="H66" s="179" t="str">
        <f>IF(G66="","",G66-G66*COMPASS!$U$23)</f>
        <v/>
      </c>
    </row>
    <row r="67" spans="1:8" ht="14.85" customHeight="1">
      <c r="A67" s="362" t="s">
        <v>8929</v>
      </c>
      <c r="B67" s="363"/>
      <c r="C67" s="364"/>
      <c r="D67" s="364"/>
      <c r="E67" s="558"/>
      <c r="F67" s="559"/>
      <c r="G67" s="559"/>
      <c r="H67" s="179" t="str">
        <f>IF(G67="","",G67-G67*COMPASS!$U$23)</f>
        <v/>
      </c>
    </row>
    <row r="68" spans="1:8" ht="14.85" customHeight="1">
      <c r="A68" s="347" t="s">
        <v>8930</v>
      </c>
      <c r="B68" s="370" t="s">
        <v>216</v>
      </c>
      <c r="C68" s="294" t="s">
        <v>8931</v>
      </c>
      <c r="D68" s="294" t="s">
        <v>9510</v>
      </c>
      <c r="E68" s="560">
        <v>1</v>
      </c>
      <c r="F68" s="379"/>
      <c r="G68" s="479">
        <v>2512</v>
      </c>
      <c r="H68" s="179">
        <f>IF(G68="","",G68-G68*COMPASS!$U$23)</f>
        <v>2512</v>
      </c>
    </row>
    <row r="69" spans="1:8" ht="14.85" customHeight="1">
      <c r="A69" s="347" t="s">
        <v>8932</v>
      </c>
      <c r="B69" s="370" t="s">
        <v>216</v>
      </c>
      <c r="C69" s="294" t="s">
        <v>8933</v>
      </c>
      <c r="D69" s="294" t="s">
        <v>9511</v>
      </c>
      <c r="E69" s="560">
        <v>1</v>
      </c>
      <c r="F69" s="379"/>
      <c r="G69" s="479">
        <v>3045</v>
      </c>
      <c r="H69" s="179">
        <f>IF(G69="","",G69-G69*COMPASS!$U$23)</f>
        <v>3045</v>
      </c>
    </row>
    <row r="70" spans="1:8" ht="14.85" customHeight="1">
      <c r="A70" s="347" t="s">
        <v>12779</v>
      </c>
      <c r="B70" s="370" t="s">
        <v>216</v>
      </c>
      <c r="C70" s="294" t="s">
        <v>12780</v>
      </c>
      <c r="D70" s="294" t="s">
        <v>12781</v>
      </c>
      <c r="E70" s="560">
        <v>1</v>
      </c>
      <c r="F70" s="379"/>
      <c r="G70" s="479">
        <v>3435</v>
      </c>
      <c r="H70" s="179">
        <f>IF(G70="","",G70-G70*COMPASS!$U$23)</f>
        <v>3435</v>
      </c>
    </row>
    <row r="71" spans="1:8" ht="14.85" customHeight="1">
      <c r="A71" s="347" t="s">
        <v>12782</v>
      </c>
      <c r="B71" s="370" t="s">
        <v>216</v>
      </c>
      <c r="C71" s="294" t="s">
        <v>12783</v>
      </c>
      <c r="D71" s="294" t="s">
        <v>12784</v>
      </c>
      <c r="E71" s="560">
        <v>1</v>
      </c>
      <c r="F71" s="379"/>
      <c r="G71" s="479">
        <v>3951</v>
      </c>
      <c r="H71" s="179">
        <f>IF(G71="","",G71-G71*COMPASS!$U$23)</f>
        <v>3951</v>
      </c>
    </row>
    <row r="72" spans="1:8" ht="14.85" customHeight="1">
      <c r="A72" s="362" t="s">
        <v>8934</v>
      </c>
      <c r="B72" s="363"/>
      <c r="C72" s="364"/>
      <c r="D72" s="364"/>
      <c r="E72" s="558"/>
      <c r="F72" s="559"/>
      <c r="G72" s="559"/>
      <c r="H72" s="179" t="str">
        <f>IF(G72="","",G72-G72*COMPASS!$U$23)</f>
        <v/>
      </c>
    </row>
    <row r="73" spans="1:8" ht="14.85" customHeight="1">
      <c r="A73" s="347" t="s">
        <v>8935</v>
      </c>
      <c r="B73" s="370" t="s">
        <v>216</v>
      </c>
      <c r="C73" s="294" t="s">
        <v>8936</v>
      </c>
      <c r="D73" s="294" t="s">
        <v>9512</v>
      </c>
      <c r="E73" s="560">
        <v>1</v>
      </c>
      <c r="F73" s="379"/>
      <c r="G73" s="479">
        <v>62</v>
      </c>
      <c r="H73" s="179">
        <f>IF(G73="","",G73-G73*COMPASS!$U$23)</f>
        <v>62</v>
      </c>
    </row>
    <row r="74" spans="1:8" ht="14.85" customHeight="1">
      <c r="A74" s="347" t="s">
        <v>8937</v>
      </c>
      <c r="B74" s="370" t="s">
        <v>216</v>
      </c>
      <c r="C74" s="294" t="s">
        <v>8938</v>
      </c>
      <c r="D74" s="294" t="s">
        <v>9513</v>
      </c>
      <c r="E74" s="560">
        <v>1</v>
      </c>
      <c r="F74" s="379"/>
      <c r="G74" s="479">
        <v>454</v>
      </c>
      <c r="H74" s="179">
        <f>IF(G74="","",G74-G74*COMPASS!$U$23)</f>
        <v>454</v>
      </c>
    </row>
    <row r="75" spans="1:8" ht="14.85" customHeight="1">
      <c r="A75" s="362" t="s">
        <v>8939</v>
      </c>
      <c r="B75" s="363"/>
      <c r="C75" s="364"/>
      <c r="D75" s="364"/>
      <c r="E75" s="558"/>
      <c r="F75" s="559"/>
      <c r="G75" s="559"/>
      <c r="H75" s="179" t="str">
        <f>IF(G75="","",G75-G75*COMPASS!$U$23)</f>
        <v/>
      </c>
    </row>
    <row r="76" spans="1:8" ht="14.85" customHeight="1">
      <c r="A76" s="347" t="s">
        <v>8940</v>
      </c>
      <c r="B76" s="370" t="s">
        <v>216</v>
      </c>
      <c r="C76" s="294" t="s">
        <v>8941</v>
      </c>
      <c r="D76" s="294" t="s">
        <v>9514</v>
      </c>
      <c r="E76" s="560">
        <v>1</v>
      </c>
      <c r="F76" s="379"/>
      <c r="G76" s="479">
        <v>252</v>
      </c>
      <c r="H76" s="179">
        <f>IF(G76="","",G76-G76*COMPASS!$U$23)</f>
        <v>252</v>
      </c>
    </row>
    <row r="77" spans="1:8" ht="14.85" customHeight="1">
      <c r="A77" s="347" t="s">
        <v>8942</v>
      </c>
      <c r="B77" s="370" t="s">
        <v>216</v>
      </c>
      <c r="C77" s="294" t="s">
        <v>8943</v>
      </c>
      <c r="D77" s="294" t="s">
        <v>9515</v>
      </c>
      <c r="E77" s="560">
        <v>1</v>
      </c>
      <c r="F77" s="379"/>
      <c r="G77" s="479">
        <v>684</v>
      </c>
      <c r="H77" s="179">
        <f>IF(G77="","",G77-G77*COMPASS!$U$23)</f>
        <v>684</v>
      </c>
    </row>
    <row r="78" spans="1:8" ht="14.85" customHeight="1">
      <c r="A78" s="362" t="s">
        <v>14505</v>
      </c>
      <c r="B78" s="363"/>
      <c r="C78" s="364"/>
      <c r="D78" s="364"/>
      <c r="E78" s="558"/>
      <c r="F78" s="559"/>
      <c r="G78" s="559"/>
      <c r="H78" s="179" t="str">
        <f>IF(G78="","",G78-G78*COMPASS!$U$23)</f>
        <v/>
      </c>
    </row>
    <row r="79" spans="1:8" ht="14.85" customHeight="1">
      <c r="A79" s="347" t="s">
        <v>14506</v>
      </c>
      <c r="B79" s="371" t="s">
        <v>216</v>
      </c>
      <c r="C79" s="311" t="s">
        <v>14507</v>
      </c>
      <c r="D79" s="311" t="s">
        <v>14508</v>
      </c>
      <c r="E79" s="560">
        <v>1</v>
      </c>
      <c r="F79" s="1123"/>
      <c r="G79" s="479">
        <v>3597</v>
      </c>
      <c r="H79" s="179">
        <f>IF(G79="","",G79-G79*COMPASS!$U$23)</f>
        <v>3597</v>
      </c>
    </row>
    <row r="80" spans="1:8" ht="14.85" customHeight="1">
      <c r="A80" s="347" t="s">
        <v>14509</v>
      </c>
      <c r="B80" s="371" t="s">
        <v>216</v>
      </c>
      <c r="C80" s="311" t="s">
        <v>14510</v>
      </c>
      <c r="D80" s="311" t="s">
        <v>14511</v>
      </c>
      <c r="E80" s="560">
        <v>1</v>
      </c>
      <c r="F80" s="1123"/>
      <c r="G80" s="479">
        <v>4117</v>
      </c>
      <c r="H80" s="179">
        <f>IF(G80="","",G80-G80*COMPASS!$U$23)</f>
        <v>4117</v>
      </c>
    </row>
    <row r="81" spans="1:8" ht="14.85" customHeight="1">
      <c r="A81" s="347" t="s">
        <v>15303</v>
      </c>
      <c r="B81" s="371" t="s">
        <v>216</v>
      </c>
      <c r="C81" s="311" t="s">
        <v>15304</v>
      </c>
      <c r="D81" s="311" t="s">
        <v>15305</v>
      </c>
      <c r="E81" s="560">
        <v>1</v>
      </c>
      <c r="F81" s="1123"/>
      <c r="G81" s="479">
        <v>5905</v>
      </c>
      <c r="H81" s="179">
        <f>IF(G81="","",G81-G81*COMPASS!$U$23)</f>
        <v>5905</v>
      </c>
    </row>
    <row r="82" spans="1:8" ht="14.85" customHeight="1">
      <c r="A82" s="362" t="s">
        <v>7882</v>
      </c>
      <c r="B82" s="363"/>
      <c r="C82" s="364"/>
      <c r="D82" s="364"/>
      <c r="E82" s="558"/>
      <c r="F82" s="559"/>
      <c r="G82" s="559"/>
      <c r="H82" s="179" t="str">
        <f>IF(G82="","",G82-G82*COMPASS!$U$23)</f>
        <v/>
      </c>
    </row>
    <row r="83" spans="1:8" ht="14.85" customHeight="1">
      <c r="A83" s="347" t="s">
        <v>476</v>
      </c>
      <c r="B83" s="370" t="s">
        <v>4437</v>
      </c>
      <c r="C83" s="294" t="s">
        <v>477</v>
      </c>
      <c r="D83" s="294" t="s">
        <v>9516</v>
      </c>
      <c r="E83" s="557">
        <v>1</v>
      </c>
      <c r="F83" s="379"/>
      <c r="G83" s="479">
        <v>46</v>
      </c>
      <c r="H83" s="179">
        <f>IF(G83="","",G83-G83*COMPASS!$U$23)</f>
        <v>46</v>
      </c>
    </row>
    <row r="84" spans="1:8" ht="14.85" customHeight="1">
      <c r="A84" s="347" t="s">
        <v>404</v>
      </c>
      <c r="B84" s="370" t="s">
        <v>4437</v>
      </c>
      <c r="C84" s="294" t="s">
        <v>405</v>
      </c>
      <c r="D84" s="294" t="s">
        <v>9517</v>
      </c>
      <c r="E84" s="557">
        <v>1</v>
      </c>
      <c r="F84" s="379"/>
      <c r="G84" s="479">
        <v>472</v>
      </c>
      <c r="H84" s="179">
        <f>IF(G84="","",G84-G84*COMPASS!$U$23)</f>
        <v>472</v>
      </c>
    </row>
    <row r="85" spans="1:8" ht="14.85" customHeight="1">
      <c r="A85" s="347" t="s">
        <v>406</v>
      </c>
      <c r="B85" s="370" t="s">
        <v>4437</v>
      </c>
      <c r="C85" s="294" t="s">
        <v>407</v>
      </c>
      <c r="D85" s="294" t="s">
        <v>9518</v>
      </c>
      <c r="E85" s="557">
        <v>1</v>
      </c>
      <c r="F85" s="379"/>
      <c r="G85" s="479">
        <v>472</v>
      </c>
      <c r="H85" s="179">
        <f>IF(G85="","",G85-G85*COMPASS!$U$23)</f>
        <v>472</v>
      </c>
    </row>
    <row r="86" spans="1:8" ht="14.85" customHeight="1">
      <c r="A86" s="347" t="s">
        <v>353</v>
      </c>
      <c r="B86" s="370" t="s">
        <v>4437</v>
      </c>
      <c r="C86" s="294" t="s">
        <v>354</v>
      </c>
      <c r="D86" s="294" t="s">
        <v>9519</v>
      </c>
      <c r="E86" s="557">
        <v>1</v>
      </c>
      <c r="F86" s="379"/>
      <c r="G86" s="479">
        <v>96</v>
      </c>
      <c r="H86" s="179">
        <f>IF(G86="","",G86-G86*COMPASS!$U$23)</f>
        <v>96</v>
      </c>
    </row>
    <row r="87" spans="1:8" ht="14.85" customHeight="1">
      <c r="A87" s="347" t="s">
        <v>649</v>
      </c>
      <c r="B87" s="370" t="s">
        <v>4437</v>
      </c>
      <c r="C87" s="294" t="s">
        <v>650</v>
      </c>
      <c r="D87" s="294" t="s">
        <v>9520</v>
      </c>
      <c r="E87" s="557">
        <v>1</v>
      </c>
      <c r="F87" s="379"/>
      <c r="G87" s="479">
        <v>115</v>
      </c>
      <c r="H87" s="179">
        <f>IF(G87="","",G87-G87*COMPASS!$U$23)</f>
        <v>115</v>
      </c>
    </row>
    <row r="88" spans="1:8" ht="14.85" customHeight="1">
      <c r="A88" s="347" t="s">
        <v>328</v>
      </c>
      <c r="B88" s="370" t="s">
        <v>4437</v>
      </c>
      <c r="C88" s="294" t="s">
        <v>329</v>
      </c>
      <c r="D88" s="294" t="s">
        <v>9521</v>
      </c>
      <c r="E88" s="557">
        <v>1</v>
      </c>
      <c r="F88" s="379"/>
      <c r="G88" s="479">
        <v>199</v>
      </c>
      <c r="H88" s="179">
        <f>IF(G88="","",G88-G88*COMPASS!$U$23)</f>
        <v>199</v>
      </c>
    </row>
    <row r="89" spans="1:8" ht="14.85" customHeight="1">
      <c r="A89" s="996" t="s">
        <v>12785</v>
      </c>
      <c r="B89" s="997"/>
      <c r="C89" s="1003"/>
      <c r="D89" s="1003"/>
      <c r="E89" s="1003"/>
      <c r="F89" s="1003"/>
      <c r="G89" s="1004"/>
      <c r="H89" s="179" t="str">
        <f>IF(G89="","",G89-G89*COMPASS!$U$23)</f>
        <v/>
      </c>
    </row>
    <row r="90" spans="1:8" ht="14.85" customHeight="1">
      <c r="A90" s="362" t="s">
        <v>7883</v>
      </c>
      <c r="B90" s="363"/>
      <c r="C90" s="364"/>
      <c r="D90" s="364"/>
      <c r="E90" s="558"/>
      <c r="F90" s="559"/>
      <c r="G90" s="559"/>
      <c r="H90" s="179" t="str">
        <f>IF(G90="","",G90-G90*COMPASS!$U$23)</f>
        <v/>
      </c>
    </row>
    <row r="91" spans="1:8" ht="14.85" customHeight="1">
      <c r="A91" s="347" t="s">
        <v>7530</v>
      </c>
      <c r="B91" s="370" t="s">
        <v>216</v>
      </c>
      <c r="C91" s="294" t="s">
        <v>7531</v>
      </c>
      <c r="D91" s="294" t="s">
        <v>9522</v>
      </c>
      <c r="E91" s="560">
        <v>1</v>
      </c>
      <c r="F91" s="379"/>
      <c r="G91" s="479">
        <v>1121</v>
      </c>
      <c r="H91" s="179">
        <f>IF(G91="","",G91-G91*COMPASS!$U$23)</f>
        <v>1121</v>
      </c>
    </row>
    <row r="92" spans="1:8" ht="14.85" customHeight="1">
      <c r="A92" s="347" t="s">
        <v>7532</v>
      </c>
      <c r="B92" s="370" t="s">
        <v>216</v>
      </c>
      <c r="C92" s="294" t="s">
        <v>7533</v>
      </c>
      <c r="D92" s="294" t="s">
        <v>9523</v>
      </c>
      <c r="E92" s="560">
        <v>1</v>
      </c>
      <c r="F92" s="379"/>
      <c r="G92" s="479">
        <v>1847</v>
      </c>
      <c r="H92" s="179">
        <f>IF(G92="","",G92-G92*COMPASS!$U$23)</f>
        <v>1847</v>
      </c>
    </row>
    <row r="93" spans="1:8" ht="14.85" customHeight="1">
      <c r="A93" s="347" t="s">
        <v>303</v>
      </c>
      <c r="B93" s="370" t="s">
        <v>216</v>
      </c>
      <c r="C93" s="294" t="s">
        <v>547</v>
      </c>
      <c r="D93" s="294" t="s">
        <v>9524</v>
      </c>
      <c r="E93" s="557">
        <v>1</v>
      </c>
      <c r="F93" s="379"/>
      <c r="G93" s="479">
        <v>914</v>
      </c>
      <c r="H93" s="179">
        <f>IF(G93="","",G93-G93*COMPASS!$U$23)</f>
        <v>914</v>
      </c>
    </row>
    <row r="94" spans="1:8" ht="14.85" customHeight="1">
      <c r="A94" s="347" t="s">
        <v>301</v>
      </c>
      <c r="B94" s="370" t="s">
        <v>216</v>
      </c>
      <c r="C94" s="294" t="s">
        <v>302</v>
      </c>
      <c r="D94" s="294" t="s">
        <v>9525</v>
      </c>
      <c r="E94" s="557">
        <v>1</v>
      </c>
      <c r="F94" s="379"/>
      <c r="G94" s="479">
        <v>1517</v>
      </c>
      <c r="H94" s="179">
        <f>IF(G94="","",G94-G94*COMPASS!$U$23)</f>
        <v>1517</v>
      </c>
    </row>
    <row r="95" spans="1:8" ht="14.85" customHeight="1">
      <c r="A95" s="347" t="s">
        <v>145</v>
      </c>
      <c r="B95" s="370" t="s">
        <v>216</v>
      </c>
      <c r="C95" s="294" t="s">
        <v>146</v>
      </c>
      <c r="D95" s="294" t="s">
        <v>10883</v>
      </c>
      <c r="E95" s="557">
        <v>1</v>
      </c>
      <c r="F95" s="379"/>
      <c r="G95" s="479">
        <v>1501</v>
      </c>
      <c r="H95" s="179">
        <f>IF(G95="","",G95-G95*COMPASS!$U$23)</f>
        <v>1501</v>
      </c>
    </row>
    <row r="96" spans="1:8" ht="14.85" customHeight="1">
      <c r="A96" s="362" t="s">
        <v>7884</v>
      </c>
      <c r="B96" s="363"/>
      <c r="C96" s="364"/>
      <c r="D96" s="364"/>
      <c r="E96" s="558"/>
      <c r="F96" s="559"/>
      <c r="G96" s="559"/>
      <c r="H96" s="179" t="str">
        <f>IF(G96="","",G96-G96*COMPASS!$U$23)</f>
        <v/>
      </c>
    </row>
    <row r="97" spans="1:8" ht="14.85" customHeight="1">
      <c r="A97" s="347" t="s">
        <v>7534</v>
      </c>
      <c r="B97" s="370" t="s">
        <v>216</v>
      </c>
      <c r="C97" s="294" t="s">
        <v>7535</v>
      </c>
      <c r="D97" s="294" t="s">
        <v>9526</v>
      </c>
      <c r="E97" s="560">
        <v>1</v>
      </c>
      <c r="F97" s="379"/>
      <c r="G97" s="479">
        <v>195</v>
      </c>
      <c r="H97" s="179">
        <f>IF(G97="","",G97-G97*COMPASS!$U$23)</f>
        <v>195</v>
      </c>
    </row>
    <row r="98" spans="1:8" ht="14.85" customHeight="1">
      <c r="A98" s="347" t="s">
        <v>375</v>
      </c>
      <c r="B98" s="370" t="s">
        <v>216</v>
      </c>
      <c r="C98" s="294" t="s">
        <v>376</v>
      </c>
      <c r="D98" s="294" t="s">
        <v>9527</v>
      </c>
      <c r="E98" s="557">
        <v>1</v>
      </c>
      <c r="F98" s="379"/>
      <c r="G98" s="479">
        <v>471</v>
      </c>
      <c r="H98" s="179">
        <f>IF(G98="","",G98-G98*COMPASS!$U$23)</f>
        <v>471</v>
      </c>
    </row>
    <row r="99" spans="1:8" ht="14.85" customHeight="1">
      <c r="A99" s="347" t="s">
        <v>345</v>
      </c>
      <c r="B99" s="370" t="s">
        <v>216</v>
      </c>
      <c r="C99" s="294" t="s">
        <v>346</v>
      </c>
      <c r="D99" s="294" t="s">
        <v>9528</v>
      </c>
      <c r="E99" s="557">
        <v>1</v>
      </c>
      <c r="F99" s="379"/>
      <c r="G99" s="479">
        <v>48</v>
      </c>
      <c r="H99" s="179">
        <f>IF(G99="","",G99-G99*COMPASS!$U$23)</f>
        <v>48</v>
      </c>
    </row>
    <row r="100" spans="1:8" ht="14.85" customHeight="1">
      <c r="A100" s="347" t="s">
        <v>347</v>
      </c>
      <c r="B100" s="370" t="s">
        <v>216</v>
      </c>
      <c r="C100" s="294" t="s">
        <v>348</v>
      </c>
      <c r="D100" s="294" t="s">
        <v>9529</v>
      </c>
      <c r="E100" s="557">
        <v>1</v>
      </c>
      <c r="F100" s="379"/>
      <c r="G100" s="479">
        <v>195</v>
      </c>
      <c r="H100" s="179">
        <f>IF(G100="","",G100-G100*COMPASS!$U$23)</f>
        <v>195</v>
      </c>
    </row>
    <row r="101" spans="1:8" ht="14.85" customHeight="1">
      <c r="A101" s="996" t="s">
        <v>277</v>
      </c>
      <c r="B101" s="997"/>
      <c r="C101" s="1003"/>
      <c r="D101" s="1003"/>
      <c r="E101" s="1003"/>
      <c r="F101" s="1003"/>
      <c r="G101" s="1004"/>
      <c r="H101" s="179" t="str">
        <f>IF(G101="","",G101-G101*COMPASS!$U$23)</f>
        <v/>
      </c>
    </row>
    <row r="102" spans="1:8" ht="14.85" customHeight="1">
      <c r="A102" s="1002" t="s">
        <v>524</v>
      </c>
      <c r="B102" s="363"/>
      <c r="C102" s="364"/>
      <c r="D102" s="364"/>
      <c r="E102" s="558"/>
      <c r="F102" s="559"/>
      <c r="G102" s="559"/>
      <c r="H102" s="179" t="str">
        <f>IF(G102="","",G102-G102*COMPASS!$U$23)</f>
        <v/>
      </c>
    </row>
    <row r="103" spans="1:8" ht="14.85" customHeight="1">
      <c r="A103" s="347" t="s">
        <v>633</v>
      </c>
      <c r="B103" s="370" t="s">
        <v>216</v>
      </c>
      <c r="C103" s="294" t="s">
        <v>634</v>
      </c>
      <c r="D103" s="294" t="s">
        <v>9530</v>
      </c>
      <c r="E103" s="557">
        <v>1</v>
      </c>
      <c r="F103" s="379"/>
      <c r="G103" s="479">
        <v>260</v>
      </c>
      <c r="H103" s="179">
        <f>IF(G103="","",G103-G103*COMPASS!$U$23)</f>
        <v>260</v>
      </c>
    </row>
    <row r="104" spans="1:8" ht="14.85" customHeight="1">
      <c r="A104" s="347" t="s">
        <v>3261</v>
      </c>
      <c r="B104" s="370" t="s">
        <v>216</v>
      </c>
      <c r="C104" s="294" t="s">
        <v>3256</v>
      </c>
      <c r="D104" s="294" t="s">
        <v>9531</v>
      </c>
      <c r="E104" s="557">
        <v>1</v>
      </c>
      <c r="F104" s="379"/>
      <c r="G104" s="479">
        <v>317</v>
      </c>
      <c r="H104" s="179">
        <f>IF(G104="","",G104-G104*COMPASS!$U$23)</f>
        <v>317</v>
      </c>
    </row>
    <row r="105" spans="1:8" ht="14.85" customHeight="1">
      <c r="A105" s="347" t="s">
        <v>3262</v>
      </c>
      <c r="B105" s="370" t="s">
        <v>216</v>
      </c>
      <c r="C105" s="294" t="s">
        <v>3257</v>
      </c>
      <c r="D105" s="294" t="s">
        <v>9532</v>
      </c>
      <c r="E105" s="557">
        <v>1</v>
      </c>
      <c r="F105" s="379"/>
      <c r="G105" s="479">
        <v>215</v>
      </c>
      <c r="H105" s="179">
        <f>IF(G105="","",G105-G105*COMPASS!$U$23)</f>
        <v>215</v>
      </c>
    </row>
    <row r="106" spans="1:8" ht="14.85" customHeight="1">
      <c r="A106" s="1002" t="s">
        <v>7885</v>
      </c>
      <c r="B106" s="363"/>
      <c r="C106" s="364"/>
      <c r="D106" s="364"/>
      <c r="E106" s="558"/>
      <c r="F106" s="559"/>
      <c r="G106" s="559"/>
      <c r="H106" s="179" t="str">
        <f>IF(G106="","",G106-G106*COMPASS!$U$23)</f>
        <v/>
      </c>
    </row>
    <row r="107" spans="1:8" ht="14.85" customHeight="1">
      <c r="A107" s="347" t="s">
        <v>158</v>
      </c>
      <c r="B107" s="370" t="s">
        <v>216</v>
      </c>
      <c r="C107" s="294" t="s">
        <v>159</v>
      </c>
      <c r="D107" s="294" t="s">
        <v>9533</v>
      </c>
      <c r="E107" s="557">
        <v>1</v>
      </c>
      <c r="F107" s="379"/>
      <c r="G107" s="479">
        <v>256</v>
      </c>
      <c r="H107" s="179">
        <f>IF(G107="","",G107-G107*COMPASS!$U$23)</f>
        <v>256</v>
      </c>
    </row>
    <row r="108" spans="1:8" ht="14.85" customHeight="1">
      <c r="A108" s="996" t="s">
        <v>12786</v>
      </c>
      <c r="B108" s="997"/>
      <c r="C108" s="1003"/>
      <c r="D108" s="1003"/>
      <c r="E108" s="1003"/>
      <c r="F108" s="1003"/>
      <c r="G108" s="1004"/>
      <c r="H108" s="179" t="str">
        <f>IF(G108="","",G108-G108*COMPASS!$U$23)</f>
        <v/>
      </c>
    </row>
    <row r="109" spans="1:8" ht="14.85" customHeight="1">
      <c r="A109" s="362" t="s">
        <v>12787</v>
      </c>
      <c r="B109" s="363"/>
      <c r="C109" s="364"/>
      <c r="D109" s="364"/>
      <c r="E109" s="364"/>
      <c r="F109" s="364"/>
      <c r="G109" s="559"/>
      <c r="H109" s="179" t="str">
        <f>IF(G109="","",G109-G109*COMPASS!$U$23)</f>
        <v/>
      </c>
    </row>
    <row r="110" spans="1:8" ht="14.85" customHeight="1">
      <c r="A110" s="347" t="s">
        <v>4388</v>
      </c>
      <c r="B110" s="370" t="s">
        <v>216</v>
      </c>
      <c r="C110" s="311" t="s">
        <v>4389</v>
      </c>
      <c r="D110" s="294" t="s">
        <v>9426</v>
      </c>
      <c r="E110" s="557">
        <v>1</v>
      </c>
      <c r="F110" s="379"/>
      <c r="G110" s="479">
        <v>13212</v>
      </c>
      <c r="H110" s="179">
        <f>IF(G110="","",G110-G110*COMPASS!$U$23)</f>
        <v>13212</v>
      </c>
    </row>
    <row r="111" spans="1:8" ht="14.85" customHeight="1">
      <c r="A111" s="347" t="s">
        <v>4390</v>
      </c>
      <c r="B111" s="370" t="s">
        <v>216</v>
      </c>
      <c r="C111" s="311" t="s">
        <v>4391</v>
      </c>
      <c r="D111" s="294" t="s">
        <v>9427</v>
      </c>
      <c r="E111" s="557">
        <v>1</v>
      </c>
      <c r="F111" s="379"/>
      <c r="G111" s="479">
        <v>14016</v>
      </c>
      <c r="H111" s="179">
        <f>IF(G111="","",G111-G111*COMPASS!$U$23)</f>
        <v>14016</v>
      </c>
    </row>
    <row r="112" spans="1:8" ht="14.85" customHeight="1">
      <c r="A112" s="347" t="s">
        <v>4392</v>
      </c>
      <c r="B112" s="370" t="s">
        <v>216</v>
      </c>
      <c r="C112" s="311" t="s">
        <v>4393</v>
      </c>
      <c r="D112" s="311" t="s">
        <v>9428</v>
      </c>
      <c r="E112" s="557">
        <v>1</v>
      </c>
      <c r="F112" s="379"/>
      <c r="G112" s="479">
        <v>16287</v>
      </c>
      <c r="H112" s="179">
        <f>IF(G112="","",G112-G112*COMPASS!$U$23)</f>
        <v>16287</v>
      </c>
    </row>
    <row r="113" spans="1:8" ht="14.85" customHeight="1">
      <c r="A113" s="347" t="s">
        <v>14512</v>
      </c>
      <c r="B113" s="370" t="s">
        <v>216</v>
      </c>
      <c r="C113" s="1005" t="s">
        <v>12788</v>
      </c>
      <c r="D113" s="311" t="s">
        <v>12789</v>
      </c>
      <c r="E113" s="557">
        <v>1</v>
      </c>
      <c r="F113" s="379"/>
      <c r="G113" s="479">
        <v>18104</v>
      </c>
      <c r="H113" s="179">
        <f>IF(G113="","",G113-G113*COMPASS!$U$23)</f>
        <v>18104</v>
      </c>
    </row>
    <row r="114" spans="1:8" ht="14.85" customHeight="1">
      <c r="A114" s="347" t="s">
        <v>1958</v>
      </c>
      <c r="B114" s="370" t="s">
        <v>216</v>
      </c>
      <c r="C114" s="311" t="s">
        <v>1917</v>
      </c>
      <c r="D114" s="294" t="s">
        <v>9429</v>
      </c>
      <c r="E114" s="557">
        <v>1</v>
      </c>
      <c r="F114" s="379"/>
      <c r="G114" s="479">
        <v>12671</v>
      </c>
      <c r="H114" s="179">
        <f>IF(G114="","",G114-G114*COMPASS!$U$23)</f>
        <v>12671</v>
      </c>
    </row>
    <row r="115" spans="1:8" ht="14.85" customHeight="1">
      <c r="A115" s="347" t="s">
        <v>4400</v>
      </c>
      <c r="B115" s="370" t="s">
        <v>216</v>
      </c>
      <c r="C115" s="311" t="s">
        <v>4401</v>
      </c>
      <c r="D115" s="294" t="s">
        <v>9430</v>
      </c>
      <c r="E115" s="557">
        <v>1</v>
      </c>
      <c r="F115" s="379"/>
      <c r="G115" s="479">
        <v>14873</v>
      </c>
      <c r="H115" s="179">
        <f>IF(G115="","",G115-G115*COMPASS!$U$23)</f>
        <v>14873</v>
      </c>
    </row>
    <row r="116" spans="1:8" ht="14.85" customHeight="1">
      <c r="A116" s="347" t="s">
        <v>1959</v>
      </c>
      <c r="B116" s="370" t="s">
        <v>216</v>
      </c>
      <c r="C116" s="311" t="s">
        <v>1918</v>
      </c>
      <c r="D116" s="294" t="s">
        <v>9431</v>
      </c>
      <c r="E116" s="557">
        <v>1</v>
      </c>
      <c r="F116" s="379"/>
      <c r="G116" s="479">
        <v>9872</v>
      </c>
      <c r="H116" s="179">
        <f>IF(G116="","",G116-G116*COMPASS!$U$23)</f>
        <v>9872</v>
      </c>
    </row>
    <row r="117" spans="1:8" ht="14.85" customHeight="1">
      <c r="A117" s="347" t="s">
        <v>1960</v>
      </c>
      <c r="B117" s="370" t="s">
        <v>216</v>
      </c>
      <c r="C117" s="311" t="s">
        <v>1919</v>
      </c>
      <c r="D117" s="294" t="s">
        <v>9432</v>
      </c>
      <c r="E117" s="557">
        <v>1</v>
      </c>
      <c r="F117" s="379"/>
      <c r="G117" s="479">
        <v>10206</v>
      </c>
      <c r="H117" s="179">
        <f>IF(G117="","",G117-G117*COMPASS!$U$23)</f>
        <v>10206</v>
      </c>
    </row>
    <row r="118" spans="1:8" ht="14.85" customHeight="1">
      <c r="A118" s="347" t="s">
        <v>9433</v>
      </c>
      <c r="B118" s="370" t="s">
        <v>216</v>
      </c>
      <c r="C118" s="311" t="s">
        <v>9434</v>
      </c>
      <c r="D118" s="294" t="s">
        <v>9435</v>
      </c>
      <c r="E118" s="557">
        <v>1</v>
      </c>
      <c r="F118" s="379"/>
      <c r="G118" s="479">
        <v>5648</v>
      </c>
      <c r="H118" s="179">
        <f>IF(G118="","",G118-G118*COMPASS!$U$23)</f>
        <v>5648</v>
      </c>
    </row>
    <row r="119" spans="1:8" ht="14.85" customHeight="1">
      <c r="A119" s="347" t="s">
        <v>9436</v>
      </c>
      <c r="B119" s="370" t="s">
        <v>216</v>
      </c>
      <c r="C119" s="311" t="s">
        <v>9437</v>
      </c>
      <c r="D119" s="294" t="s">
        <v>9438</v>
      </c>
      <c r="E119" s="557">
        <v>1</v>
      </c>
      <c r="F119" s="379"/>
      <c r="G119" s="479">
        <v>5806</v>
      </c>
      <c r="H119" s="179">
        <f>IF(G119="","",G119-G119*COMPASS!$U$23)</f>
        <v>5806</v>
      </c>
    </row>
    <row r="120" spans="1:8" ht="14.85" customHeight="1">
      <c r="A120" s="347" t="s">
        <v>9439</v>
      </c>
      <c r="B120" s="370" t="s">
        <v>216</v>
      </c>
      <c r="C120" s="311" t="s">
        <v>9440</v>
      </c>
      <c r="D120" s="294" t="s">
        <v>9441</v>
      </c>
      <c r="E120" s="557">
        <v>1</v>
      </c>
      <c r="F120" s="379"/>
      <c r="G120" s="479">
        <v>7835</v>
      </c>
      <c r="H120" s="179">
        <f>IF(G120="","",G120-G120*COMPASS!$U$23)</f>
        <v>7835</v>
      </c>
    </row>
    <row r="121" spans="1:8" ht="14.85" customHeight="1">
      <c r="A121" s="506" t="s">
        <v>15802</v>
      </c>
      <c r="B121" s="370" t="s">
        <v>216</v>
      </c>
      <c r="C121" s="369" t="s">
        <v>15803</v>
      </c>
      <c r="D121" s="369" t="s">
        <v>15804</v>
      </c>
      <c r="E121" s="514">
        <v>1</v>
      </c>
      <c r="F121" s="1006"/>
      <c r="G121" s="479">
        <v>14999</v>
      </c>
      <c r="H121" s="179">
        <f>IF(G121="","",G121-G121*COMPASS!$U$23)</f>
        <v>14999</v>
      </c>
    </row>
    <row r="122" spans="1:8" ht="14.85" customHeight="1">
      <c r="A122" s="1002" t="s">
        <v>12790</v>
      </c>
      <c r="B122" s="363"/>
      <c r="C122" s="364"/>
      <c r="D122" s="364"/>
      <c r="E122" s="558"/>
      <c r="F122" s="559"/>
      <c r="G122" s="559"/>
      <c r="H122" s="179" t="str">
        <f>IF(G122="","",G122-G122*COMPASS!$U$23)</f>
        <v/>
      </c>
    </row>
    <row r="123" spans="1:8" ht="14.85" customHeight="1">
      <c r="A123" s="347" t="s">
        <v>1983</v>
      </c>
      <c r="B123" s="370" t="s">
        <v>216</v>
      </c>
      <c r="C123" s="294" t="s">
        <v>1950</v>
      </c>
      <c r="D123" s="294" t="s">
        <v>9442</v>
      </c>
      <c r="E123" s="557">
        <v>1</v>
      </c>
      <c r="F123" s="379"/>
      <c r="G123" s="479">
        <v>5148</v>
      </c>
      <c r="H123" s="179">
        <f>IF(G123="","",G123-G123*COMPASS!$U$23)</f>
        <v>5148</v>
      </c>
    </row>
    <row r="124" spans="1:8" ht="14.85" customHeight="1">
      <c r="A124" s="347" t="s">
        <v>1996</v>
      </c>
      <c r="B124" s="370" t="s">
        <v>216</v>
      </c>
      <c r="C124" s="294" t="s">
        <v>1955</v>
      </c>
      <c r="D124" s="294" t="s">
        <v>9443</v>
      </c>
      <c r="E124" s="557">
        <v>1</v>
      </c>
      <c r="F124" s="379"/>
      <c r="G124" s="479">
        <v>13896</v>
      </c>
      <c r="H124" s="179">
        <f>IF(G124="","",G124-G124*COMPASS!$U$23)</f>
        <v>13896</v>
      </c>
    </row>
    <row r="125" spans="1:8" ht="14.85" customHeight="1">
      <c r="A125" s="347" t="s">
        <v>1995</v>
      </c>
      <c r="B125" s="370" t="s">
        <v>216</v>
      </c>
      <c r="C125" s="294" t="s">
        <v>1952</v>
      </c>
      <c r="D125" s="294" t="s">
        <v>9444</v>
      </c>
      <c r="E125" s="557">
        <v>1</v>
      </c>
      <c r="F125" s="379"/>
      <c r="G125" s="479">
        <v>2232</v>
      </c>
      <c r="H125" s="179">
        <f>IF(G125="","",G125-G125*COMPASS!$U$23)</f>
        <v>2232</v>
      </c>
    </row>
    <row r="126" spans="1:8" ht="14.85" customHeight="1">
      <c r="A126" s="347" t="s">
        <v>1985</v>
      </c>
      <c r="B126" s="370" t="s">
        <v>216</v>
      </c>
      <c r="C126" s="294" t="s">
        <v>1953</v>
      </c>
      <c r="D126" s="294" t="s">
        <v>9445</v>
      </c>
      <c r="E126" s="557">
        <v>1</v>
      </c>
      <c r="F126" s="379"/>
      <c r="G126" s="479">
        <v>1896</v>
      </c>
      <c r="H126" s="179">
        <f>IF(G126="","",G126-G126*COMPASS!$U$23)</f>
        <v>1896</v>
      </c>
    </row>
    <row r="127" spans="1:8" ht="14.85" customHeight="1">
      <c r="A127" s="347" t="s">
        <v>8925</v>
      </c>
      <c r="B127" s="371" t="s">
        <v>216</v>
      </c>
      <c r="C127" s="311" t="s">
        <v>8926</v>
      </c>
      <c r="D127" s="311" t="s">
        <v>9446</v>
      </c>
      <c r="E127" s="514">
        <v>1</v>
      </c>
      <c r="F127" s="379"/>
      <c r="G127" s="479">
        <v>5112</v>
      </c>
      <c r="H127" s="179">
        <f>IF(G127="","",G127-G127*COMPASS!$U$23)</f>
        <v>5112</v>
      </c>
    </row>
    <row r="128" spans="1:8" ht="14.85" customHeight="1">
      <c r="A128" s="347" t="s">
        <v>1982</v>
      </c>
      <c r="B128" s="370" t="s">
        <v>216</v>
      </c>
      <c r="C128" s="294" t="s">
        <v>1949</v>
      </c>
      <c r="D128" s="294" t="s">
        <v>9447</v>
      </c>
      <c r="E128" s="557">
        <v>1</v>
      </c>
      <c r="F128" s="379"/>
      <c r="G128" s="479">
        <v>2448</v>
      </c>
      <c r="H128" s="179">
        <f>IF(G128="","",G128-G128*COMPASS!$U$23)</f>
        <v>2448</v>
      </c>
    </row>
    <row r="129" spans="1:8" ht="14.85" customHeight="1">
      <c r="A129" s="347" t="s">
        <v>1986</v>
      </c>
      <c r="B129" s="370" t="s">
        <v>216</v>
      </c>
      <c r="C129" s="294" t="s">
        <v>1954</v>
      </c>
      <c r="D129" s="294" t="s">
        <v>9448</v>
      </c>
      <c r="E129" s="557">
        <v>1</v>
      </c>
      <c r="F129" s="379"/>
      <c r="G129" s="479">
        <v>6624</v>
      </c>
      <c r="H129" s="179">
        <f>IF(G129="","",G129-G129*COMPASS!$U$23)</f>
        <v>6624</v>
      </c>
    </row>
    <row r="130" spans="1:8" ht="14.85" customHeight="1">
      <c r="A130" s="1002" t="s">
        <v>12791</v>
      </c>
      <c r="B130" s="363"/>
      <c r="C130" s="364"/>
      <c r="D130" s="364"/>
      <c r="E130" s="558"/>
      <c r="F130" s="559"/>
      <c r="G130" s="559"/>
      <c r="H130" s="179" t="str">
        <f>IF(G130="","",G130-G130*COMPASS!$U$23)</f>
        <v/>
      </c>
    </row>
    <row r="131" spans="1:8" ht="14.85" customHeight="1">
      <c r="A131" s="347" t="s">
        <v>16744</v>
      </c>
      <c r="B131" s="370" t="s">
        <v>216</v>
      </c>
      <c r="C131" s="369" t="s">
        <v>16745</v>
      </c>
      <c r="D131" s="369" t="s">
        <v>16746</v>
      </c>
      <c r="E131" s="514">
        <v>1</v>
      </c>
      <c r="F131" s="1006"/>
      <c r="G131" s="479">
        <v>513</v>
      </c>
      <c r="H131" s="179">
        <f>IF(G131="","",G131-G131*COMPASS!$U$23)</f>
        <v>513</v>
      </c>
    </row>
    <row r="132" spans="1:8" ht="14.85" customHeight="1">
      <c r="A132" s="341" t="s">
        <v>12792</v>
      </c>
      <c r="B132" s="370" t="s">
        <v>216</v>
      </c>
      <c r="C132" s="369" t="s">
        <v>12793</v>
      </c>
      <c r="D132" s="369" t="s">
        <v>12794</v>
      </c>
      <c r="E132" s="514">
        <v>1</v>
      </c>
      <c r="F132" s="1190"/>
      <c r="G132" s="479">
        <v>576</v>
      </c>
      <c r="H132" s="179">
        <f>IF(G132="","",G132-G132*COMPASS!$U$23)</f>
        <v>576</v>
      </c>
    </row>
    <row r="133" spans="1:8" ht="14.85" customHeight="1">
      <c r="A133" s="341" t="s">
        <v>12795</v>
      </c>
      <c r="B133" s="370" t="s">
        <v>216</v>
      </c>
      <c r="C133" s="369" t="s">
        <v>12796</v>
      </c>
      <c r="D133" s="369" t="s">
        <v>12797</v>
      </c>
      <c r="E133" s="514">
        <v>1</v>
      </c>
      <c r="F133" s="1006"/>
      <c r="G133" s="479">
        <v>576</v>
      </c>
      <c r="H133" s="179">
        <f>IF(G133="","",G133-G133*COMPASS!$U$23)</f>
        <v>576</v>
      </c>
    </row>
    <row r="134" spans="1:8" ht="14.85" customHeight="1">
      <c r="A134" s="506" t="s">
        <v>12798</v>
      </c>
      <c r="B134" s="370" t="s">
        <v>216</v>
      </c>
      <c r="C134" s="369" t="s">
        <v>12799</v>
      </c>
      <c r="D134" s="369" t="s">
        <v>12800</v>
      </c>
      <c r="E134" s="514">
        <v>1</v>
      </c>
      <c r="F134" s="1006"/>
      <c r="G134" s="479">
        <v>576</v>
      </c>
      <c r="H134" s="179">
        <f>IF(G134="","",G134-G134*COMPASS!$U$23)</f>
        <v>576</v>
      </c>
    </row>
    <row r="135" spans="1:8" ht="14.85" customHeight="1">
      <c r="A135" s="347" t="s">
        <v>16747</v>
      </c>
      <c r="B135" s="370" t="s">
        <v>216</v>
      </c>
      <c r="C135" s="294" t="s">
        <v>16748</v>
      </c>
      <c r="D135" s="294" t="s">
        <v>16749</v>
      </c>
      <c r="E135" s="557">
        <v>1</v>
      </c>
      <c r="F135" s="379"/>
      <c r="G135" s="479">
        <v>106</v>
      </c>
      <c r="H135" s="179">
        <f>IF(G135="","",G135-G135*COMPASS!$U$23)</f>
        <v>106</v>
      </c>
    </row>
    <row r="136" spans="1:8" ht="14.85" customHeight="1">
      <c r="A136" s="347" t="s">
        <v>1987</v>
      </c>
      <c r="B136" s="370" t="s">
        <v>216</v>
      </c>
      <c r="C136" s="294" t="s">
        <v>1933</v>
      </c>
      <c r="D136" s="294" t="s">
        <v>9497</v>
      </c>
      <c r="E136" s="557">
        <v>1</v>
      </c>
      <c r="F136" s="379"/>
      <c r="G136" s="479">
        <v>220</v>
      </c>
      <c r="H136" s="179">
        <f>IF(G136="","",G136-G136*COMPASS!$U$23)</f>
        <v>220</v>
      </c>
    </row>
    <row r="137" spans="1:8" ht="14.85" customHeight="1">
      <c r="A137" s="347" t="s">
        <v>1988</v>
      </c>
      <c r="B137" s="370" t="s">
        <v>216</v>
      </c>
      <c r="C137" s="294" t="s">
        <v>1934</v>
      </c>
      <c r="D137" s="294" t="s">
        <v>9498</v>
      </c>
      <c r="E137" s="557">
        <v>1</v>
      </c>
      <c r="F137" s="379"/>
      <c r="G137" s="479">
        <v>220</v>
      </c>
      <c r="H137" s="179">
        <f>IF(G137="","",G137-G137*COMPASS!$U$23)</f>
        <v>220</v>
      </c>
    </row>
    <row r="138" spans="1:8" ht="14.85" customHeight="1">
      <c r="A138" s="347" t="s">
        <v>16750</v>
      </c>
      <c r="B138" s="370" t="s">
        <v>216</v>
      </c>
      <c r="C138" s="294" t="s">
        <v>16751</v>
      </c>
      <c r="D138" s="294" t="s">
        <v>16752</v>
      </c>
      <c r="E138" s="557">
        <v>1</v>
      </c>
      <c r="F138" s="379"/>
      <c r="G138" s="479">
        <v>93</v>
      </c>
      <c r="H138" s="179">
        <f>IF(G138="","",G138-G138*COMPASS!$U$23)</f>
        <v>93</v>
      </c>
    </row>
    <row r="139" spans="1:8" ht="14.85" customHeight="1">
      <c r="A139" s="347" t="s">
        <v>1974</v>
      </c>
      <c r="B139" s="370" t="s">
        <v>216</v>
      </c>
      <c r="C139" s="294" t="s">
        <v>1935</v>
      </c>
      <c r="D139" s="294" t="s">
        <v>9499</v>
      </c>
      <c r="E139" s="557">
        <v>1</v>
      </c>
      <c r="F139" s="379"/>
      <c r="G139" s="479">
        <v>67</v>
      </c>
      <c r="H139" s="179">
        <f>IF(G139="","",G139-G139*COMPASS!$U$23)</f>
        <v>67</v>
      </c>
    </row>
    <row r="140" spans="1:8" ht="14.85" customHeight="1">
      <c r="A140" s="347" t="s">
        <v>1975</v>
      </c>
      <c r="B140" s="370" t="s">
        <v>216</v>
      </c>
      <c r="C140" s="294" t="s">
        <v>1936</v>
      </c>
      <c r="D140" s="294" t="s">
        <v>9500</v>
      </c>
      <c r="E140" s="557">
        <v>1</v>
      </c>
      <c r="F140" s="379"/>
      <c r="G140" s="479">
        <v>67</v>
      </c>
      <c r="H140" s="179">
        <f>IF(G140="","",G140-G140*COMPASS!$U$23)</f>
        <v>67</v>
      </c>
    </row>
    <row r="141" spans="1:8" ht="14.85" customHeight="1">
      <c r="A141" s="347" t="s">
        <v>1976</v>
      </c>
      <c r="B141" s="370" t="s">
        <v>216</v>
      </c>
      <c r="C141" s="294" t="s">
        <v>1937</v>
      </c>
      <c r="D141" s="294" t="s">
        <v>9501</v>
      </c>
      <c r="E141" s="557">
        <v>1</v>
      </c>
      <c r="F141" s="379"/>
      <c r="G141" s="479">
        <v>67</v>
      </c>
      <c r="H141" s="179">
        <f>IF(G141="","",G141-G141*COMPASS!$U$23)</f>
        <v>67</v>
      </c>
    </row>
    <row r="142" spans="1:8" ht="14.85" customHeight="1">
      <c r="A142" s="1002" t="s">
        <v>12801</v>
      </c>
      <c r="B142" s="363"/>
      <c r="C142" s="364"/>
      <c r="D142" s="364"/>
      <c r="E142" s="558"/>
      <c r="F142" s="559"/>
      <c r="G142" s="559"/>
      <c r="H142" s="179" t="str">
        <f>IF(G142="","",G142-G142*COMPASS!$U$23)</f>
        <v/>
      </c>
    </row>
    <row r="143" spans="1:8" ht="14.85" customHeight="1">
      <c r="A143" s="347" t="s">
        <v>14513</v>
      </c>
      <c r="B143" s="370" t="s">
        <v>216</v>
      </c>
      <c r="C143" s="294" t="s">
        <v>14514</v>
      </c>
      <c r="D143" s="294" t="s">
        <v>14515</v>
      </c>
      <c r="E143" s="557">
        <v>1</v>
      </c>
      <c r="F143" s="379"/>
      <c r="G143" s="479">
        <v>93</v>
      </c>
      <c r="H143" s="179">
        <f>IF(G143="","",G143-G143*COMPASS!$U$23)</f>
        <v>93</v>
      </c>
    </row>
    <row r="144" spans="1:8" ht="14.85" customHeight="1">
      <c r="A144" s="347" t="s">
        <v>10880</v>
      </c>
      <c r="B144" s="370" t="s">
        <v>216</v>
      </c>
      <c r="C144" s="294" t="s">
        <v>10881</v>
      </c>
      <c r="D144" s="294" t="s">
        <v>10882</v>
      </c>
      <c r="E144" s="557">
        <v>1</v>
      </c>
      <c r="F144" s="379"/>
      <c r="G144" s="479">
        <v>311</v>
      </c>
      <c r="H144" s="179">
        <f>IF(G144="","",G144-G144*COMPASS!$U$23)</f>
        <v>311</v>
      </c>
    </row>
    <row r="145" spans="1:8" ht="14.85" customHeight="1">
      <c r="A145" s="347" t="s">
        <v>1966</v>
      </c>
      <c r="B145" s="370" t="s">
        <v>216</v>
      </c>
      <c r="C145" s="294" t="s">
        <v>1925</v>
      </c>
      <c r="D145" s="294" t="s">
        <v>9489</v>
      </c>
      <c r="E145" s="557">
        <v>1</v>
      </c>
      <c r="F145" s="379"/>
      <c r="G145" s="479">
        <v>251</v>
      </c>
      <c r="H145" s="179">
        <f>IF(G145="","",G145-G145*COMPASS!$U$23)</f>
        <v>251</v>
      </c>
    </row>
    <row r="146" spans="1:8" ht="14.85" customHeight="1">
      <c r="A146" s="347" t="s">
        <v>12802</v>
      </c>
      <c r="B146" s="370" t="s">
        <v>216</v>
      </c>
      <c r="C146" s="294" t="s">
        <v>12803</v>
      </c>
      <c r="D146" s="294" t="s">
        <v>12804</v>
      </c>
      <c r="E146" s="557">
        <v>1</v>
      </c>
      <c r="F146" s="379"/>
      <c r="G146" s="479">
        <v>251</v>
      </c>
      <c r="H146" s="179">
        <f>IF(G146="","",G146-G146*COMPASS!$U$23)</f>
        <v>251</v>
      </c>
    </row>
    <row r="147" spans="1:8" ht="14.85" customHeight="1">
      <c r="A147" s="347" t="s">
        <v>15306</v>
      </c>
      <c r="B147" s="370" t="s">
        <v>216</v>
      </c>
      <c r="C147" s="294" t="s">
        <v>15307</v>
      </c>
      <c r="D147" s="294" t="s">
        <v>15308</v>
      </c>
      <c r="E147" s="557">
        <v>1</v>
      </c>
      <c r="F147" s="379"/>
      <c r="G147" s="479">
        <v>327</v>
      </c>
      <c r="H147" s="179">
        <f>IF(G147="","",G147-G147*COMPASS!$U$23)</f>
        <v>327</v>
      </c>
    </row>
    <row r="148" spans="1:8" ht="14.85" customHeight="1">
      <c r="A148" s="347" t="s">
        <v>1967</v>
      </c>
      <c r="B148" s="370" t="s">
        <v>216</v>
      </c>
      <c r="C148" s="294" t="s">
        <v>1926</v>
      </c>
      <c r="D148" s="294" t="s">
        <v>9490</v>
      </c>
      <c r="E148" s="557">
        <v>1</v>
      </c>
      <c r="F148" s="379"/>
      <c r="G148" s="479">
        <v>251</v>
      </c>
      <c r="H148" s="179">
        <f>IF(G148="","",G148-G148*COMPASS!$U$23)</f>
        <v>251</v>
      </c>
    </row>
    <row r="149" spans="1:8" ht="14.85" customHeight="1">
      <c r="A149" s="347" t="s">
        <v>1968</v>
      </c>
      <c r="B149" s="370" t="s">
        <v>216</v>
      </c>
      <c r="C149" s="294" t="s">
        <v>1927</v>
      </c>
      <c r="D149" s="294" t="s">
        <v>9491</v>
      </c>
      <c r="E149" s="557">
        <v>1</v>
      </c>
      <c r="F149" s="379"/>
      <c r="G149" s="479">
        <v>251</v>
      </c>
      <c r="H149" s="179">
        <f>IF(G149="","",G149-G149*COMPASS!$U$23)</f>
        <v>251</v>
      </c>
    </row>
    <row r="150" spans="1:8" ht="14.85" customHeight="1">
      <c r="A150" s="347" t="s">
        <v>1969</v>
      </c>
      <c r="B150" s="370" t="s">
        <v>216</v>
      </c>
      <c r="C150" s="294" t="s">
        <v>1928</v>
      </c>
      <c r="D150" s="294" t="s">
        <v>9492</v>
      </c>
      <c r="E150" s="557">
        <v>1</v>
      </c>
      <c r="F150" s="379"/>
      <c r="G150" s="479">
        <v>67</v>
      </c>
      <c r="H150" s="179">
        <f>IF(G150="","",G150-G150*COMPASS!$U$23)</f>
        <v>67</v>
      </c>
    </row>
    <row r="151" spans="1:8" ht="14.85" customHeight="1">
      <c r="A151" s="347" t="s">
        <v>1970</v>
      </c>
      <c r="B151" s="370" t="s">
        <v>216</v>
      </c>
      <c r="C151" s="294" t="s">
        <v>1929</v>
      </c>
      <c r="D151" s="294" t="s">
        <v>9493</v>
      </c>
      <c r="E151" s="557">
        <v>1</v>
      </c>
      <c r="F151" s="379"/>
      <c r="G151" s="479">
        <v>67</v>
      </c>
      <c r="H151" s="179">
        <f>IF(G151="","",G151-G151*COMPASS!$U$23)</f>
        <v>67</v>
      </c>
    </row>
    <row r="152" spans="1:8" ht="14.85" customHeight="1">
      <c r="A152" s="347" t="s">
        <v>1971</v>
      </c>
      <c r="B152" s="370" t="s">
        <v>216</v>
      </c>
      <c r="C152" s="294" t="s">
        <v>1930</v>
      </c>
      <c r="D152" s="294" t="s">
        <v>9494</v>
      </c>
      <c r="E152" s="557">
        <v>1</v>
      </c>
      <c r="F152" s="379"/>
      <c r="G152" s="479">
        <v>67</v>
      </c>
      <c r="H152" s="179">
        <f>IF(G152="","",G152-G152*COMPASS!$U$23)</f>
        <v>67</v>
      </c>
    </row>
    <row r="153" spans="1:8" ht="14.85" customHeight="1">
      <c r="A153" s="347" t="s">
        <v>1972</v>
      </c>
      <c r="B153" s="370" t="s">
        <v>216</v>
      </c>
      <c r="C153" s="294" t="s">
        <v>1931</v>
      </c>
      <c r="D153" s="294" t="s">
        <v>9495</v>
      </c>
      <c r="E153" s="557">
        <v>1</v>
      </c>
      <c r="F153" s="379"/>
      <c r="G153" s="479">
        <v>67</v>
      </c>
      <c r="H153" s="179">
        <f>IF(G153="","",G153-G153*COMPASS!$U$23)</f>
        <v>67</v>
      </c>
    </row>
    <row r="154" spans="1:8" ht="14.85" customHeight="1">
      <c r="A154" s="347" t="s">
        <v>1973</v>
      </c>
      <c r="B154" s="370" t="s">
        <v>216</v>
      </c>
      <c r="C154" s="294" t="s">
        <v>1932</v>
      </c>
      <c r="D154" s="294" t="s">
        <v>9496</v>
      </c>
      <c r="E154" s="557">
        <v>1</v>
      </c>
      <c r="F154" s="379"/>
      <c r="G154" s="479">
        <v>67</v>
      </c>
      <c r="H154" s="179">
        <f>IF(G154="","",G154-G154*COMPASS!$U$23)</f>
        <v>67</v>
      </c>
    </row>
    <row r="155" spans="1:8" ht="14.85" customHeight="1">
      <c r="A155" s="362" t="s">
        <v>12805</v>
      </c>
      <c r="B155" s="363"/>
      <c r="C155" s="364"/>
      <c r="D155" s="364"/>
      <c r="E155" s="558"/>
      <c r="F155" s="559"/>
      <c r="G155" s="559"/>
      <c r="H155" s="179" t="str">
        <f>IF(G155="","",G155-G155*COMPASS!$U$23)</f>
        <v/>
      </c>
    </row>
    <row r="156" spans="1:8" ht="14.85" customHeight="1">
      <c r="A156" s="347" t="s">
        <v>4394</v>
      </c>
      <c r="B156" s="370" t="s">
        <v>216</v>
      </c>
      <c r="C156" s="294" t="s">
        <v>4395</v>
      </c>
      <c r="D156" s="294" t="s">
        <v>9449</v>
      </c>
      <c r="E156" s="557">
        <v>1</v>
      </c>
      <c r="F156" s="379"/>
      <c r="G156" s="479">
        <v>34295</v>
      </c>
      <c r="H156" s="179">
        <f>IF(G156="","",G156-G156*COMPASS!$U$23)</f>
        <v>34295</v>
      </c>
    </row>
    <row r="157" spans="1:8" ht="14.85" customHeight="1">
      <c r="A157" s="347" t="s">
        <v>4422</v>
      </c>
      <c r="B157" s="370" t="s">
        <v>216</v>
      </c>
      <c r="C157" s="294" t="s">
        <v>4423</v>
      </c>
      <c r="D157" s="294" t="s">
        <v>9798</v>
      </c>
      <c r="E157" s="557">
        <v>1</v>
      </c>
      <c r="F157" s="379"/>
      <c r="G157" s="479">
        <v>13297</v>
      </c>
      <c r="H157" s="179">
        <f>IF(G157="","",G157-G157*COMPASS!$U$23)</f>
        <v>13297</v>
      </c>
    </row>
    <row r="158" spans="1:8" ht="14.85" customHeight="1">
      <c r="A158" s="347" t="s">
        <v>4424</v>
      </c>
      <c r="B158" s="370" t="s">
        <v>216</v>
      </c>
      <c r="C158" s="294" t="s">
        <v>4425</v>
      </c>
      <c r="D158" s="294" t="s">
        <v>10878</v>
      </c>
      <c r="E158" s="557">
        <v>1</v>
      </c>
      <c r="F158" s="379"/>
      <c r="G158" s="479">
        <v>14512</v>
      </c>
      <c r="H158" s="179">
        <f>IF(G158="","",G158-G158*COMPASS!$U$23)</f>
        <v>14512</v>
      </c>
    </row>
    <row r="159" spans="1:8" ht="14.85" customHeight="1">
      <c r="A159" s="347" t="s">
        <v>4426</v>
      </c>
      <c r="B159" s="370" t="s">
        <v>216</v>
      </c>
      <c r="C159" s="294" t="s">
        <v>4427</v>
      </c>
      <c r="D159" s="294" t="s">
        <v>9799</v>
      </c>
      <c r="E159" s="557">
        <v>1</v>
      </c>
      <c r="F159" s="379"/>
      <c r="G159" s="479">
        <v>10698</v>
      </c>
      <c r="H159" s="179">
        <f>IF(G159="","",G159-G159*COMPASS!$U$23)</f>
        <v>10698</v>
      </c>
    </row>
    <row r="160" spans="1:8" ht="14.85" customHeight="1">
      <c r="A160" s="347" t="s">
        <v>8425</v>
      </c>
      <c r="B160" s="371" t="s">
        <v>216</v>
      </c>
      <c r="C160" s="311" t="s">
        <v>4428</v>
      </c>
      <c r="D160" s="294" t="s">
        <v>9800</v>
      </c>
      <c r="E160" s="557">
        <v>1</v>
      </c>
      <c r="F160" s="379"/>
      <c r="G160" s="479">
        <v>13283</v>
      </c>
      <c r="H160" s="179">
        <f>IF(G160="","",G160-G160*COMPASS!$U$23)</f>
        <v>13283</v>
      </c>
    </row>
    <row r="161" spans="1:8" ht="14.85" customHeight="1">
      <c r="A161" s="347" t="s">
        <v>4429</v>
      </c>
      <c r="B161" s="370" t="s">
        <v>216</v>
      </c>
      <c r="C161" s="294" t="s">
        <v>4430</v>
      </c>
      <c r="D161" s="294" t="s">
        <v>9801</v>
      </c>
      <c r="E161" s="557">
        <v>1</v>
      </c>
      <c r="F161" s="379"/>
      <c r="G161" s="479">
        <v>11550</v>
      </c>
      <c r="H161" s="179">
        <f>IF(G161="","",G161-G161*COMPASS!$U$23)</f>
        <v>11550</v>
      </c>
    </row>
    <row r="162" spans="1:8" ht="14.85" customHeight="1">
      <c r="A162" s="347" t="s">
        <v>4431</v>
      </c>
      <c r="B162" s="370" t="s">
        <v>216</v>
      </c>
      <c r="C162" s="294" t="s">
        <v>4432</v>
      </c>
      <c r="D162" s="294" t="s">
        <v>9802</v>
      </c>
      <c r="E162" s="557">
        <v>1</v>
      </c>
      <c r="F162" s="379"/>
      <c r="G162" s="479">
        <v>13636</v>
      </c>
      <c r="H162" s="179">
        <f>IF(G162="","",G162-G162*COMPASS!$U$23)</f>
        <v>13636</v>
      </c>
    </row>
    <row r="163" spans="1:8" ht="14.85" customHeight="1">
      <c r="A163" s="347" t="s">
        <v>1957</v>
      </c>
      <c r="B163" s="370" t="s">
        <v>216</v>
      </c>
      <c r="C163" s="294" t="s">
        <v>1916</v>
      </c>
      <c r="D163" s="294" t="s">
        <v>9803</v>
      </c>
      <c r="E163" s="557">
        <v>1</v>
      </c>
      <c r="F163" s="379"/>
      <c r="G163" s="479">
        <v>11386</v>
      </c>
      <c r="H163" s="179">
        <f>IF(G163="","",G163-G163*COMPASS!$U$23)</f>
        <v>11386</v>
      </c>
    </row>
    <row r="164" spans="1:8" ht="14.85" customHeight="1">
      <c r="A164" s="347" t="s">
        <v>1661</v>
      </c>
      <c r="B164" s="370" t="s">
        <v>216</v>
      </c>
      <c r="C164" s="294" t="s">
        <v>1654</v>
      </c>
      <c r="D164" s="294" t="s">
        <v>9804</v>
      </c>
      <c r="E164" s="557">
        <v>1</v>
      </c>
      <c r="F164" s="379"/>
      <c r="G164" s="479">
        <v>9570</v>
      </c>
      <c r="H164" s="179">
        <f>IF(G164="","",G164-G164*COMPASS!$U$23)</f>
        <v>9570</v>
      </c>
    </row>
    <row r="165" spans="1:8" ht="14.85" customHeight="1">
      <c r="A165" s="347" t="s">
        <v>1662</v>
      </c>
      <c r="B165" s="370" t="s">
        <v>216</v>
      </c>
      <c r="C165" s="294" t="s">
        <v>1655</v>
      </c>
      <c r="D165" s="294" t="s">
        <v>9805</v>
      </c>
      <c r="E165" s="557">
        <v>1</v>
      </c>
      <c r="F165" s="379"/>
      <c r="G165" s="479">
        <v>10262</v>
      </c>
      <c r="H165" s="179">
        <f>IF(G165="","",G165-G165*COMPASS!$U$23)</f>
        <v>10262</v>
      </c>
    </row>
    <row r="166" spans="1:8" ht="14.85" customHeight="1">
      <c r="A166" s="347" t="s">
        <v>1663</v>
      </c>
      <c r="B166" s="370" t="s">
        <v>216</v>
      </c>
      <c r="C166" s="294" t="s">
        <v>1656</v>
      </c>
      <c r="D166" s="294" t="s">
        <v>9806</v>
      </c>
      <c r="E166" s="557">
        <v>1</v>
      </c>
      <c r="F166" s="379"/>
      <c r="G166" s="479">
        <v>10865</v>
      </c>
      <c r="H166" s="179">
        <f>IF(G166="","",G166-G166*COMPASS!$U$23)</f>
        <v>10865</v>
      </c>
    </row>
    <row r="167" spans="1:8" ht="14.85" customHeight="1">
      <c r="A167" s="506" t="s">
        <v>15805</v>
      </c>
      <c r="B167" s="371" t="s">
        <v>216</v>
      </c>
      <c r="C167" s="369" t="s">
        <v>15806</v>
      </c>
      <c r="D167" s="369" t="s">
        <v>15807</v>
      </c>
      <c r="E167" s="514">
        <v>1</v>
      </c>
      <c r="F167" s="1006"/>
      <c r="G167" s="479">
        <v>12750</v>
      </c>
      <c r="H167" s="179">
        <f>IF(G167="","",G167-G167*COMPASS!$U$23)</f>
        <v>12750</v>
      </c>
    </row>
    <row r="168" spans="1:8" ht="14.85" customHeight="1">
      <c r="A168" s="1002" t="s">
        <v>12806</v>
      </c>
      <c r="B168" s="363"/>
      <c r="C168" s="364"/>
      <c r="D168" s="364"/>
      <c r="E168" s="558"/>
      <c r="F168" s="559"/>
      <c r="G168" s="559"/>
      <c r="H168" s="179" t="str">
        <f>IF(G168="","",G168-G168*COMPASS!$U$23)</f>
        <v/>
      </c>
    </row>
    <row r="169" spans="1:8" ht="14.85" customHeight="1">
      <c r="A169" s="347" t="s">
        <v>9048</v>
      </c>
      <c r="B169" s="370" t="s">
        <v>216</v>
      </c>
      <c r="C169" s="294" t="s">
        <v>9049</v>
      </c>
      <c r="D169" s="294" t="s">
        <v>9453</v>
      </c>
      <c r="E169" s="557">
        <v>1</v>
      </c>
      <c r="F169" s="379"/>
      <c r="G169" s="479">
        <v>1728</v>
      </c>
      <c r="H169" s="179">
        <f>IF(G169="","",G169-G169*COMPASS!$U$23)</f>
        <v>1728</v>
      </c>
    </row>
    <row r="170" spans="1:8" ht="14.85" customHeight="1">
      <c r="A170" s="347" t="s">
        <v>1664</v>
      </c>
      <c r="B170" s="370" t="s">
        <v>216</v>
      </c>
      <c r="C170" s="294" t="s">
        <v>1657</v>
      </c>
      <c r="D170" s="294" t="s">
        <v>9454</v>
      </c>
      <c r="E170" s="557">
        <v>1</v>
      </c>
      <c r="F170" s="379"/>
      <c r="G170" s="479">
        <v>1992</v>
      </c>
      <c r="H170" s="179">
        <f>IF(G170="","",G170-G170*COMPASS!$U$23)</f>
        <v>1992</v>
      </c>
    </row>
    <row r="171" spans="1:8" ht="14.85" customHeight="1">
      <c r="A171" s="347" t="s">
        <v>12807</v>
      </c>
      <c r="B171" s="370" t="s">
        <v>216</v>
      </c>
      <c r="C171" s="294" t="s">
        <v>12808</v>
      </c>
      <c r="D171" s="294" t="s">
        <v>14516</v>
      </c>
      <c r="E171" s="557">
        <v>1</v>
      </c>
      <c r="F171" s="379"/>
      <c r="G171" s="479">
        <v>1632</v>
      </c>
      <c r="H171" s="179">
        <f>IF(G171="","",G171-G171*COMPASS!$U$23)</f>
        <v>1632</v>
      </c>
    </row>
    <row r="172" spans="1:8" ht="14.85" customHeight="1">
      <c r="A172" s="347" t="s">
        <v>1666</v>
      </c>
      <c r="B172" s="370" t="s">
        <v>216</v>
      </c>
      <c r="C172" s="294" t="s">
        <v>1659</v>
      </c>
      <c r="D172" s="294" t="s">
        <v>9455</v>
      </c>
      <c r="E172" s="557">
        <v>1</v>
      </c>
      <c r="F172" s="379"/>
      <c r="G172" s="479">
        <v>5364</v>
      </c>
      <c r="H172" s="179">
        <f>IF(G172="","",G172-G172*COMPASS!$U$23)</f>
        <v>5364</v>
      </c>
    </row>
    <row r="173" spans="1:8" ht="14.85" customHeight="1">
      <c r="A173" s="347" t="s">
        <v>1665</v>
      </c>
      <c r="B173" s="370" t="s">
        <v>216</v>
      </c>
      <c r="C173" s="294" t="s">
        <v>1658</v>
      </c>
      <c r="D173" s="294" t="s">
        <v>9456</v>
      </c>
      <c r="E173" s="557">
        <v>1</v>
      </c>
      <c r="F173" s="379"/>
      <c r="G173" s="479">
        <v>2172</v>
      </c>
      <c r="H173" s="179">
        <f>IF(G173="","",G173-G173*COMPASS!$U$23)</f>
        <v>2172</v>
      </c>
    </row>
    <row r="174" spans="1:8" ht="14.85" customHeight="1">
      <c r="A174" s="347" t="s">
        <v>3258</v>
      </c>
      <c r="B174" s="370" t="s">
        <v>216</v>
      </c>
      <c r="C174" s="294" t="s">
        <v>1660</v>
      </c>
      <c r="D174" s="294" t="s">
        <v>9457</v>
      </c>
      <c r="E174" s="557">
        <v>1</v>
      </c>
      <c r="F174" s="379"/>
      <c r="G174" s="479">
        <v>5868</v>
      </c>
      <c r="H174" s="179">
        <f>IF(G174="","",G174-G174*COMPASS!$U$23)</f>
        <v>5868</v>
      </c>
    </row>
    <row r="175" spans="1:8" ht="14.85" customHeight="1">
      <c r="A175" s="347" t="s">
        <v>15297</v>
      </c>
      <c r="B175" s="370" t="s">
        <v>216</v>
      </c>
      <c r="C175" s="294" t="s">
        <v>15298</v>
      </c>
      <c r="D175" s="294" t="s">
        <v>15299</v>
      </c>
      <c r="E175" s="557">
        <v>1</v>
      </c>
      <c r="F175" s="379"/>
      <c r="G175" s="479">
        <v>1992</v>
      </c>
      <c r="H175" s="179">
        <f>IF(G175="","",G175-G175*COMPASS!$U$23)</f>
        <v>1992</v>
      </c>
    </row>
    <row r="176" spans="1:8" ht="14.85" customHeight="1">
      <c r="A176" s="347" t="s">
        <v>1984</v>
      </c>
      <c r="B176" s="370" t="s">
        <v>216</v>
      </c>
      <c r="C176" s="294" t="s">
        <v>1951</v>
      </c>
      <c r="D176" s="294" t="s">
        <v>14517</v>
      </c>
      <c r="E176" s="557">
        <v>1</v>
      </c>
      <c r="F176" s="379"/>
      <c r="G176" s="479">
        <v>1704</v>
      </c>
      <c r="H176" s="179">
        <f>IF(G176="","",G176-G176*COMPASS!$U$23)</f>
        <v>1704</v>
      </c>
    </row>
    <row r="177" spans="1:8" ht="14.85" customHeight="1">
      <c r="A177" s="347" t="s">
        <v>8430</v>
      </c>
      <c r="B177" s="370" t="s">
        <v>216</v>
      </c>
      <c r="C177" s="294" t="s">
        <v>8426</v>
      </c>
      <c r="D177" s="294" t="s">
        <v>9458</v>
      </c>
      <c r="E177" s="557">
        <v>1</v>
      </c>
      <c r="F177" s="379"/>
      <c r="G177" s="479">
        <v>4608</v>
      </c>
      <c r="H177" s="179">
        <f>IF(G177="","",G177-G177*COMPASS!$U$23)</f>
        <v>4608</v>
      </c>
    </row>
    <row r="178" spans="1:8" ht="14.85" customHeight="1">
      <c r="A178" s="1002" t="s">
        <v>12809</v>
      </c>
      <c r="B178" s="363"/>
      <c r="C178" s="364"/>
      <c r="D178" s="364"/>
      <c r="E178" s="558"/>
      <c r="F178" s="559"/>
      <c r="G178" s="559"/>
      <c r="H178" s="179" t="str">
        <f>IF(G178="","",G178-G178*COMPASS!$U$23)</f>
        <v/>
      </c>
    </row>
    <row r="179" spans="1:8" ht="14.85" customHeight="1">
      <c r="A179" s="347" t="s">
        <v>9810</v>
      </c>
      <c r="B179" s="370" t="s">
        <v>216</v>
      </c>
      <c r="C179" s="294" t="s">
        <v>9811</v>
      </c>
      <c r="D179" s="294" t="s">
        <v>9812</v>
      </c>
      <c r="E179" s="560">
        <v>1</v>
      </c>
      <c r="F179" s="379"/>
      <c r="G179" s="479">
        <v>390</v>
      </c>
      <c r="H179" s="179">
        <f>IF(G179="","",G179-G179*COMPASS!$U$23)</f>
        <v>390</v>
      </c>
    </row>
    <row r="180" spans="1:8" ht="14.85" customHeight="1">
      <c r="A180" s="347" t="s">
        <v>2604</v>
      </c>
      <c r="B180" s="370" t="s">
        <v>216</v>
      </c>
      <c r="C180" s="294" t="s">
        <v>2602</v>
      </c>
      <c r="D180" s="294" t="s">
        <v>9479</v>
      </c>
      <c r="E180" s="560">
        <v>1</v>
      </c>
      <c r="F180" s="379"/>
      <c r="G180" s="479">
        <v>438</v>
      </c>
      <c r="H180" s="179">
        <f>IF(G180="","",G180-G180*COMPASS!$U$23)</f>
        <v>438</v>
      </c>
    </row>
    <row r="181" spans="1:8" ht="14.85" customHeight="1">
      <c r="A181" s="347" t="s">
        <v>1776</v>
      </c>
      <c r="B181" s="370" t="s">
        <v>216</v>
      </c>
      <c r="C181" s="294" t="s">
        <v>1767</v>
      </c>
      <c r="D181" s="294" t="s">
        <v>9480</v>
      </c>
      <c r="E181" s="560">
        <v>1</v>
      </c>
      <c r="F181" s="379"/>
      <c r="G181" s="479">
        <v>438</v>
      </c>
      <c r="H181" s="179">
        <f>IF(G181="","",G181-G181*COMPASS!$U$23)</f>
        <v>438</v>
      </c>
    </row>
    <row r="182" spans="1:8" ht="14.85" customHeight="1">
      <c r="A182" s="347" t="s">
        <v>1777</v>
      </c>
      <c r="B182" s="370" t="s">
        <v>216</v>
      </c>
      <c r="C182" s="294" t="s">
        <v>1768</v>
      </c>
      <c r="D182" s="294" t="s">
        <v>9481</v>
      </c>
      <c r="E182" s="560">
        <v>1</v>
      </c>
      <c r="F182" s="379"/>
      <c r="G182" s="479">
        <v>438</v>
      </c>
      <c r="H182" s="179">
        <f>IF(G182="","",G182-G182*COMPASS!$U$23)</f>
        <v>438</v>
      </c>
    </row>
    <row r="183" spans="1:8" ht="14.85" customHeight="1">
      <c r="A183" s="347" t="s">
        <v>9813</v>
      </c>
      <c r="B183" s="370" t="s">
        <v>216</v>
      </c>
      <c r="C183" s="294" t="s">
        <v>9814</v>
      </c>
      <c r="D183" s="294" t="s">
        <v>9815</v>
      </c>
      <c r="E183" s="560">
        <v>1</v>
      </c>
      <c r="F183" s="379"/>
      <c r="G183" s="479">
        <v>390</v>
      </c>
      <c r="H183" s="179">
        <f>IF(G183="","",G183-G183*COMPASS!$U$23)</f>
        <v>390</v>
      </c>
    </row>
    <row r="184" spans="1:8" ht="14.85" customHeight="1">
      <c r="A184" s="347" t="s">
        <v>1778</v>
      </c>
      <c r="B184" s="370" t="s">
        <v>216</v>
      </c>
      <c r="C184" s="294" t="s">
        <v>1769</v>
      </c>
      <c r="D184" s="294" t="s">
        <v>9482</v>
      </c>
      <c r="E184" s="560">
        <v>1</v>
      </c>
      <c r="F184" s="379"/>
      <c r="G184" s="479">
        <v>438</v>
      </c>
      <c r="H184" s="179">
        <f>IF(G184="","",G184-G184*COMPASS!$U$23)</f>
        <v>438</v>
      </c>
    </row>
    <row r="185" spans="1:8" ht="14.85" customHeight="1">
      <c r="A185" s="347" t="s">
        <v>1779</v>
      </c>
      <c r="B185" s="370" t="s">
        <v>216</v>
      </c>
      <c r="C185" s="294" t="s">
        <v>1770</v>
      </c>
      <c r="D185" s="294" t="s">
        <v>9483</v>
      </c>
      <c r="E185" s="560">
        <v>1</v>
      </c>
      <c r="F185" s="379"/>
      <c r="G185" s="479">
        <v>438</v>
      </c>
      <c r="H185" s="179">
        <f>IF(G185="","",G185-G185*COMPASS!$U$23)</f>
        <v>438</v>
      </c>
    </row>
    <row r="186" spans="1:8" ht="14.85" customHeight="1">
      <c r="A186" s="1002" t="s">
        <v>12810</v>
      </c>
      <c r="B186" s="364"/>
      <c r="C186" s="364"/>
      <c r="D186" s="364"/>
      <c r="E186" s="558"/>
      <c r="F186" s="559"/>
      <c r="G186" s="559"/>
      <c r="H186" s="179" t="str">
        <f>IF(G186="","",G186-G186*COMPASS!$U$23)</f>
        <v/>
      </c>
    </row>
    <row r="187" spans="1:8" ht="14.85" customHeight="1">
      <c r="A187" s="347" t="s">
        <v>9816</v>
      </c>
      <c r="B187" s="370" t="s">
        <v>216</v>
      </c>
      <c r="C187" s="294" t="s">
        <v>9817</v>
      </c>
      <c r="D187" s="294" t="s">
        <v>9818</v>
      </c>
      <c r="E187" s="560">
        <v>1</v>
      </c>
      <c r="F187" s="379"/>
      <c r="G187" s="479">
        <v>390</v>
      </c>
      <c r="H187" s="179">
        <f>IF(G187="","",G187-G187*COMPASS!$U$23)</f>
        <v>390</v>
      </c>
    </row>
    <row r="188" spans="1:8" ht="14.85" customHeight="1">
      <c r="A188" s="347" t="s">
        <v>1780</v>
      </c>
      <c r="B188" s="370" t="s">
        <v>216</v>
      </c>
      <c r="C188" s="294" t="s">
        <v>1771</v>
      </c>
      <c r="D188" s="294" t="s">
        <v>9484</v>
      </c>
      <c r="E188" s="560">
        <v>1</v>
      </c>
      <c r="F188" s="379"/>
      <c r="G188" s="479">
        <v>438</v>
      </c>
      <c r="H188" s="179">
        <f>IF(G188="","",G188-G188*COMPASS!$U$23)</f>
        <v>438</v>
      </c>
    </row>
    <row r="189" spans="1:8" ht="14.85" customHeight="1">
      <c r="A189" s="347" t="s">
        <v>8927</v>
      </c>
      <c r="B189" s="370" t="s">
        <v>216</v>
      </c>
      <c r="C189" s="294" t="s">
        <v>8928</v>
      </c>
      <c r="D189" s="294" t="s">
        <v>9485</v>
      </c>
      <c r="E189" s="560">
        <v>1</v>
      </c>
      <c r="F189" s="379"/>
      <c r="G189" s="479">
        <v>438</v>
      </c>
      <c r="H189" s="179">
        <f>IF(G189="","",G189-G189*COMPASS!$U$23)</f>
        <v>438</v>
      </c>
    </row>
    <row r="190" spans="1:8" ht="14.85" customHeight="1">
      <c r="A190" s="347" t="s">
        <v>1781</v>
      </c>
      <c r="B190" s="370" t="s">
        <v>216</v>
      </c>
      <c r="C190" s="294" t="s">
        <v>1772</v>
      </c>
      <c r="D190" s="294" t="s">
        <v>9486</v>
      </c>
      <c r="E190" s="560">
        <v>1</v>
      </c>
      <c r="F190" s="379"/>
      <c r="G190" s="479">
        <v>438</v>
      </c>
      <c r="H190" s="179">
        <f>IF(G190="","",G190-G190*COMPASS!$U$23)</f>
        <v>438</v>
      </c>
    </row>
    <row r="191" spans="1:8" ht="14.85" customHeight="1">
      <c r="A191" s="347" t="s">
        <v>9819</v>
      </c>
      <c r="B191" s="370" t="s">
        <v>216</v>
      </c>
      <c r="C191" s="294" t="s">
        <v>9820</v>
      </c>
      <c r="D191" s="294" t="s">
        <v>12811</v>
      </c>
      <c r="E191" s="560">
        <v>1</v>
      </c>
      <c r="F191" s="379"/>
      <c r="G191" s="479">
        <v>390</v>
      </c>
      <c r="H191" s="179">
        <f>IF(G191="","",G191-G191*COMPASS!$U$23)</f>
        <v>390</v>
      </c>
    </row>
    <row r="192" spans="1:8" ht="14.85" customHeight="1">
      <c r="A192" s="347" t="s">
        <v>3259</v>
      </c>
      <c r="B192" s="370" t="s">
        <v>216</v>
      </c>
      <c r="C192" s="294" t="s">
        <v>4345</v>
      </c>
      <c r="D192" s="294" t="s">
        <v>9487</v>
      </c>
      <c r="E192" s="557">
        <v>1</v>
      </c>
      <c r="F192" s="379"/>
      <c r="G192" s="479">
        <v>438</v>
      </c>
      <c r="H192" s="179">
        <f>IF(G192="","",G192-G192*COMPASS!$U$23)</f>
        <v>438</v>
      </c>
    </row>
    <row r="193" spans="1:8" ht="14.85" customHeight="1">
      <c r="A193" s="347" t="s">
        <v>1782</v>
      </c>
      <c r="B193" s="370" t="s">
        <v>216</v>
      </c>
      <c r="C193" s="294" t="s">
        <v>1773</v>
      </c>
      <c r="D193" s="294" t="s">
        <v>9488</v>
      </c>
      <c r="E193" s="557">
        <v>1</v>
      </c>
      <c r="F193" s="379"/>
      <c r="G193" s="479">
        <v>438</v>
      </c>
      <c r="H193" s="179">
        <f>IF(G193="","",G193-G193*COMPASS!$U$23)</f>
        <v>438</v>
      </c>
    </row>
    <row r="194" spans="1:8" ht="14.85" customHeight="1">
      <c r="A194" s="1002" t="s">
        <v>7915</v>
      </c>
      <c r="B194" s="363"/>
      <c r="C194" s="364"/>
      <c r="D194" s="364"/>
      <c r="E194" s="558"/>
      <c r="F194" s="559"/>
      <c r="G194" s="559"/>
      <c r="H194" s="179" t="str">
        <f>IF(G194="","",G194-G194*COMPASS!$U$23)</f>
        <v/>
      </c>
    </row>
    <row r="195" spans="1:8" ht="14.85" customHeight="1">
      <c r="A195" s="347" t="s">
        <v>7930</v>
      </c>
      <c r="B195" s="371" t="s">
        <v>216</v>
      </c>
      <c r="C195" s="311" t="s">
        <v>7916</v>
      </c>
      <c r="D195" s="311" t="s">
        <v>9450</v>
      </c>
      <c r="E195" s="514">
        <v>1</v>
      </c>
      <c r="F195" s="379"/>
      <c r="G195" s="479">
        <v>14411</v>
      </c>
      <c r="H195" s="179">
        <f>IF(G195="","",G195-G195*COMPASS!$U$23)</f>
        <v>14411</v>
      </c>
    </row>
    <row r="196" spans="1:8" ht="14.85" customHeight="1">
      <c r="A196" s="347" t="s">
        <v>7917</v>
      </c>
      <c r="B196" s="371" t="s">
        <v>216</v>
      </c>
      <c r="C196" s="311" t="s">
        <v>7918</v>
      </c>
      <c r="D196" s="311" t="s">
        <v>9451</v>
      </c>
      <c r="E196" s="514">
        <v>1</v>
      </c>
      <c r="F196" s="379"/>
      <c r="G196" s="479">
        <v>17559</v>
      </c>
      <c r="H196" s="179">
        <f>IF(G196="","",G196-G196*COMPASS!$U$23)</f>
        <v>17559</v>
      </c>
    </row>
    <row r="197" spans="1:8" ht="14.85" customHeight="1">
      <c r="A197" s="347" t="s">
        <v>8197</v>
      </c>
      <c r="B197" s="371" t="s">
        <v>216</v>
      </c>
      <c r="C197" s="311" t="s">
        <v>8198</v>
      </c>
      <c r="D197" s="311" t="s">
        <v>9452</v>
      </c>
      <c r="E197" s="514">
        <v>1</v>
      </c>
      <c r="F197" s="379"/>
      <c r="G197" s="479">
        <v>15290</v>
      </c>
      <c r="H197" s="179">
        <f>IF(G197="","",G197-G197*COMPASS!$U$23)</f>
        <v>15290</v>
      </c>
    </row>
    <row r="198" spans="1:8" ht="14.85" customHeight="1">
      <c r="A198" s="996" t="s">
        <v>12812</v>
      </c>
      <c r="B198" s="997"/>
      <c r="C198" s="1003"/>
      <c r="D198" s="1003"/>
      <c r="E198" s="1003"/>
      <c r="F198" s="1003"/>
      <c r="G198" s="1004"/>
      <c r="H198" s="179" t="str">
        <f>IF(G198="","",G198-G198*COMPASS!$U$23)</f>
        <v/>
      </c>
    </row>
    <row r="199" spans="1:8" ht="14.85" customHeight="1">
      <c r="A199" s="1002" t="s">
        <v>7878</v>
      </c>
      <c r="B199" s="363"/>
      <c r="C199" s="364"/>
      <c r="D199" s="364"/>
      <c r="E199" s="558"/>
      <c r="F199" s="559"/>
      <c r="G199" s="559"/>
      <c r="H199" s="179" t="str">
        <f>IF(G199="","",G199-G199*COMPASS!$U$23)</f>
        <v/>
      </c>
    </row>
    <row r="200" spans="1:8" ht="14.85" customHeight="1">
      <c r="A200" s="347" t="s">
        <v>164</v>
      </c>
      <c r="B200" s="370" t="s">
        <v>216</v>
      </c>
      <c r="C200" s="294" t="s">
        <v>165</v>
      </c>
      <c r="D200" s="294" t="s">
        <v>9463</v>
      </c>
      <c r="E200" s="557">
        <v>1</v>
      </c>
      <c r="F200" s="379"/>
      <c r="G200" s="479">
        <v>3027</v>
      </c>
      <c r="H200" s="179">
        <f>IF(G200="","",G200-G200*COMPASS!$U$23)</f>
        <v>3027</v>
      </c>
    </row>
    <row r="201" spans="1:8" ht="14.85" customHeight="1">
      <c r="A201" s="347" t="s">
        <v>229</v>
      </c>
      <c r="B201" s="370" t="s">
        <v>216</v>
      </c>
      <c r="C201" s="294" t="s">
        <v>230</v>
      </c>
      <c r="D201" s="294" t="s">
        <v>9464</v>
      </c>
      <c r="E201" s="557">
        <v>1</v>
      </c>
      <c r="F201" s="379"/>
      <c r="G201" s="479">
        <v>4538</v>
      </c>
      <c r="H201" s="179">
        <f>IF(G201="","",G201-G201*COMPASS!$U$23)</f>
        <v>4538</v>
      </c>
    </row>
    <row r="202" spans="1:8" ht="14.85" customHeight="1">
      <c r="A202" s="347" t="s">
        <v>12813</v>
      </c>
      <c r="B202" s="370" t="s">
        <v>216</v>
      </c>
      <c r="C202" s="294" t="s">
        <v>12814</v>
      </c>
      <c r="D202" s="294" t="s">
        <v>12815</v>
      </c>
      <c r="E202" s="557">
        <v>1</v>
      </c>
      <c r="F202" s="379"/>
      <c r="G202" s="479">
        <v>11075</v>
      </c>
      <c r="H202" s="179">
        <f>IF(G202="","",G202-G202*COMPASS!$U$23)</f>
        <v>11075</v>
      </c>
    </row>
    <row r="203" spans="1:8" ht="14.85" customHeight="1">
      <c r="A203" s="347" t="s">
        <v>3441</v>
      </c>
      <c r="B203" s="370" t="s">
        <v>216</v>
      </c>
      <c r="C203" s="294" t="s">
        <v>3255</v>
      </c>
      <c r="D203" s="294" t="s">
        <v>9465</v>
      </c>
      <c r="E203" s="557">
        <v>1</v>
      </c>
      <c r="F203" s="379"/>
      <c r="G203" s="479">
        <v>3170</v>
      </c>
      <c r="H203" s="179">
        <f>IF(G203="","",G203-G203*COMPASS!$U$23)</f>
        <v>3170</v>
      </c>
    </row>
    <row r="204" spans="1:8" ht="14.85" customHeight="1">
      <c r="A204" s="347" t="s">
        <v>3440</v>
      </c>
      <c r="B204" s="370" t="s">
        <v>216</v>
      </c>
      <c r="C204" s="294" t="s">
        <v>3253</v>
      </c>
      <c r="D204" s="294" t="s">
        <v>9466</v>
      </c>
      <c r="E204" s="557">
        <v>1</v>
      </c>
      <c r="F204" s="379"/>
      <c r="G204" s="479">
        <v>1604</v>
      </c>
      <c r="H204" s="179">
        <f>IF(G204="","",G204-G204*COMPASS!$U$23)</f>
        <v>1604</v>
      </c>
    </row>
    <row r="205" spans="1:8" ht="14.85" customHeight="1">
      <c r="A205" s="347" t="s">
        <v>3260</v>
      </c>
      <c r="B205" s="370" t="s">
        <v>216</v>
      </c>
      <c r="C205" s="294" t="s">
        <v>3254</v>
      </c>
      <c r="D205" s="294" t="s">
        <v>9467</v>
      </c>
      <c r="E205" s="557">
        <v>1</v>
      </c>
      <c r="F205" s="379"/>
      <c r="G205" s="479">
        <v>1768</v>
      </c>
      <c r="H205" s="179">
        <f>IF(G205="","",G205-G205*COMPASS!$U$23)</f>
        <v>1768</v>
      </c>
    </row>
    <row r="206" spans="1:8" ht="14.85" customHeight="1">
      <c r="A206" s="1002" t="s">
        <v>7919</v>
      </c>
      <c r="B206" s="363"/>
      <c r="C206" s="364"/>
      <c r="D206" s="364"/>
      <c r="E206" s="558"/>
      <c r="F206" s="559"/>
      <c r="G206" s="559"/>
      <c r="H206" s="179" t="str">
        <f>IF(G206="","",G206-G206*COMPASS!$U$23)</f>
        <v/>
      </c>
    </row>
    <row r="207" spans="1:8" ht="14.85" customHeight="1">
      <c r="A207" s="347" t="s">
        <v>7931</v>
      </c>
      <c r="B207" s="370" t="s">
        <v>216</v>
      </c>
      <c r="C207" s="294" t="s">
        <v>7920</v>
      </c>
      <c r="D207" s="294" t="s">
        <v>9459</v>
      </c>
      <c r="E207" s="557">
        <v>1</v>
      </c>
      <c r="F207" s="379"/>
      <c r="G207" s="479">
        <v>6927</v>
      </c>
      <c r="H207" s="179">
        <f>IF(G207="","",G207-G207*COMPASS!$U$23)</f>
        <v>6927</v>
      </c>
    </row>
    <row r="208" spans="1:8" ht="14.85" customHeight="1">
      <c r="A208" s="347" t="s">
        <v>7921</v>
      </c>
      <c r="B208" s="370" t="s">
        <v>216</v>
      </c>
      <c r="C208" s="294" t="s">
        <v>7922</v>
      </c>
      <c r="D208" s="294" t="s">
        <v>9460</v>
      </c>
      <c r="E208" s="557">
        <v>1</v>
      </c>
      <c r="F208" s="379"/>
      <c r="G208" s="479">
        <v>5789</v>
      </c>
      <c r="H208" s="179">
        <f>IF(G208="","",G208-G208*COMPASS!$U$23)</f>
        <v>5789</v>
      </c>
    </row>
    <row r="209" spans="1:8" ht="14.85" customHeight="1">
      <c r="A209" s="347" t="s">
        <v>7932</v>
      </c>
      <c r="B209" s="370" t="s">
        <v>216</v>
      </c>
      <c r="C209" s="294" t="s">
        <v>7923</v>
      </c>
      <c r="D209" s="294" t="s">
        <v>9461</v>
      </c>
      <c r="E209" s="557">
        <v>1</v>
      </c>
      <c r="F209" s="379"/>
      <c r="G209" s="479">
        <v>11049</v>
      </c>
      <c r="H209" s="179">
        <f>IF(G209="","",G209-G209*COMPASS!$U$23)</f>
        <v>11049</v>
      </c>
    </row>
    <row r="210" spans="1:8" ht="14.85" customHeight="1">
      <c r="A210" s="347" t="s">
        <v>4433</v>
      </c>
      <c r="B210" s="370" t="s">
        <v>216</v>
      </c>
      <c r="C210" s="294" t="s">
        <v>4434</v>
      </c>
      <c r="D210" s="294" t="s">
        <v>9462</v>
      </c>
      <c r="E210" s="557">
        <v>1</v>
      </c>
      <c r="F210" s="379"/>
      <c r="G210" s="479">
        <v>12425</v>
      </c>
      <c r="H210" s="179">
        <f>IF(G210="","",G210-G210*COMPASS!$U$23)</f>
        <v>12425</v>
      </c>
    </row>
    <row r="211" spans="1:8" ht="14.85" customHeight="1">
      <c r="A211" s="996" t="s">
        <v>7913</v>
      </c>
      <c r="B211" s="997"/>
      <c r="C211" s="1003"/>
      <c r="D211" s="1003"/>
      <c r="E211" s="1003"/>
      <c r="F211" s="1003"/>
      <c r="G211" s="1004"/>
      <c r="H211" s="179" t="str">
        <f>IF(G211="","",G211-G211*COMPASS!$U$23)</f>
        <v/>
      </c>
    </row>
    <row r="212" spans="1:8" ht="14.85" customHeight="1">
      <c r="A212" s="1002" t="s">
        <v>7876</v>
      </c>
      <c r="B212" s="363"/>
      <c r="C212" s="364"/>
      <c r="D212" s="364"/>
      <c r="E212" s="558"/>
      <c r="F212" s="559"/>
      <c r="G212" s="559"/>
      <c r="H212" s="179" t="str">
        <f>IF(G212="","",G212-G212*COMPASS!$U$23)</f>
        <v/>
      </c>
    </row>
    <row r="213" spans="1:8" ht="14.85" customHeight="1">
      <c r="A213" s="347" t="s">
        <v>7914</v>
      </c>
      <c r="B213" s="370" t="s">
        <v>216</v>
      </c>
      <c r="C213" s="294" t="s">
        <v>4408</v>
      </c>
      <c r="D213" s="294" t="s">
        <v>9415</v>
      </c>
      <c r="E213" s="557">
        <v>1</v>
      </c>
      <c r="F213" s="379"/>
      <c r="G213" s="479">
        <v>21588</v>
      </c>
      <c r="H213" s="179">
        <f>IF(G213="","",G213-G213*COMPASS!$U$23)</f>
        <v>21588</v>
      </c>
    </row>
    <row r="214" spans="1:8" ht="14.85" customHeight="1">
      <c r="A214" s="347" t="s">
        <v>4409</v>
      </c>
      <c r="B214" s="370" t="s">
        <v>216</v>
      </c>
      <c r="C214" s="294" t="s">
        <v>4410</v>
      </c>
      <c r="D214" s="294" t="s">
        <v>9416</v>
      </c>
      <c r="E214" s="557">
        <v>1</v>
      </c>
      <c r="F214" s="379"/>
      <c r="G214" s="479">
        <v>23532</v>
      </c>
      <c r="H214" s="179">
        <f>IF(G214="","",G214-G214*COMPASS!$U$23)</f>
        <v>23532</v>
      </c>
    </row>
    <row r="215" spans="1:8" ht="14.85" customHeight="1">
      <c r="A215" s="347" t="s">
        <v>4411</v>
      </c>
      <c r="B215" s="370" t="s">
        <v>216</v>
      </c>
      <c r="C215" s="294" t="s">
        <v>4412</v>
      </c>
      <c r="D215" s="294" t="s">
        <v>9417</v>
      </c>
      <c r="E215" s="557">
        <v>1</v>
      </c>
      <c r="F215" s="379"/>
      <c r="G215" s="479">
        <v>28075</v>
      </c>
      <c r="H215" s="179">
        <f>IF(G215="","",G215-G215*COMPASS!$U$23)</f>
        <v>28075</v>
      </c>
    </row>
    <row r="216" spans="1:8" ht="14.85" customHeight="1">
      <c r="A216" s="347" t="s">
        <v>4413</v>
      </c>
      <c r="B216" s="370" t="s">
        <v>216</v>
      </c>
      <c r="C216" s="294" t="s">
        <v>4414</v>
      </c>
      <c r="D216" s="294" t="s">
        <v>9418</v>
      </c>
      <c r="E216" s="557">
        <v>1</v>
      </c>
      <c r="F216" s="379"/>
      <c r="G216" s="479">
        <v>41400</v>
      </c>
      <c r="H216" s="179">
        <f>IF(G216="","",G216-G216*COMPASS!$U$23)</f>
        <v>41400</v>
      </c>
    </row>
    <row r="217" spans="1:8" ht="14.85" customHeight="1">
      <c r="A217" s="347" t="s">
        <v>9419</v>
      </c>
      <c r="B217" s="370" t="s">
        <v>216</v>
      </c>
      <c r="C217" s="294" t="s">
        <v>9420</v>
      </c>
      <c r="D217" s="294" t="s">
        <v>9421</v>
      </c>
      <c r="E217" s="557">
        <v>1</v>
      </c>
      <c r="F217" s="379"/>
      <c r="G217" s="479">
        <v>35999</v>
      </c>
      <c r="H217" s="179">
        <f>IF(G217="","",G217-G217*COMPASS!$U$23)</f>
        <v>35999</v>
      </c>
    </row>
    <row r="218" spans="1:8" ht="14.85" customHeight="1">
      <c r="A218" s="347" t="s">
        <v>16753</v>
      </c>
      <c r="B218" s="1191" t="s">
        <v>216</v>
      </c>
      <c r="C218" s="294" t="s">
        <v>16754</v>
      </c>
      <c r="D218" s="294" t="s">
        <v>16755</v>
      </c>
      <c r="E218" s="514">
        <v>1</v>
      </c>
      <c r="F218" s="1192"/>
      <c r="G218" s="479">
        <v>26600</v>
      </c>
      <c r="H218" s="179">
        <f>IF(G218="","",G218-G218*COMPASS!$U$23)</f>
        <v>26600</v>
      </c>
    </row>
    <row r="219" spans="1:8" ht="14.85" customHeight="1">
      <c r="A219" s="347" t="s">
        <v>4417</v>
      </c>
      <c r="B219" s="370" t="s">
        <v>216</v>
      </c>
      <c r="C219" s="294" t="s">
        <v>4418</v>
      </c>
      <c r="D219" s="294" t="s">
        <v>9422</v>
      </c>
      <c r="E219" s="557">
        <v>1</v>
      </c>
      <c r="F219" s="379"/>
      <c r="G219" s="479">
        <v>24787</v>
      </c>
      <c r="H219" s="179">
        <f>IF(G219="","",G219-G219*COMPASS!$U$23)</f>
        <v>24787</v>
      </c>
    </row>
    <row r="220" spans="1:8" ht="14.85" customHeight="1">
      <c r="A220" s="1002" t="s">
        <v>7877</v>
      </c>
      <c r="B220" s="363"/>
      <c r="C220" s="365"/>
      <c r="D220" s="364"/>
      <c r="E220" s="364"/>
      <c r="F220" s="364"/>
      <c r="G220" s="365"/>
      <c r="H220" s="179" t="str">
        <f>IF(G220="","",G220-G220*COMPASS!$U$23)</f>
        <v/>
      </c>
    </row>
    <row r="221" spans="1:8" ht="14.85" customHeight="1">
      <c r="A221" s="347" t="s">
        <v>4380</v>
      </c>
      <c r="B221" s="370" t="s">
        <v>216</v>
      </c>
      <c r="C221" s="294" t="s">
        <v>4381</v>
      </c>
      <c r="D221" s="294" t="s">
        <v>9423</v>
      </c>
      <c r="E221" s="557">
        <v>1</v>
      </c>
      <c r="F221" s="379"/>
      <c r="G221" s="479">
        <v>25870</v>
      </c>
      <c r="H221" s="179">
        <f>IF(G221="","",G221-G221*COMPASS!$U$23)</f>
        <v>25870</v>
      </c>
    </row>
    <row r="222" spans="1:8" ht="14.85" customHeight="1">
      <c r="A222" s="347" t="s">
        <v>4384</v>
      </c>
      <c r="B222" s="370" t="s">
        <v>216</v>
      </c>
      <c r="C222" s="294" t="s">
        <v>4385</v>
      </c>
      <c r="D222" s="294" t="s">
        <v>9424</v>
      </c>
      <c r="E222" s="557">
        <v>1</v>
      </c>
      <c r="F222" s="379"/>
      <c r="G222" s="479">
        <v>24560</v>
      </c>
      <c r="H222" s="179">
        <f>IF(G222="","",G222-G222*COMPASS!$U$23)</f>
        <v>24560</v>
      </c>
    </row>
    <row r="223" spans="1:8" ht="14.85" customHeight="1">
      <c r="A223" s="347" t="s">
        <v>4398</v>
      </c>
      <c r="B223" s="370" t="s">
        <v>216</v>
      </c>
      <c r="C223" s="294" t="s">
        <v>4399</v>
      </c>
      <c r="D223" s="294" t="s">
        <v>9425</v>
      </c>
      <c r="E223" s="557">
        <v>1</v>
      </c>
      <c r="F223" s="379"/>
      <c r="G223" s="479">
        <v>25733</v>
      </c>
      <c r="H223" s="179">
        <f>IF(G223="","",G223-G223*COMPASS!$U$23)</f>
        <v>25733</v>
      </c>
    </row>
    <row r="224" spans="1:8" ht="14.85" customHeight="1">
      <c r="A224" s="362" t="s">
        <v>7924</v>
      </c>
      <c r="B224" s="364"/>
      <c r="C224" s="364"/>
      <c r="D224" s="364"/>
      <c r="E224" s="558"/>
      <c r="F224" s="559"/>
      <c r="G224" s="559"/>
      <c r="H224" s="179" t="str">
        <f>IF(G224="","",G224-G224*COMPASS!$U$23)</f>
        <v/>
      </c>
    </row>
    <row r="225" spans="1:8" ht="14.85" customHeight="1">
      <c r="A225" s="347" t="s">
        <v>4420</v>
      </c>
      <c r="B225" s="370" t="s">
        <v>216</v>
      </c>
      <c r="C225" s="294" t="s">
        <v>4421</v>
      </c>
      <c r="D225" s="294" t="s">
        <v>9468</v>
      </c>
      <c r="E225" s="557">
        <v>1</v>
      </c>
      <c r="F225" s="379"/>
      <c r="G225" s="479">
        <v>5135</v>
      </c>
      <c r="H225" s="179">
        <f>IF(G225="","",G225-G225*COMPASS!$U$23)</f>
        <v>5135</v>
      </c>
    </row>
    <row r="226" spans="1:8" ht="14.85" customHeight="1">
      <c r="A226" s="362" t="s">
        <v>9807</v>
      </c>
      <c r="B226" s="364"/>
      <c r="C226" s="364"/>
      <c r="D226" s="364"/>
      <c r="E226" s="558"/>
      <c r="F226" s="559"/>
      <c r="G226" s="559"/>
      <c r="H226" s="179" t="str">
        <f>IF(G226="","",G226-G226*COMPASS!$U$23)</f>
        <v/>
      </c>
    </row>
    <row r="227" spans="1:8" ht="14.85" customHeight="1">
      <c r="A227" s="347" t="s">
        <v>9808</v>
      </c>
      <c r="B227" s="370" t="s">
        <v>216</v>
      </c>
      <c r="C227" s="294" t="s">
        <v>9809</v>
      </c>
      <c r="D227" s="294" t="s">
        <v>10879</v>
      </c>
      <c r="E227" s="557">
        <v>1</v>
      </c>
      <c r="F227" s="379"/>
      <c r="G227" s="479">
        <v>1877</v>
      </c>
      <c r="H227" s="179">
        <f>IF(G227="","",G227-G227*COMPASS!$U$23)</f>
        <v>1877</v>
      </c>
    </row>
    <row r="228" spans="1:8" ht="14.85" customHeight="1">
      <c r="A228" s="996" t="s">
        <v>12816</v>
      </c>
      <c r="B228" s="997"/>
      <c r="C228" s="1003"/>
      <c r="D228" s="1003"/>
      <c r="E228" s="1003"/>
      <c r="F228" s="1003"/>
      <c r="G228" s="1004"/>
      <c r="H228" s="179" t="str">
        <f>IF(G228="","",G228-G228*COMPASS!$U$23)</f>
        <v/>
      </c>
    </row>
    <row r="229" spans="1:8" ht="14.85" customHeight="1">
      <c r="A229" s="1002" t="s">
        <v>7881</v>
      </c>
      <c r="B229" s="363"/>
      <c r="C229" s="364"/>
      <c r="D229" s="364"/>
      <c r="E229" s="558"/>
      <c r="F229" s="559"/>
      <c r="G229" s="559"/>
      <c r="H229" s="179" t="str">
        <f>IF(G229="","",G229-G229*COMPASS!$U$23)</f>
        <v/>
      </c>
    </row>
    <row r="230" spans="1:8" ht="14.85" customHeight="1">
      <c r="A230" s="347" t="s">
        <v>339</v>
      </c>
      <c r="B230" s="370" t="s">
        <v>216</v>
      </c>
      <c r="C230" s="294" t="s">
        <v>340</v>
      </c>
      <c r="D230" s="294" t="s">
        <v>9821</v>
      </c>
      <c r="E230" s="557">
        <v>1</v>
      </c>
      <c r="F230" s="379"/>
      <c r="G230" s="479">
        <v>562</v>
      </c>
      <c r="H230" s="179">
        <f>IF(G230="","",G230-G230*COMPASS!$U$23)</f>
        <v>562</v>
      </c>
    </row>
    <row r="231" spans="1:8" ht="14.85" customHeight="1">
      <c r="A231" s="347" t="s">
        <v>509</v>
      </c>
      <c r="B231" s="370" t="s">
        <v>216</v>
      </c>
      <c r="C231" s="294" t="s">
        <v>510</v>
      </c>
      <c r="D231" s="294" t="s">
        <v>9509</v>
      </c>
      <c r="E231" s="557">
        <v>1</v>
      </c>
      <c r="F231" s="379"/>
      <c r="G231" s="479">
        <v>185</v>
      </c>
      <c r="H231" s="179">
        <f>IF(G231="","",G231-G231*COMPASS!$U$23)</f>
        <v>185</v>
      </c>
    </row>
    <row r="232" spans="1:8" ht="14.85" customHeight="1">
      <c r="A232" s="347" t="s">
        <v>16756</v>
      </c>
      <c r="B232" s="370" t="s">
        <v>216</v>
      </c>
      <c r="C232" s="294" t="s">
        <v>16757</v>
      </c>
      <c r="D232" s="294" t="s">
        <v>16758</v>
      </c>
      <c r="E232" s="557">
        <v>1</v>
      </c>
      <c r="F232" s="379"/>
      <c r="G232" s="479">
        <v>520</v>
      </c>
      <c r="H232" s="179">
        <f>IF(G232="","",G232-G232*COMPASS!$U$23)</f>
        <v>520</v>
      </c>
    </row>
    <row r="233" spans="1:8" ht="14.85" customHeight="1">
      <c r="A233" s="1002" t="s">
        <v>9822</v>
      </c>
      <c r="B233" s="363"/>
      <c r="C233" s="364"/>
      <c r="D233" s="364"/>
      <c r="E233" s="558"/>
      <c r="F233" s="559"/>
      <c r="G233" s="559"/>
      <c r="H233" s="179" t="str">
        <f>IF(G233="","",G233-G233*COMPASS!$U$23)</f>
        <v/>
      </c>
    </row>
    <row r="234" spans="1:8" ht="14.85" customHeight="1">
      <c r="A234" s="347" t="s">
        <v>9823</v>
      </c>
      <c r="B234" s="370" t="s">
        <v>467</v>
      </c>
      <c r="C234" s="294" t="s">
        <v>9824</v>
      </c>
      <c r="D234" s="294" t="s">
        <v>9825</v>
      </c>
      <c r="E234" s="557">
        <v>1</v>
      </c>
      <c r="F234" s="379"/>
      <c r="G234" s="479">
        <v>139</v>
      </c>
      <c r="H234" s="179">
        <f>IF(G234="","",G234-G234*COMPASS!$U$23)</f>
        <v>139</v>
      </c>
    </row>
    <row r="235" spans="1:8" ht="14.85" customHeight="1">
      <c r="A235" s="1002" t="s">
        <v>7880</v>
      </c>
      <c r="B235" s="364"/>
      <c r="C235" s="364"/>
      <c r="D235" s="364"/>
      <c r="E235" s="558"/>
      <c r="F235" s="559"/>
      <c r="G235" s="559"/>
      <c r="H235" s="179" t="str">
        <f>IF(G235="","",G235-G235*COMPASS!$U$23)</f>
        <v/>
      </c>
    </row>
    <row r="236" spans="1:8" ht="14.85" customHeight="1">
      <c r="A236" s="347" t="s">
        <v>505</v>
      </c>
      <c r="B236" s="370" t="s">
        <v>216</v>
      </c>
      <c r="C236" s="294" t="s">
        <v>506</v>
      </c>
      <c r="D236" s="294" t="s">
        <v>9469</v>
      </c>
      <c r="E236" s="557">
        <v>1</v>
      </c>
      <c r="F236" s="379"/>
      <c r="G236" s="479">
        <v>60</v>
      </c>
      <c r="H236" s="179">
        <f>IF(G236="","",G236-G236*COMPASS!$U$23)</f>
        <v>60</v>
      </c>
    </row>
    <row r="237" spans="1:8" ht="14.85" customHeight="1">
      <c r="A237" s="347" t="s">
        <v>240</v>
      </c>
      <c r="B237" s="370" t="s">
        <v>216</v>
      </c>
      <c r="C237" s="294" t="s">
        <v>444</v>
      </c>
      <c r="D237" s="294" t="s">
        <v>9470</v>
      </c>
      <c r="E237" s="557">
        <v>1</v>
      </c>
      <c r="F237" s="379"/>
      <c r="G237" s="479">
        <v>130</v>
      </c>
      <c r="H237" s="179">
        <f>IF(G237="","",G237-G237*COMPASS!$U$23)</f>
        <v>130</v>
      </c>
    </row>
    <row r="238" spans="1:8" ht="14.85" customHeight="1">
      <c r="A238" s="347" t="s">
        <v>359</v>
      </c>
      <c r="B238" s="370" t="s">
        <v>216</v>
      </c>
      <c r="C238" s="294" t="s">
        <v>360</v>
      </c>
      <c r="D238" s="294" t="s">
        <v>9471</v>
      </c>
      <c r="E238" s="557">
        <v>1</v>
      </c>
      <c r="F238" s="379"/>
      <c r="G238" s="479">
        <v>292</v>
      </c>
      <c r="H238" s="179">
        <f>IF(G238="","",G238-G238*COMPASS!$U$23)</f>
        <v>292</v>
      </c>
    </row>
    <row r="239" spans="1:8" ht="14.85" customHeight="1">
      <c r="A239" s="347" t="s">
        <v>361</v>
      </c>
      <c r="B239" s="370" t="s">
        <v>216</v>
      </c>
      <c r="C239" s="294" t="s">
        <v>362</v>
      </c>
      <c r="D239" s="294" t="s">
        <v>9472</v>
      </c>
      <c r="E239" s="557">
        <v>1</v>
      </c>
      <c r="F239" s="379"/>
      <c r="G239" s="479">
        <v>20</v>
      </c>
      <c r="H239" s="179">
        <f>IF(G239="","",G239-G239*COMPASS!$U$23)</f>
        <v>20</v>
      </c>
    </row>
    <row r="240" spans="1:8" ht="14.85" customHeight="1">
      <c r="A240" s="347" t="s">
        <v>478</v>
      </c>
      <c r="B240" s="370" t="s">
        <v>216</v>
      </c>
      <c r="C240" s="294" t="s">
        <v>4343</v>
      </c>
      <c r="D240" s="294" t="s">
        <v>9473</v>
      </c>
      <c r="E240" s="557">
        <v>1</v>
      </c>
      <c r="F240" s="379"/>
      <c r="G240" s="479">
        <v>45</v>
      </c>
      <c r="H240" s="179">
        <f>IF(G240="","",G240-G240*COMPASS!$U$23)</f>
        <v>45</v>
      </c>
    </row>
    <row r="241" spans="1:8" ht="14.85" customHeight="1">
      <c r="A241" s="347" t="s">
        <v>293</v>
      </c>
      <c r="B241" s="370" t="s">
        <v>216</v>
      </c>
      <c r="C241" s="294" t="s">
        <v>4344</v>
      </c>
      <c r="D241" s="294" t="s">
        <v>9474</v>
      </c>
      <c r="E241" s="557">
        <v>1</v>
      </c>
      <c r="F241" s="379"/>
      <c r="G241" s="479">
        <v>37</v>
      </c>
      <c r="H241" s="179">
        <f>IF(G241="","",G241-G241*COMPASS!$U$23)</f>
        <v>37</v>
      </c>
    </row>
    <row r="242" spans="1:8" ht="14.85" customHeight="1">
      <c r="A242" s="347" t="s">
        <v>326</v>
      </c>
      <c r="B242" s="370" t="s">
        <v>216</v>
      </c>
      <c r="C242" s="294" t="s">
        <v>327</v>
      </c>
      <c r="D242" s="294" t="s">
        <v>9475</v>
      </c>
      <c r="E242" s="557">
        <v>1</v>
      </c>
      <c r="F242" s="379"/>
      <c r="G242" s="479">
        <v>37</v>
      </c>
      <c r="H242" s="179">
        <f>IF(G242="","",G242-G242*COMPASS!$U$23)</f>
        <v>37</v>
      </c>
    </row>
    <row r="243" spans="1:8" ht="14.85" customHeight="1">
      <c r="A243" s="362" t="s">
        <v>7879</v>
      </c>
      <c r="B243" s="364"/>
      <c r="C243" s="364"/>
      <c r="D243" s="364"/>
      <c r="E243" s="558"/>
      <c r="F243" s="559"/>
      <c r="G243" s="559"/>
      <c r="H243" s="179" t="str">
        <f>IF(G243="","",G243-G243*COMPASS!$U$23)</f>
        <v/>
      </c>
    </row>
    <row r="244" spans="1:8" ht="14.85" customHeight="1">
      <c r="A244" s="347" t="s">
        <v>1774</v>
      </c>
      <c r="B244" s="370" t="s">
        <v>216</v>
      </c>
      <c r="C244" s="294" t="s">
        <v>1765</v>
      </c>
      <c r="D244" s="294" t="s">
        <v>9476</v>
      </c>
      <c r="E244" s="557">
        <v>1</v>
      </c>
      <c r="F244" s="379"/>
      <c r="G244" s="479">
        <v>413</v>
      </c>
      <c r="H244" s="179">
        <f>IF(G244="","",G244-G244*COMPASS!$U$23)</f>
        <v>413</v>
      </c>
    </row>
    <row r="245" spans="1:8" ht="14.85" customHeight="1">
      <c r="A245" s="347" t="s">
        <v>1775</v>
      </c>
      <c r="B245" s="370" t="s">
        <v>216</v>
      </c>
      <c r="C245" s="294" t="s">
        <v>1766</v>
      </c>
      <c r="D245" s="294" t="s">
        <v>9477</v>
      </c>
      <c r="E245" s="557">
        <v>1</v>
      </c>
      <c r="F245" s="379"/>
      <c r="G245" s="479">
        <v>413</v>
      </c>
      <c r="H245" s="179">
        <f>IF(G245="","",G245-G245*COMPASS!$U$23)</f>
        <v>413</v>
      </c>
    </row>
    <row r="246" spans="1:8" ht="14.85" customHeight="1">
      <c r="A246" s="347" t="s">
        <v>2603</v>
      </c>
      <c r="B246" s="370" t="s">
        <v>216</v>
      </c>
      <c r="C246" s="294" t="s">
        <v>2601</v>
      </c>
      <c r="D246" s="294" t="s">
        <v>9478</v>
      </c>
      <c r="E246" s="557">
        <v>1</v>
      </c>
      <c r="F246" s="379"/>
      <c r="G246" s="479">
        <v>438</v>
      </c>
      <c r="H246" s="179">
        <f>IF(G246="","",G246-G246*COMPASS!$U$23)</f>
        <v>438</v>
      </c>
    </row>
    <row r="247" spans="1:8" ht="14.85" customHeight="1">
      <c r="A247" s="347" t="s">
        <v>1965</v>
      </c>
      <c r="B247" s="370" t="s">
        <v>216</v>
      </c>
      <c r="C247" s="294" t="s">
        <v>1924</v>
      </c>
      <c r="D247" s="294" t="s">
        <v>9502</v>
      </c>
      <c r="E247" s="557">
        <v>1</v>
      </c>
      <c r="F247" s="379"/>
      <c r="G247" s="479">
        <v>76</v>
      </c>
      <c r="H247" s="179">
        <f>IF(G247="","",G247-G247*COMPASS!$U$23)</f>
        <v>76</v>
      </c>
    </row>
    <row r="248" spans="1:8" ht="14.85" customHeight="1">
      <c r="A248" s="347" t="s">
        <v>2599</v>
      </c>
      <c r="B248" s="370" t="s">
        <v>216</v>
      </c>
      <c r="C248" s="294" t="s">
        <v>2597</v>
      </c>
      <c r="D248" s="294" t="s">
        <v>9503</v>
      </c>
      <c r="E248" s="557">
        <v>1</v>
      </c>
      <c r="F248" s="379"/>
      <c r="G248" s="479">
        <v>37</v>
      </c>
      <c r="H248" s="179">
        <f>IF(G248="","",G248-G248*COMPASS!$U$23)</f>
        <v>37</v>
      </c>
    </row>
    <row r="249" spans="1:8" ht="14.85" customHeight="1">
      <c r="A249" s="347" t="s">
        <v>2600</v>
      </c>
      <c r="B249" s="370" t="s">
        <v>216</v>
      </c>
      <c r="C249" s="294" t="s">
        <v>2598</v>
      </c>
      <c r="D249" s="294" t="s">
        <v>9504</v>
      </c>
      <c r="E249" s="557">
        <v>1</v>
      </c>
      <c r="F249" s="379"/>
      <c r="G249" s="479">
        <v>37</v>
      </c>
      <c r="H249" s="179">
        <f>IF(G249="","",G249-G249*COMPASS!$U$23)</f>
        <v>37</v>
      </c>
    </row>
    <row r="250" spans="1:8" ht="14.85" customHeight="1">
      <c r="A250" s="347" t="s">
        <v>589</v>
      </c>
      <c r="B250" s="370" t="s">
        <v>216</v>
      </c>
      <c r="C250" s="294" t="s">
        <v>590</v>
      </c>
      <c r="D250" s="294" t="s">
        <v>9505</v>
      </c>
      <c r="E250" s="557">
        <v>1</v>
      </c>
      <c r="F250" s="379"/>
      <c r="G250" s="479">
        <v>345</v>
      </c>
      <c r="H250" s="179">
        <f>IF(G250="","",G250-G250*COMPASS!$U$23)</f>
        <v>345</v>
      </c>
    </row>
    <row r="251" spans="1:8" ht="14.85" customHeight="1">
      <c r="A251" s="347" t="s">
        <v>587</v>
      </c>
      <c r="B251" s="370" t="s">
        <v>216</v>
      </c>
      <c r="C251" s="294" t="s">
        <v>588</v>
      </c>
      <c r="D251" s="294" t="s">
        <v>9506</v>
      </c>
      <c r="E251" s="557">
        <v>1</v>
      </c>
      <c r="F251" s="379"/>
      <c r="G251" s="479">
        <v>345</v>
      </c>
      <c r="H251" s="179">
        <f>IF(G251="","",G251-G251*COMPASS!$U$23)</f>
        <v>345</v>
      </c>
    </row>
    <row r="252" spans="1:8" ht="14.85" customHeight="1">
      <c r="A252" s="347" t="s">
        <v>683</v>
      </c>
      <c r="B252" s="370" t="s">
        <v>216</v>
      </c>
      <c r="C252" s="294" t="s">
        <v>684</v>
      </c>
      <c r="D252" s="294" t="s">
        <v>9507</v>
      </c>
      <c r="E252" s="557">
        <v>1</v>
      </c>
      <c r="F252" s="379"/>
      <c r="G252" s="479">
        <v>345</v>
      </c>
      <c r="H252" s="179">
        <f>IF(G252="","",G252-G252*COMPASS!$U$23)</f>
        <v>345</v>
      </c>
    </row>
    <row r="253" spans="1:8" ht="14.85" customHeight="1">
      <c r="A253" s="347" t="s">
        <v>689</v>
      </c>
      <c r="B253" s="370" t="s">
        <v>216</v>
      </c>
      <c r="C253" s="294" t="s">
        <v>690</v>
      </c>
      <c r="D253" s="294" t="s">
        <v>9508</v>
      </c>
      <c r="E253" s="557">
        <v>1</v>
      </c>
      <c r="F253" s="379"/>
      <c r="G253" s="479">
        <v>345</v>
      </c>
      <c r="H253" s="179">
        <f>IF(G253="","",G253-G253*COMPASS!$U$23)</f>
        <v>345</v>
      </c>
    </row>
    <row r="254" spans="1:8" ht="14.85" customHeight="1">
      <c r="A254" s="366" t="s">
        <v>7925</v>
      </c>
      <c r="B254" s="367"/>
      <c r="C254" s="368"/>
      <c r="D254" s="368"/>
      <c r="E254" s="561"/>
      <c r="F254" s="562"/>
      <c r="G254" s="562"/>
      <c r="H254" s="179" t="str">
        <f>IF(G254="","",G254-G254*COMPASS!$U$23)</f>
        <v/>
      </c>
    </row>
    <row r="255" spans="1:8" ht="14.85" customHeight="1">
      <c r="A255" s="362" t="s">
        <v>7886</v>
      </c>
      <c r="B255" s="363"/>
      <c r="C255" s="364"/>
      <c r="D255" s="364"/>
      <c r="E255" s="558"/>
      <c r="F255" s="559"/>
      <c r="G255" s="559"/>
      <c r="H255" s="179" t="str">
        <f>IF(G255="","",G255-G255*COMPASS!$U$23)</f>
        <v/>
      </c>
    </row>
    <row r="256" spans="1:8" ht="14.85" customHeight="1">
      <c r="A256" s="347" t="s">
        <v>438</v>
      </c>
      <c r="B256" s="370" t="s">
        <v>467</v>
      </c>
      <c r="C256" s="294">
        <v>26000900</v>
      </c>
      <c r="D256" s="294" t="s">
        <v>9534</v>
      </c>
      <c r="E256" s="557">
        <v>1</v>
      </c>
      <c r="F256" s="379"/>
      <c r="G256" s="479">
        <v>134</v>
      </c>
      <c r="H256" s="179">
        <f>IF(G256="","",G256-G256*COMPASS!$U$23)</f>
        <v>134</v>
      </c>
    </row>
    <row r="257" spans="1:8">
      <c r="A257" s="347" t="s">
        <v>8431</v>
      </c>
      <c r="B257" s="370" t="s">
        <v>216</v>
      </c>
      <c r="C257" s="294" t="s">
        <v>8427</v>
      </c>
      <c r="D257" s="294" t="s">
        <v>9535</v>
      </c>
      <c r="E257" s="560">
        <v>1</v>
      </c>
      <c r="F257" s="379"/>
      <c r="G257" s="479">
        <v>66</v>
      </c>
      <c r="H257" s="179">
        <f>IF(G257="","",G257-G257*COMPASS!$U$23)</f>
        <v>66</v>
      </c>
    </row>
    <row r="258" spans="1:8">
      <c r="A258" s="347" t="s">
        <v>8944</v>
      </c>
      <c r="B258" s="370" t="s">
        <v>216</v>
      </c>
      <c r="C258" s="437">
        <v>26100900</v>
      </c>
      <c r="D258" s="294" t="s">
        <v>9536</v>
      </c>
      <c r="E258" s="560">
        <v>1</v>
      </c>
      <c r="F258" s="379"/>
      <c r="G258" s="479">
        <v>112</v>
      </c>
      <c r="H258" s="179">
        <f>IF(G258="","",G258-G258*COMPASS!$U$23)</f>
        <v>112</v>
      </c>
    </row>
    <row r="259" spans="1:8">
      <c r="A259" s="347" t="s">
        <v>215</v>
      </c>
      <c r="B259" s="370" t="s">
        <v>216</v>
      </c>
      <c r="C259" s="294">
        <v>26100103</v>
      </c>
      <c r="D259" s="294" t="s">
        <v>9537</v>
      </c>
      <c r="E259" s="557">
        <v>1</v>
      </c>
      <c r="F259" s="379"/>
      <c r="G259" s="479">
        <v>15</v>
      </c>
      <c r="H259" s="179">
        <f>IF(G259="","",G259-G259*COMPASS!$U$23)</f>
        <v>15</v>
      </c>
    </row>
    <row r="260" spans="1:8">
      <c r="A260" s="362" t="s">
        <v>7887</v>
      </c>
      <c r="B260" s="363"/>
      <c r="C260" s="364"/>
      <c r="D260" s="364"/>
      <c r="E260" s="558"/>
      <c r="F260" s="559"/>
      <c r="G260" s="559"/>
      <c r="H260" s="179" t="str">
        <f>IF(G260="","",G260-G260*COMPASS!$U$23)</f>
        <v/>
      </c>
    </row>
    <row r="261" spans="1:8">
      <c r="A261" s="347" t="s">
        <v>182</v>
      </c>
      <c r="B261" s="370" t="s">
        <v>216</v>
      </c>
      <c r="C261" s="294" t="s">
        <v>183</v>
      </c>
      <c r="D261" s="294" t="s">
        <v>9538</v>
      </c>
      <c r="E261" s="557">
        <v>1</v>
      </c>
      <c r="F261" s="379"/>
      <c r="G261" s="479">
        <v>53</v>
      </c>
      <c r="H261" s="179">
        <f>IF(G261="","",G261-G261*COMPASS!$U$23)</f>
        <v>53</v>
      </c>
    </row>
    <row r="262" spans="1:8" ht="15.6">
      <c r="A262" s="347" t="s">
        <v>560</v>
      </c>
      <c r="B262" s="370" t="s">
        <v>216</v>
      </c>
      <c r="C262" s="294" t="s">
        <v>561</v>
      </c>
      <c r="D262" s="294" t="s">
        <v>9539</v>
      </c>
      <c r="E262" s="557">
        <v>1</v>
      </c>
      <c r="F262" s="379"/>
      <c r="G262" s="479">
        <v>128</v>
      </c>
      <c r="H262" s="179">
        <f>IF(G262="","",G262-G262*COMPASS!$U$23)</f>
        <v>128</v>
      </c>
    </row>
    <row r="263" spans="1:8" ht="15.6">
      <c r="A263" s="347" t="s">
        <v>275</v>
      </c>
      <c r="B263" s="370" t="s">
        <v>216</v>
      </c>
      <c r="C263" s="294" t="s">
        <v>276</v>
      </c>
      <c r="D263" s="294" t="s">
        <v>9540</v>
      </c>
      <c r="E263" s="557">
        <v>1</v>
      </c>
      <c r="F263" s="379"/>
      <c r="G263" s="479">
        <v>84</v>
      </c>
      <c r="H263" s="179">
        <f>IF(G263="","",G263-G263*COMPASS!$U$23)</f>
        <v>84</v>
      </c>
    </row>
    <row r="264" spans="1:8">
      <c r="A264" s="347" t="s">
        <v>7933</v>
      </c>
      <c r="B264" s="370" t="s">
        <v>467</v>
      </c>
      <c r="C264" s="369" t="s">
        <v>7926</v>
      </c>
      <c r="D264" s="369" t="s">
        <v>9541</v>
      </c>
      <c r="E264" s="514">
        <v>1</v>
      </c>
      <c r="F264" s="379"/>
      <c r="G264" s="479">
        <v>128</v>
      </c>
      <c r="H264" s="179">
        <f>IF(G264="","",G264-G264*COMPASS!$U$23)</f>
        <v>128</v>
      </c>
    </row>
    <row r="265" spans="1:8">
      <c r="A265" s="347" t="s">
        <v>7934</v>
      </c>
      <c r="B265" s="371" t="s">
        <v>216</v>
      </c>
      <c r="C265" s="369" t="s">
        <v>7927</v>
      </c>
      <c r="D265" s="369" t="s">
        <v>9542</v>
      </c>
      <c r="E265" s="514">
        <v>1</v>
      </c>
      <c r="F265" s="379"/>
      <c r="G265" s="479">
        <v>84</v>
      </c>
      <c r="H265" s="179">
        <f>IF(G265="","",G265-G265*COMPASS!$U$23)</f>
        <v>84</v>
      </c>
    </row>
    <row r="266" spans="1:8">
      <c r="A266" s="347" t="s">
        <v>8945</v>
      </c>
      <c r="B266" s="371" t="s">
        <v>216</v>
      </c>
      <c r="C266" s="442">
        <v>10061110</v>
      </c>
      <c r="D266" s="369" t="s">
        <v>10884</v>
      </c>
      <c r="E266" s="514">
        <v>1</v>
      </c>
      <c r="F266" s="379"/>
      <c r="G266" s="479">
        <v>104</v>
      </c>
      <c r="H266" s="179">
        <f>IF(G266="","",G266-G266*COMPASS!$U$23)</f>
        <v>104</v>
      </c>
    </row>
    <row r="267" spans="1:8">
      <c r="A267" s="347" t="s">
        <v>8946</v>
      </c>
      <c r="B267" s="371" t="s">
        <v>216</v>
      </c>
      <c r="C267" s="442">
        <v>10176500</v>
      </c>
      <c r="D267" s="369" t="s">
        <v>10885</v>
      </c>
      <c r="E267" s="514">
        <v>1</v>
      </c>
      <c r="F267" s="379"/>
      <c r="G267" s="479">
        <v>36</v>
      </c>
      <c r="H267" s="179">
        <f>IF(G267="","",G267-G267*COMPASS!$U$23)</f>
        <v>36</v>
      </c>
    </row>
    <row r="268" spans="1:8">
      <c r="A268" s="347" t="s">
        <v>8947</v>
      </c>
      <c r="B268" s="371" t="s">
        <v>216</v>
      </c>
      <c r="C268" s="438">
        <v>10051501</v>
      </c>
      <c r="D268" s="369" t="s">
        <v>10886</v>
      </c>
      <c r="E268" s="514">
        <v>1</v>
      </c>
      <c r="F268" s="379"/>
      <c r="G268" s="479">
        <v>104</v>
      </c>
      <c r="H268" s="179">
        <f>IF(G268="","",G268-G268*COMPASS!$U$23)</f>
        <v>104</v>
      </c>
    </row>
    <row r="269" spans="1:8">
      <c r="A269" s="347" t="s">
        <v>9543</v>
      </c>
      <c r="B269" s="371" t="s">
        <v>216</v>
      </c>
      <c r="C269" s="438">
        <v>10061000</v>
      </c>
      <c r="D269" s="369" t="s">
        <v>9544</v>
      </c>
      <c r="E269" s="514">
        <v>1</v>
      </c>
      <c r="F269" s="379"/>
      <c r="G269" s="479">
        <v>93</v>
      </c>
      <c r="H269" s="179">
        <f>IF(G269="","",G269-G269*COMPASS!$U$23)</f>
        <v>93</v>
      </c>
    </row>
  </sheetData>
  <sheetProtection algorithmName="SHA-512" hashValue="/B/T8FKrTrT34VQu/0LoRM4n3yAsSNciW5dOlsdTmMnY2fRVPW47zbc9zPhKwaldwT5SwJP/WX6MbBZBRBXSgQ==" saltValue="BxH1rjC1u4qAyZDFhhBL7Q=="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293"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6" bestFit="1" customWidth="1"/>
    <col min="6" max="6" width="4.5546875" style="51" customWidth="1"/>
    <col min="7" max="7" width="9" style="231" bestFit="1" customWidth="1"/>
    <col min="8" max="8" width="9.44140625" style="166" bestFit="1" customWidth="1"/>
    <col min="9" max="16384" width="9.44140625" style="49"/>
  </cols>
  <sheetData>
    <row r="1" spans="1:8">
      <c r="A1" s="53" t="str">
        <f>'LS CABLE'!A1</f>
        <v>Listino Maggio26</v>
      </c>
      <c r="B1" s="405"/>
      <c r="C1" s="54"/>
      <c r="D1" s="1386" t="s">
        <v>11815</v>
      </c>
      <c r="E1" s="1411"/>
      <c r="F1" s="1411"/>
      <c r="G1" s="1411"/>
      <c r="H1" s="154"/>
    </row>
    <row r="2" spans="1:8" ht="13.8" thickBot="1">
      <c r="A2" s="55"/>
      <c r="B2" s="406"/>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4.75" customHeight="1">
      <c r="A5" s="128" t="s">
        <v>2970</v>
      </c>
      <c r="B5" s="314"/>
      <c r="C5" s="129"/>
      <c r="D5" s="1011"/>
      <c r="E5" s="533"/>
      <c r="F5" s="71"/>
      <c r="G5" s="1061"/>
      <c r="H5" s="152" t="str">
        <f>IF(G5="","",G5-G5*COMPASS!#REF!)</f>
        <v/>
      </c>
    </row>
    <row r="6" spans="1:8" ht="15.6" customHeight="1">
      <c r="A6" s="193" t="s">
        <v>2900</v>
      </c>
      <c r="B6" s="313" t="s">
        <v>216</v>
      </c>
      <c r="C6" s="130" t="s">
        <v>2892</v>
      </c>
      <c r="D6" s="37" t="s">
        <v>5316</v>
      </c>
      <c r="E6" s="1070">
        <v>1</v>
      </c>
      <c r="F6" s="1071" t="s">
        <v>6938</v>
      </c>
      <c r="G6" s="1072">
        <v>288.39848520000004</v>
      </c>
      <c r="H6" s="153">
        <f>IF(G6="","",G6-G6*COMPASS!$U$13)</f>
        <v>288.39848520000004</v>
      </c>
    </row>
    <row r="7" spans="1:8" ht="15.6" customHeight="1">
      <c r="A7" s="193" t="s">
        <v>2901</v>
      </c>
      <c r="B7" s="313" t="s">
        <v>216</v>
      </c>
      <c r="C7" s="130" t="s">
        <v>2893</v>
      </c>
      <c r="D7" s="37" t="s">
        <v>5138</v>
      </c>
      <c r="E7" s="1070">
        <v>1</v>
      </c>
      <c r="F7" s="1071" t="s">
        <v>6938</v>
      </c>
      <c r="G7" s="1072">
        <v>303.33058560000001</v>
      </c>
      <c r="H7" s="153">
        <f>IF(G7="","",G7-G7*COMPASS!$U$13)</f>
        <v>303.33058560000001</v>
      </c>
    </row>
    <row r="8" spans="1:8" ht="15.6" customHeight="1">
      <c r="A8" s="193" t="s">
        <v>2902</v>
      </c>
      <c r="B8" s="313" t="s">
        <v>216</v>
      </c>
      <c r="C8" s="130" t="s">
        <v>2894</v>
      </c>
      <c r="D8" s="37" t="s">
        <v>5139</v>
      </c>
      <c r="E8" s="1070">
        <v>1</v>
      </c>
      <c r="F8" s="1071" t="s">
        <v>6938</v>
      </c>
      <c r="G8" s="1072">
        <v>305.57294880000001</v>
      </c>
      <c r="H8" s="153">
        <f>IF(G8="","",G8-G8*COMPASS!$U$13)</f>
        <v>305.57294880000001</v>
      </c>
    </row>
    <row r="9" spans="1:8" ht="15.6" customHeight="1">
      <c r="A9" s="193" t="s">
        <v>2903</v>
      </c>
      <c r="B9" s="313" t="s">
        <v>216</v>
      </c>
      <c r="C9" s="130" t="s">
        <v>2895</v>
      </c>
      <c r="D9" s="37" t="s">
        <v>5140</v>
      </c>
      <c r="E9" s="1070">
        <v>1</v>
      </c>
      <c r="F9" s="1071" t="s">
        <v>6938</v>
      </c>
      <c r="G9" s="1072">
        <v>330.11153700000006</v>
      </c>
      <c r="H9" s="153">
        <f>IF(G9="","",G9-G9*COMPASS!$U$13)</f>
        <v>330.11153700000006</v>
      </c>
    </row>
    <row r="10" spans="1:8" ht="15.6" customHeight="1">
      <c r="A10" s="193" t="s">
        <v>2904</v>
      </c>
      <c r="B10" s="313" t="s">
        <v>467</v>
      </c>
      <c r="C10" s="130" t="s">
        <v>2896</v>
      </c>
      <c r="D10" s="37" t="s">
        <v>5141</v>
      </c>
      <c r="E10" s="1070">
        <v>1</v>
      </c>
      <c r="F10" s="1071" t="s">
        <v>6938</v>
      </c>
      <c r="G10" s="1072">
        <v>326.8753992</v>
      </c>
      <c r="H10" s="153">
        <f>IF(G10="","",G10-G10*COMPASS!$U$13)</f>
        <v>326.8753992</v>
      </c>
    </row>
    <row r="11" spans="1:8" ht="15.6" customHeight="1">
      <c r="A11" s="193" t="s">
        <v>2905</v>
      </c>
      <c r="B11" s="313" t="s">
        <v>216</v>
      </c>
      <c r="C11" s="130" t="s">
        <v>2897</v>
      </c>
      <c r="D11" s="37" t="s">
        <v>5142</v>
      </c>
      <c r="E11" s="1070">
        <v>1</v>
      </c>
      <c r="F11" s="1071" t="s">
        <v>6938</v>
      </c>
      <c r="G11" s="1072">
        <v>353.04479700000002</v>
      </c>
      <c r="H11" s="153">
        <f>IF(G11="","",G11-G11*COMPASS!$U$13)</f>
        <v>353.04479700000002</v>
      </c>
    </row>
    <row r="12" spans="1:8" ht="15.6" customHeight="1">
      <c r="A12" s="193" t="s">
        <v>2906</v>
      </c>
      <c r="B12" s="313" t="s">
        <v>216</v>
      </c>
      <c r="C12" s="130" t="s">
        <v>2898</v>
      </c>
      <c r="D12" s="37" t="s">
        <v>5143</v>
      </c>
      <c r="E12" s="1070">
        <v>1</v>
      </c>
      <c r="F12" s="1071" t="s">
        <v>6938</v>
      </c>
      <c r="G12" s="1072">
        <v>360.86758680000003</v>
      </c>
      <c r="H12" s="153">
        <f>IF(G12="","",G12-G12*COMPASS!$U$13)</f>
        <v>360.86758680000003</v>
      </c>
    </row>
    <row r="13" spans="1:8" ht="15.6" customHeight="1">
      <c r="A13" s="193" t="s">
        <v>2907</v>
      </c>
      <c r="B13" s="313" t="s">
        <v>216</v>
      </c>
      <c r="C13" s="130" t="s">
        <v>2899</v>
      </c>
      <c r="D13" s="37" t="s">
        <v>5144</v>
      </c>
      <c r="E13" s="1070">
        <v>1</v>
      </c>
      <c r="F13" s="1071" t="s">
        <v>6938</v>
      </c>
      <c r="G13" s="1072">
        <v>389.86542000000003</v>
      </c>
      <c r="H13" s="153">
        <f>IF(G13="","",G13-G13*COMPASS!$U$13)</f>
        <v>389.86542000000003</v>
      </c>
    </row>
    <row r="14" spans="1:8" ht="15.6" customHeight="1">
      <c r="A14" s="128" t="s">
        <v>2969</v>
      </c>
      <c r="B14" s="314"/>
      <c r="C14" s="129"/>
      <c r="D14" s="1011"/>
      <c r="E14" s="533"/>
      <c r="F14" s="71"/>
      <c r="G14" s="534"/>
      <c r="H14" s="153" t="str">
        <f>IF(G14="","",G14-G14*COMPASS!$U$13)</f>
        <v/>
      </c>
    </row>
    <row r="15" spans="1:8" ht="15.6" customHeight="1">
      <c r="A15" s="193" t="s">
        <v>2948</v>
      </c>
      <c r="B15" s="313" t="s">
        <v>216</v>
      </c>
      <c r="C15" s="130" t="s">
        <v>2908</v>
      </c>
      <c r="D15" s="37" t="s">
        <v>5145</v>
      </c>
      <c r="E15" s="1070">
        <v>1</v>
      </c>
      <c r="F15" s="1071" t="s">
        <v>6938</v>
      </c>
      <c r="G15" s="1072">
        <v>321.11660280000001</v>
      </c>
      <c r="H15" s="153">
        <f>IF(G15="","",G15-G15*COMPASS!$U$13)</f>
        <v>321.11660280000001</v>
      </c>
    </row>
    <row r="16" spans="1:8" ht="15.6" customHeight="1">
      <c r="A16" s="193" t="s">
        <v>2949</v>
      </c>
      <c r="B16" s="313" t="s">
        <v>216</v>
      </c>
      <c r="C16" s="130" t="s">
        <v>2909</v>
      </c>
      <c r="D16" s="37" t="s">
        <v>5146</v>
      </c>
      <c r="E16" s="1070">
        <v>1</v>
      </c>
      <c r="F16" s="1071" t="s">
        <v>6938</v>
      </c>
      <c r="G16" s="1072">
        <v>346.90377959999995</v>
      </c>
      <c r="H16" s="153">
        <f>IF(G16="","",G16-G16*COMPASS!$U$13)</f>
        <v>346.90377959999995</v>
      </c>
    </row>
    <row r="17" spans="1:8" ht="15.6" customHeight="1">
      <c r="A17" s="193" t="s">
        <v>2950</v>
      </c>
      <c r="B17" s="313" t="s">
        <v>467</v>
      </c>
      <c r="C17" s="130" t="s">
        <v>2910</v>
      </c>
      <c r="D17" s="37" t="s">
        <v>5147</v>
      </c>
      <c r="E17" s="1070">
        <v>1</v>
      </c>
      <c r="F17" s="1071" t="s">
        <v>6938</v>
      </c>
      <c r="G17" s="1072">
        <v>342.82675560000001</v>
      </c>
      <c r="H17" s="153">
        <f>IF(G17="","",G17-G17*COMPASS!$U$13)</f>
        <v>342.82675560000001</v>
      </c>
    </row>
    <row r="18" spans="1:8" ht="15.6" customHeight="1">
      <c r="A18" s="193" t="s">
        <v>2951</v>
      </c>
      <c r="B18" s="313" t="s">
        <v>467</v>
      </c>
      <c r="C18" s="130" t="s">
        <v>2911</v>
      </c>
      <c r="D18" s="37" t="s">
        <v>5148</v>
      </c>
      <c r="E18" s="1070">
        <v>1</v>
      </c>
      <c r="F18" s="1071" t="s">
        <v>6938</v>
      </c>
      <c r="G18" s="1072">
        <v>370.29570480000001</v>
      </c>
      <c r="H18" s="153">
        <f>IF(G18="","",G18-G18*COMPASS!$U$13)</f>
        <v>370.29570480000001</v>
      </c>
    </row>
    <row r="19" spans="1:8" ht="15.6" customHeight="1">
      <c r="A19" s="193" t="s">
        <v>2952</v>
      </c>
      <c r="B19" s="313" t="s">
        <v>467</v>
      </c>
      <c r="C19" s="130" t="s">
        <v>2912</v>
      </c>
      <c r="D19" s="37" t="s">
        <v>5149</v>
      </c>
      <c r="E19" s="1070">
        <v>1</v>
      </c>
      <c r="F19" s="1071" t="s">
        <v>6938</v>
      </c>
      <c r="G19" s="1072">
        <v>367.77304620000007</v>
      </c>
      <c r="H19" s="153">
        <f>IF(G19="","",G19-G19*COMPASS!$U$13)</f>
        <v>367.77304620000007</v>
      </c>
    </row>
    <row r="20" spans="1:8" ht="15.6" customHeight="1">
      <c r="A20" s="193" t="s">
        <v>2953</v>
      </c>
      <c r="B20" s="313" t="s">
        <v>467</v>
      </c>
      <c r="C20" s="130" t="s">
        <v>2913</v>
      </c>
      <c r="D20" s="37" t="s">
        <v>5150</v>
      </c>
      <c r="E20" s="1070">
        <v>1</v>
      </c>
      <c r="F20" s="1071" t="s">
        <v>6938</v>
      </c>
      <c r="G20" s="1072">
        <v>397.25502600000004</v>
      </c>
      <c r="H20" s="153">
        <f>IF(G20="","",G20-G20*COMPASS!$U$13)</f>
        <v>397.25502600000004</v>
      </c>
    </row>
    <row r="21" spans="1:8" ht="15.6" customHeight="1">
      <c r="A21" s="193" t="s">
        <v>2954</v>
      </c>
      <c r="B21" s="313" t="s">
        <v>467</v>
      </c>
      <c r="C21" s="130" t="s">
        <v>2914</v>
      </c>
      <c r="D21" s="37" t="s">
        <v>5151</v>
      </c>
      <c r="E21" s="1070">
        <v>1</v>
      </c>
      <c r="F21" s="1071" t="s">
        <v>6938</v>
      </c>
      <c r="G21" s="1072">
        <v>389.45771760000002</v>
      </c>
      <c r="H21" s="153">
        <f>IF(G21="","",G21-G21*COMPASS!$U$13)</f>
        <v>389.45771760000002</v>
      </c>
    </row>
    <row r="22" spans="1:8" ht="15.6" customHeight="1">
      <c r="A22" s="193" t="s">
        <v>2955</v>
      </c>
      <c r="B22" s="313" t="s">
        <v>467</v>
      </c>
      <c r="C22" s="130" t="s">
        <v>2915</v>
      </c>
      <c r="D22" s="37" t="s">
        <v>5152</v>
      </c>
      <c r="E22" s="1070">
        <v>1</v>
      </c>
      <c r="F22" s="1071" t="s">
        <v>6938</v>
      </c>
      <c r="G22" s="1072">
        <v>420.51954420000004</v>
      </c>
      <c r="H22" s="153">
        <f>IF(G22="","",G22-G22*COMPASS!$U$13)</f>
        <v>420.51954420000004</v>
      </c>
    </row>
    <row r="23" spans="1:8" ht="15.6" customHeight="1">
      <c r="A23" s="193" t="s">
        <v>2956</v>
      </c>
      <c r="B23" s="313" t="s">
        <v>467</v>
      </c>
      <c r="C23" s="130" t="s">
        <v>2916</v>
      </c>
      <c r="D23" s="37" t="s">
        <v>5153</v>
      </c>
      <c r="E23" s="1070">
        <v>1</v>
      </c>
      <c r="F23" s="1071" t="s">
        <v>6938</v>
      </c>
      <c r="G23" s="1072">
        <v>447.14760719999998</v>
      </c>
      <c r="H23" s="153">
        <f>IF(G23="","",G23-G23*COMPASS!$U$13)</f>
        <v>447.14760719999998</v>
      </c>
    </row>
    <row r="24" spans="1:8" ht="15.6" customHeight="1">
      <c r="A24" s="193" t="s">
        <v>2957</v>
      </c>
      <c r="B24" s="313" t="s">
        <v>216</v>
      </c>
      <c r="C24" s="130" t="s">
        <v>2917</v>
      </c>
      <c r="D24" s="37" t="s">
        <v>5154</v>
      </c>
      <c r="E24" s="1070">
        <v>1</v>
      </c>
      <c r="F24" s="1071" t="s">
        <v>6938</v>
      </c>
      <c r="G24" s="1072">
        <v>482.79608580000001</v>
      </c>
      <c r="H24" s="153">
        <f>IF(G24="","",G24-G24*COMPASS!$U$13)</f>
        <v>482.79608580000001</v>
      </c>
    </row>
    <row r="25" spans="1:8" ht="15.6" customHeight="1">
      <c r="A25" s="128" t="s">
        <v>2968</v>
      </c>
      <c r="B25" s="314"/>
      <c r="C25" s="129"/>
      <c r="D25" s="1011"/>
      <c r="E25" s="533"/>
      <c r="F25" s="71"/>
      <c r="G25" s="534"/>
      <c r="H25" s="153" t="str">
        <f>IF(G25="","",G25-G25*COMPASS!$U$13)</f>
        <v/>
      </c>
    </row>
    <row r="26" spans="1:8" ht="15.6" customHeight="1">
      <c r="A26" s="193" t="s">
        <v>2926</v>
      </c>
      <c r="B26" s="313" t="s">
        <v>467</v>
      </c>
      <c r="C26" s="130" t="s">
        <v>2918</v>
      </c>
      <c r="D26" s="37" t="s">
        <v>5155</v>
      </c>
      <c r="E26" s="1070">
        <v>1</v>
      </c>
      <c r="F26" s="1071" t="s">
        <v>6938</v>
      </c>
      <c r="G26" s="1072">
        <v>454.51173180000001</v>
      </c>
      <c r="H26" s="153">
        <f>IF(G26="","",G26-G26*COMPASS!$U$13)</f>
        <v>454.51173180000001</v>
      </c>
    </row>
    <row r="27" spans="1:8" ht="15.6" customHeight="1">
      <c r="A27" s="193" t="s">
        <v>2927</v>
      </c>
      <c r="B27" s="313" t="s">
        <v>216</v>
      </c>
      <c r="C27" s="130" t="s">
        <v>2919</v>
      </c>
      <c r="D27" s="37" t="s">
        <v>5156</v>
      </c>
      <c r="E27" s="1070">
        <v>1</v>
      </c>
      <c r="F27" s="1071" t="s">
        <v>6938</v>
      </c>
      <c r="G27" s="1072">
        <v>490.89917100000002</v>
      </c>
      <c r="H27" s="153">
        <f>IF(G27="","",G27-G27*COMPASS!$U$13)</f>
        <v>490.89917100000002</v>
      </c>
    </row>
    <row r="28" spans="1:8" ht="15.6" customHeight="1">
      <c r="A28" s="193" t="s">
        <v>2928</v>
      </c>
      <c r="B28" s="313" t="s">
        <v>467</v>
      </c>
      <c r="C28" s="130" t="s">
        <v>2920</v>
      </c>
      <c r="D28" s="37" t="s">
        <v>5157</v>
      </c>
      <c r="E28" s="1070">
        <v>1</v>
      </c>
      <c r="F28" s="1071" t="s">
        <v>6938</v>
      </c>
      <c r="G28" s="1072">
        <v>479.91668760000005</v>
      </c>
      <c r="H28" s="153">
        <f>IF(G28="","",G28-G28*COMPASS!$U$13)</f>
        <v>479.91668760000005</v>
      </c>
    </row>
    <row r="29" spans="1:8" ht="15.6" customHeight="1">
      <c r="A29" s="193" t="s">
        <v>2929</v>
      </c>
      <c r="B29" s="313" t="s">
        <v>216</v>
      </c>
      <c r="C29" s="130" t="s">
        <v>2921</v>
      </c>
      <c r="D29" s="37" t="s">
        <v>5158</v>
      </c>
      <c r="E29" s="1070">
        <v>1</v>
      </c>
      <c r="F29" s="1071" t="s">
        <v>6938</v>
      </c>
      <c r="G29" s="1072">
        <v>518.34263880000003</v>
      </c>
      <c r="H29" s="153">
        <f>IF(G29="","",G29-G29*COMPASS!$U$13)</f>
        <v>518.34263880000003</v>
      </c>
    </row>
    <row r="30" spans="1:8" ht="15.6" customHeight="1">
      <c r="A30" s="193" t="s">
        <v>2930</v>
      </c>
      <c r="B30" s="313" t="s">
        <v>467</v>
      </c>
      <c r="C30" s="130" t="s">
        <v>2922</v>
      </c>
      <c r="D30" s="37" t="s">
        <v>5159</v>
      </c>
      <c r="E30" s="1070">
        <v>1</v>
      </c>
      <c r="F30" s="1071" t="s">
        <v>6938</v>
      </c>
      <c r="G30" s="1072">
        <v>501.55039620000002</v>
      </c>
      <c r="H30" s="153">
        <f>IF(G30="","",G30-G30*COMPASS!$U$13)</f>
        <v>501.55039620000002</v>
      </c>
    </row>
    <row r="31" spans="1:8" ht="15.6" customHeight="1">
      <c r="A31" s="193" t="s">
        <v>2931</v>
      </c>
      <c r="B31" s="313" t="s">
        <v>467</v>
      </c>
      <c r="C31" s="130" t="s">
        <v>2923</v>
      </c>
      <c r="D31" s="37" t="s">
        <v>5160</v>
      </c>
      <c r="E31" s="1070">
        <v>1</v>
      </c>
      <c r="F31" s="1071" t="s">
        <v>6938</v>
      </c>
      <c r="G31" s="1072">
        <v>541.73456399999998</v>
      </c>
      <c r="H31" s="153">
        <f>IF(G31="","",G31-G31*COMPASS!$U$13)</f>
        <v>541.73456399999998</v>
      </c>
    </row>
    <row r="32" spans="1:8" ht="15.6" customHeight="1">
      <c r="A32" s="193" t="s">
        <v>2932</v>
      </c>
      <c r="B32" s="313" t="s">
        <v>216</v>
      </c>
      <c r="C32" s="130" t="s">
        <v>2924</v>
      </c>
      <c r="D32" s="37" t="s">
        <v>5161</v>
      </c>
      <c r="E32" s="1070">
        <v>1</v>
      </c>
      <c r="F32" s="1071" t="s">
        <v>6938</v>
      </c>
      <c r="G32" s="1072">
        <v>555.59644560000004</v>
      </c>
      <c r="H32" s="153">
        <f>IF(G32="","",G32-G32*COMPASS!$U$13)</f>
        <v>555.59644560000004</v>
      </c>
    </row>
    <row r="33" spans="1:8" ht="15.6" customHeight="1">
      <c r="A33" s="193" t="s">
        <v>2933</v>
      </c>
      <c r="B33" s="313" t="s">
        <v>467</v>
      </c>
      <c r="C33" s="130" t="s">
        <v>2925</v>
      </c>
      <c r="D33" s="37" t="s">
        <v>5162</v>
      </c>
      <c r="E33" s="1070">
        <v>1</v>
      </c>
      <c r="F33" s="1071" t="s">
        <v>6938</v>
      </c>
      <c r="G33" s="1072">
        <v>600.18889560000002</v>
      </c>
      <c r="H33" s="153">
        <f>IF(G33="","",G33-G33*COMPASS!$U$13)</f>
        <v>600.18889560000002</v>
      </c>
    </row>
    <row r="34" spans="1:8" ht="15.6" customHeight="1">
      <c r="A34" s="128" t="s">
        <v>454</v>
      </c>
      <c r="B34" s="314"/>
      <c r="C34" s="129"/>
      <c r="D34" s="1011"/>
      <c r="E34" s="533"/>
      <c r="F34" s="71"/>
      <c r="G34" s="534">
        <v>0</v>
      </c>
      <c r="H34" s="153">
        <f>IF(G34="","",G34-G34*COMPASS!$U$13)</f>
        <v>0</v>
      </c>
    </row>
    <row r="35" spans="1:8" ht="15.6" customHeight="1">
      <c r="A35" s="193" t="s">
        <v>624</v>
      </c>
      <c r="B35" s="313" t="s">
        <v>467</v>
      </c>
      <c r="C35" s="130" t="s">
        <v>446</v>
      </c>
      <c r="D35" s="37" t="s">
        <v>8619</v>
      </c>
      <c r="E35" s="1070">
        <v>1</v>
      </c>
      <c r="F35" s="1071" t="s">
        <v>6938</v>
      </c>
      <c r="G35" s="1072">
        <v>226.61840000000001</v>
      </c>
      <c r="H35" s="153">
        <f>IF(G35="","",G35-G35*COMPASS!$U$13)</f>
        <v>226.61840000000001</v>
      </c>
    </row>
    <row r="36" spans="1:8" ht="15.6" customHeight="1">
      <c r="A36" s="193" t="s">
        <v>625</v>
      </c>
      <c r="B36" s="313" t="s">
        <v>216</v>
      </c>
      <c r="C36" s="130" t="s">
        <v>447</v>
      </c>
      <c r="D36" s="37" t="s">
        <v>5163</v>
      </c>
      <c r="E36" s="1070">
        <v>1</v>
      </c>
      <c r="F36" s="1071" t="s">
        <v>6938</v>
      </c>
      <c r="G36" s="1072">
        <v>18.703440000000001</v>
      </c>
      <c r="H36" s="153">
        <f>IF(G36="","",G36-G36*COMPASS!$U$13)</f>
        <v>18.703440000000001</v>
      </c>
    </row>
    <row r="37" spans="1:8" ht="15.6" customHeight="1">
      <c r="A37" s="193" t="s">
        <v>626</v>
      </c>
      <c r="B37" s="313" t="s">
        <v>216</v>
      </c>
      <c r="C37" s="130" t="s">
        <v>448</v>
      </c>
      <c r="D37" s="37" t="s">
        <v>5164</v>
      </c>
      <c r="E37" s="1070">
        <v>1</v>
      </c>
      <c r="F37" s="1071" t="s">
        <v>6938</v>
      </c>
      <c r="G37" s="1072">
        <v>26.941860000000002</v>
      </c>
      <c r="H37" s="153">
        <f>IF(G37="","",G37-G37*COMPASS!$U$13)</f>
        <v>26.941860000000002</v>
      </c>
    </row>
    <row r="38" spans="1:8" ht="15.6" customHeight="1">
      <c r="A38" s="193" t="s">
        <v>627</v>
      </c>
      <c r="B38" s="1065" t="s">
        <v>571</v>
      </c>
      <c r="C38" s="1062" t="s">
        <v>449</v>
      </c>
      <c r="D38" s="37" t="s">
        <v>5165</v>
      </c>
      <c r="E38" s="1070">
        <v>1</v>
      </c>
      <c r="F38" s="1071"/>
      <c r="G38" s="1073">
        <v>10.1415972</v>
      </c>
      <c r="H38" s="153">
        <f>IF(G38="","",G38-G38*COMPASS!$U$13)</f>
        <v>10.1415972</v>
      </c>
    </row>
    <row r="39" spans="1:8" ht="15.6" customHeight="1">
      <c r="A39" s="193" t="s">
        <v>628</v>
      </c>
      <c r="B39" s="313" t="s">
        <v>216</v>
      </c>
      <c r="C39" s="130" t="s">
        <v>450</v>
      </c>
      <c r="D39" s="37" t="s">
        <v>5166</v>
      </c>
      <c r="E39" s="1070">
        <v>1</v>
      </c>
      <c r="F39" s="1071" t="s">
        <v>6938</v>
      </c>
      <c r="G39" s="1072">
        <v>20.973699999999997</v>
      </c>
      <c r="H39" s="153">
        <f>IF(G39="","",G39-G39*COMPASS!$U$13)</f>
        <v>20.973699999999997</v>
      </c>
    </row>
    <row r="40" spans="1:8" ht="15.6" customHeight="1">
      <c r="A40" s="193" t="s">
        <v>350</v>
      </c>
      <c r="B40" s="313" t="s">
        <v>467</v>
      </c>
      <c r="C40" s="130" t="s">
        <v>451</v>
      </c>
      <c r="D40" s="37" t="s">
        <v>5167</v>
      </c>
      <c r="E40" s="1070">
        <v>1</v>
      </c>
      <c r="F40" s="1071" t="s">
        <v>6938</v>
      </c>
      <c r="G40" s="1072">
        <v>56.216599999999993</v>
      </c>
      <c r="H40" s="153">
        <f>IF(G40="","",G40-G40*COMPASS!$U$13)</f>
        <v>56.216599999999993</v>
      </c>
    </row>
    <row r="41" spans="1:8" ht="15.6" customHeight="1">
      <c r="A41" s="404" t="s">
        <v>5168</v>
      </c>
      <c r="B41" s="313" t="s">
        <v>216</v>
      </c>
      <c r="C41" s="130" t="s">
        <v>5169</v>
      </c>
      <c r="D41" s="37" t="s">
        <v>5170</v>
      </c>
      <c r="E41" s="1074">
        <v>1</v>
      </c>
      <c r="F41" s="1071" t="s">
        <v>6938</v>
      </c>
      <c r="G41" s="1075">
        <v>171.03115680000002</v>
      </c>
      <c r="H41" s="153">
        <f>IF(G41="","",G41-G41*COMPASS!$U$13)</f>
        <v>171.03115680000002</v>
      </c>
    </row>
    <row r="42" spans="1:8" ht="15.6" customHeight="1">
      <c r="A42" s="404" t="s">
        <v>5171</v>
      </c>
      <c r="B42" s="313" t="s">
        <v>216</v>
      </c>
      <c r="C42" s="130" t="s">
        <v>5172</v>
      </c>
      <c r="D42" s="37" t="s">
        <v>5173</v>
      </c>
      <c r="E42" s="1074">
        <v>1</v>
      </c>
      <c r="F42" s="1071" t="s">
        <v>6938</v>
      </c>
      <c r="G42" s="1075">
        <v>181.65690060000003</v>
      </c>
      <c r="H42" s="153">
        <f>IF(G42="","",G42-G42*COMPASS!$U$13)</f>
        <v>181.65690060000003</v>
      </c>
    </row>
    <row r="43" spans="1:8" ht="15.6" customHeight="1">
      <c r="A43" s="404" t="s">
        <v>5174</v>
      </c>
      <c r="B43" s="313" t="s">
        <v>216</v>
      </c>
      <c r="C43" s="130" t="s">
        <v>5175</v>
      </c>
      <c r="D43" s="37" t="s">
        <v>5176</v>
      </c>
      <c r="E43" s="1074">
        <v>1</v>
      </c>
      <c r="F43" s="1071" t="s">
        <v>6938</v>
      </c>
      <c r="G43" s="1075">
        <v>547.46787900000004</v>
      </c>
      <c r="H43" s="153">
        <f>IF(G43="","",G43-G43*COMPASS!$U$13)</f>
        <v>547.46787900000004</v>
      </c>
    </row>
    <row r="44" spans="1:8" ht="15.6" customHeight="1">
      <c r="A44" s="404" t="s">
        <v>5177</v>
      </c>
      <c r="B44" s="313" t="s">
        <v>216</v>
      </c>
      <c r="C44" s="130" t="s">
        <v>5178</v>
      </c>
      <c r="D44" s="37" t="s">
        <v>5179</v>
      </c>
      <c r="E44" s="1074">
        <v>1</v>
      </c>
      <c r="F44" s="1071" t="s">
        <v>6938</v>
      </c>
      <c r="G44" s="1075">
        <v>589.99633559999995</v>
      </c>
      <c r="H44" s="153">
        <f>IF(G44="","",G44-G44*COMPASS!$U$13)</f>
        <v>589.99633559999995</v>
      </c>
    </row>
    <row r="45" spans="1:8" ht="15.6" customHeight="1">
      <c r="A45" s="404" t="s">
        <v>5180</v>
      </c>
      <c r="B45" s="313" t="s">
        <v>216</v>
      </c>
      <c r="C45" s="130" t="s">
        <v>5181</v>
      </c>
      <c r="D45" s="37" t="s">
        <v>5182</v>
      </c>
      <c r="E45" s="1074">
        <v>1</v>
      </c>
      <c r="F45" s="1071" t="s">
        <v>6938</v>
      </c>
      <c r="G45" s="1075">
        <v>640.90817279999999</v>
      </c>
      <c r="H45" s="153">
        <f>IF(G45="","",G45-G45*COMPASS!$U$13)</f>
        <v>640.90817279999999</v>
      </c>
    </row>
    <row r="46" spans="1:8" ht="15.6" customHeight="1">
      <c r="A46" s="404" t="s">
        <v>5183</v>
      </c>
      <c r="B46" s="313" t="s">
        <v>216</v>
      </c>
      <c r="C46" s="130" t="s">
        <v>5184</v>
      </c>
      <c r="D46" s="37" t="s">
        <v>5185</v>
      </c>
      <c r="E46" s="1074">
        <v>1</v>
      </c>
      <c r="F46" s="1071" t="s">
        <v>6938</v>
      </c>
      <c r="G46" s="1075">
        <v>717.32689140000002</v>
      </c>
      <c r="H46" s="153">
        <f>IF(G46="","",G46-G46*COMPASS!$U$13)</f>
        <v>717.32689140000002</v>
      </c>
    </row>
    <row r="47" spans="1:8" ht="15.6" customHeight="1">
      <c r="A47" s="404" t="s">
        <v>5186</v>
      </c>
      <c r="B47" s="313" t="s">
        <v>216</v>
      </c>
      <c r="C47" s="130" t="s">
        <v>5187</v>
      </c>
      <c r="D47" s="37" t="s">
        <v>5188</v>
      </c>
      <c r="E47" s="1074">
        <v>1</v>
      </c>
      <c r="F47" s="1071" t="s">
        <v>6938</v>
      </c>
      <c r="G47" s="1075">
        <v>163.56510660000001</v>
      </c>
      <c r="H47" s="153">
        <f>IF(G47="","",G47-G47*COMPASS!$U$13)</f>
        <v>163.56510660000001</v>
      </c>
    </row>
    <row r="48" spans="1:8" ht="15.6" customHeight="1">
      <c r="A48" s="404" t="s">
        <v>5189</v>
      </c>
      <c r="B48" s="313" t="s">
        <v>216</v>
      </c>
      <c r="C48" s="130" t="s">
        <v>5190</v>
      </c>
      <c r="D48" s="37" t="s">
        <v>5191</v>
      </c>
      <c r="E48" s="1074">
        <v>1</v>
      </c>
      <c r="F48" s="1071" t="s">
        <v>6938</v>
      </c>
      <c r="G48" s="1075">
        <v>184.07763359999998</v>
      </c>
      <c r="H48" s="153">
        <f>IF(G48="","",G48-G48*COMPASS!$U$13)</f>
        <v>184.07763359999998</v>
      </c>
    </row>
    <row r="49" spans="1:8" ht="15.6" customHeight="1">
      <c r="A49" s="404" t="s">
        <v>5192</v>
      </c>
      <c r="B49" s="313" t="s">
        <v>216</v>
      </c>
      <c r="C49" s="130" t="s">
        <v>5193</v>
      </c>
      <c r="D49" s="37" t="s">
        <v>5194</v>
      </c>
      <c r="E49" s="1074">
        <v>1</v>
      </c>
      <c r="F49" s="1071" t="s">
        <v>6938</v>
      </c>
      <c r="G49" s="1075">
        <v>181.65690060000003</v>
      </c>
      <c r="H49" s="153">
        <f>IF(G49="","",G49-G49*COMPASS!$U$13)</f>
        <v>181.65690060000003</v>
      </c>
    </row>
    <row r="50" spans="1:8" ht="15.6" customHeight="1">
      <c r="A50" s="404" t="s">
        <v>5195</v>
      </c>
      <c r="B50" s="313" t="s">
        <v>216</v>
      </c>
      <c r="C50" s="130" t="s">
        <v>5196</v>
      </c>
      <c r="D50" s="37" t="s">
        <v>5197</v>
      </c>
      <c r="E50" s="1074">
        <v>1</v>
      </c>
      <c r="F50" s="1071" t="s">
        <v>6938</v>
      </c>
      <c r="G50" s="1075">
        <v>204.488235</v>
      </c>
      <c r="H50" s="153">
        <f>IF(G50="","",G50-G50*COMPASS!$U$13)</f>
        <v>204.488235</v>
      </c>
    </row>
    <row r="51" spans="1:8" ht="15.6" customHeight="1">
      <c r="A51" s="128" t="s">
        <v>13444</v>
      </c>
      <c r="B51" s="314"/>
      <c r="C51" s="129"/>
      <c r="D51" s="1011"/>
      <c r="E51" s="533"/>
      <c r="F51" s="71"/>
      <c r="G51" s="71"/>
      <c r="H51" s="153" t="str">
        <f>IF(G51="","",G51-G51*COMPASS!$U$13)</f>
        <v/>
      </c>
    </row>
    <row r="52" spans="1:8" ht="15.6" customHeight="1">
      <c r="A52" s="404" t="s">
        <v>13459</v>
      </c>
      <c r="B52" s="313" t="s">
        <v>216</v>
      </c>
      <c r="C52" s="130" t="s">
        <v>13445</v>
      </c>
      <c r="D52" s="37" t="s">
        <v>13446</v>
      </c>
      <c r="E52" s="1074">
        <v>1</v>
      </c>
      <c r="F52" s="1071"/>
      <c r="G52" s="1075">
        <v>1852.6506683999999</v>
      </c>
      <c r="H52" s="153">
        <f>IF(G52="","",G52-G52*COMPASS!$U$13)</f>
        <v>1852.6506683999999</v>
      </c>
    </row>
    <row r="53" spans="1:8" ht="15.6" customHeight="1">
      <c r="A53" s="404" t="s">
        <v>13460</v>
      </c>
      <c r="B53" s="313" t="s">
        <v>216</v>
      </c>
      <c r="C53" s="130" t="s">
        <v>13447</v>
      </c>
      <c r="D53" s="37" t="s">
        <v>13448</v>
      </c>
      <c r="E53" s="1074">
        <v>1</v>
      </c>
      <c r="F53" s="1071"/>
      <c r="G53" s="1075">
        <v>2076.7341000000001</v>
      </c>
      <c r="H53" s="153">
        <f>IF(G53="","",G53-G53*COMPASS!$U$13)</f>
        <v>2076.7341000000001</v>
      </c>
    </row>
    <row r="54" spans="1:8" ht="15.6" customHeight="1">
      <c r="A54" s="404" t="s">
        <v>13461</v>
      </c>
      <c r="B54" s="313" t="s">
        <v>216</v>
      </c>
      <c r="C54" s="130" t="s">
        <v>13449</v>
      </c>
      <c r="D54" s="37" t="s">
        <v>13450</v>
      </c>
      <c r="E54" s="1074">
        <v>1</v>
      </c>
      <c r="F54" s="1071"/>
      <c r="G54" s="1075">
        <v>2023.8092322</v>
      </c>
      <c r="H54" s="153">
        <f>IF(G54="","",G54-G54*COMPASS!$U$13)</f>
        <v>2023.8092322</v>
      </c>
    </row>
    <row r="55" spans="1:8" ht="15.6" customHeight="1">
      <c r="A55" s="404" t="s">
        <v>5198</v>
      </c>
      <c r="B55" s="313" t="s">
        <v>216</v>
      </c>
      <c r="C55" s="130" t="s">
        <v>5199</v>
      </c>
      <c r="D55" s="37" t="s">
        <v>5200</v>
      </c>
      <c r="E55" s="1074">
        <v>1</v>
      </c>
      <c r="F55" s="1071" t="s">
        <v>6938</v>
      </c>
      <c r="G55" s="1075">
        <v>1799.7258006</v>
      </c>
      <c r="H55" s="153">
        <f>IF(G55="","",G55-G55*COMPASS!$U$13)</f>
        <v>1799.7258006</v>
      </c>
    </row>
    <row r="56" spans="1:8" ht="15.6" customHeight="1">
      <c r="A56" s="128" t="s">
        <v>2971</v>
      </c>
      <c r="B56" s="314"/>
      <c r="C56" s="129"/>
      <c r="D56" s="1011"/>
      <c r="E56" s="533"/>
      <c r="F56" s="71"/>
      <c r="G56" s="534"/>
      <c r="H56" s="153" t="str">
        <f>IF(G56="","",G56-G56*COMPASS!$U$13)</f>
        <v/>
      </c>
    </row>
    <row r="57" spans="1:8" ht="15.6" customHeight="1">
      <c r="A57" s="193" t="s">
        <v>10057</v>
      </c>
      <c r="B57" s="313" t="s">
        <v>216</v>
      </c>
      <c r="C57" s="130" t="s">
        <v>8618</v>
      </c>
      <c r="D57" s="37" t="s">
        <v>5201</v>
      </c>
      <c r="E57" s="1070">
        <v>1</v>
      </c>
      <c r="F57" s="1071" t="s">
        <v>6938</v>
      </c>
      <c r="G57" s="1076">
        <v>838.35510399999987</v>
      </c>
      <c r="H57" s="153">
        <f>IF(G57="","",G57-G57*COMPASS!$U$13)</f>
        <v>838.35510399999987</v>
      </c>
    </row>
    <row r="58" spans="1:8" ht="15.6" customHeight="1">
      <c r="A58" s="193" t="s">
        <v>2975</v>
      </c>
      <c r="B58" s="313" t="s">
        <v>216</v>
      </c>
      <c r="C58" s="130" t="s">
        <v>8617</v>
      </c>
      <c r="D58" s="37" t="s">
        <v>5202</v>
      </c>
      <c r="E58" s="1070">
        <v>1</v>
      </c>
      <c r="F58" s="1071" t="s">
        <v>6938</v>
      </c>
      <c r="G58" s="1076">
        <v>1058.8246200000001</v>
      </c>
      <c r="H58" s="153">
        <f>IF(G58="","",G58-G58*COMPASS!$U$13)</f>
        <v>1058.8246200000001</v>
      </c>
    </row>
    <row r="59" spans="1:8" ht="15.6" customHeight="1">
      <c r="A59" s="193" t="s">
        <v>2976</v>
      </c>
      <c r="B59" s="313" t="s">
        <v>467</v>
      </c>
      <c r="C59" s="130" t="s">
        <v>8616</v>
      </c>
      <c r="D59" s="37" t="s">
        <v>5203</v>
      </c>
      <c r="E59" s="1074">
        <v>1</v>
      </c>
      <c r="F59" s="1071" t="s">
        <v>6938</v>
      </c>
      <c r="G59" s="1077">
        <v>867.12785000000008</v>
      </c>
      <c r="H59" s="153">
        <f>IF(G59="","",G59-G59*COMPASS!$U$13)</f>
        <v>867.12785000000008</v>
      </c>
    </row>
    <row r="60" spans="1:8" ht="15.6" customHeight="1">
      <c r="A60" s="193" t="s">
        <v>2977</v>
      </c>
      <c r="B60" s="313" t="s">
        <v>467</v>
      </c>
      <c r="C60" s="130" t="s">
        <v>8615</v>
      </c>
      <c r="D60" s="37" t="s">
        <v>5204</v>
      </c>
      <c r="E60" s="1074">
        <v>1</v>
      </c>
      <c r="F60" s="1071" t="s">
        <v>6938</v>
      </c>
      <c r="G60" s="1077">
        <v>917.21088000000009</v>
      </c>
      <c r="H60" s="153">
        <f>IF(G60="","",G60-G60*COMPASS!$U$13)</f>
        <v>917.21088000000009</v>
      </c>
    </row>
    <row r="61" spans="1:8" ht="15.6" customHeight="1">
      <c r="A61" s="193" t="s">
        <v>2978</v>
      </c>
      <c r="B61" s="313" t="s">
        <v>467</v>
      </c>
      <c r="C61" s="130" t="s">
        <v>8614</v>
      </c>
      <c r="D61" s="37" t="s">
        <v>5205</v>
      </c>
      <c r="E61" s="1074">
        <v>1</v>
      </c>
      <c r="F61" s="1071" t="s">
        <v>6938</v>
      </c>
      <c r="G61" s="1077">
        <v>930.04310000000009</v>
      </c>
      <c r="H61" s="153">
        <f>IF(G61="","",G61-G61*COMPASS!$U$13)</f>
        <v>930.04310000000009</v>
      </c>
    </row>
    <row r="62" spans="1:8" ht="15.6" customHeight="1">
      <c r="A62" s="193" t="s">
        <v>2979</v>
      </c>
      <c r="B62" s="313" t="s">
        <v>216</v>
      </c>
      <c r="C62" s="130" t="s">
        <v>8613</v>
      </c>
      <c r="D62" s="37" t="s">
        <v>5206</v>
      </c>
      <c r="E62" s="1074">
        <v>1</v>
      </c>
      <c r="F62" s="1071" t="s">
        <v>6938</v>
      </c>
      <c r="G62" s="1077">
        <v>1008.201532</v>
      </c>
      <c r="H62" s="153">
        <f>IF(G62="","",G62-G62*COMPASS!$U$13)</f>
        <v>1008.201532</v>
      </c>
    </row>
    <row r="63" spans="1:8" ht="15.6" customHeight="1">
      <c r="A63" s="193" t="s">
        <v>2980</v>
      </c>
      <c r="B63" s="313" t="s">
        <v>216</v>
      </c>
      <c r="C63" s="130" t="s">
        <v>8612</v>
      </c>
      <c r="D63" s="37" t="s">
        <v>5207</v>
      </c>
      <c r="E63" s="1074">
        <v>1</v>
      </c>
      <c r="F63" s="1071" t="s">
        <v>6938</v>
      </c>
      <c r="G63" s="1077">
        <v>1079.39202</v>
      </c>
      <c r="H63" s="153">
        <f>IF(G63="","",G63-G63*COMPASS!$U$13)</f>
        <v>1079.39202</v>
      </c>
    </row>
    <row r="64" spans="1:8" ht="15.6" customHeight="1">
      <c r="A64" s="193" t="s">
        <v>2981</v>
      </c>
      <c r="B64" s="313" t="s">
        <v>467</v>
      </c>
      <c r="C64" s="130" t="s">
        <v>8611</v>
      </c>
      <c r="D64" s="37" t="s">
        <v>5208</v>
      </c>
      <c r="E64" s="1074">
        <v>1</v>
      </c>
      <c r="F64" s="1071" t="s">
        <v>6938</v>
      </c>
      <c r="G64" s="1077">
        <v>1089.4363999999998</v>
      </c>
      <c r="H64" s="153">
        <f>IF(G64="","",G64-G64*COMPASS!$U$13)</f>
        <v>1089.4363999999998</v>
      </c>
    </row>
    <row r="65" spans="1:8" ht="15.6" customHeight="1">
      <c r="A65" s="193" t="s">
        <v>2982</v>
      </c>
      <c r="B65" s="313" t="s">
        <v>216</v>
      </c>
      <c r="C65" s="130" t="s">
        <v>8610</v>
      </c>
      <c r="D65" s="37" t="s">
        <v>5209</v>
      </c>
      <c r="E65" s="1074">
        <v>1</v>
      </c>
      <c r="F65" s="1071" t="s">
        <v>6938</v>
      </c>
      <c r="G65" s="1077">
        <v>1224.94146</v>
      </c>
      <c r="H65" s="153">
        <f>IF(G65="","",G65-G65*COMPASS!$U$13)</f>
        <v>1224.94146</v>
      </c>
    </row>
    <row r="66" spans="1:8" ht="15.6" customHeight="1">
      <c r="A66" s="193" t="s">
        <v>2983</v>
      </c>
      <c r="B66" s="313" t="s">
        <v>216</v>
      </c>
      <c r="C66" s="130" t="s">
        <v>8609</v>
      </c>
      <c r="D66" s="37" t="s">
        <v>5210</v>
      </c>
      <c r="E66" s="1074">
        <v>1</v>
      </c>
      <c r="F66" s="1071" t="s">
        <v>6938</v>
      </c>
      <c r="G66" s="1077">
        <v>946.5771400000001</v>
      </c>
      <c r="H66" s="153">
        <f>IF(G66="","",G66-G66*COMPASS!$U$13)</f>
        <v>946.5771400000001</v>
      </c>
    </row>
    <row r="67" spans="1:8" ht="15.6" customHeight="1">
      <c r="A67" s="193" t="s">
        <v>13462</v>
      </c>
      <c r="B67" s="313" t="s">
        <v>216</v>
      </c>
      <c r="C67" s="130" t="s">
        <v>13451</v>
      </c>
      <c r="D67" s="37" t="s">
        <v>13452</v>
      </c>
      <c r="E67" s="1074">
        <v>1</v>
      </c>
      <c r="F67" s="1071" t="s">
        <v>6938</v>
      </c>
      <c r="G67" s="1077">
        <v>991.85134000000016</v>
      </c>
      <c r="H67" s="153">
        <f>IF(G67="","",G67-G67*COMPASS!$U$13)</f>
        <v>991.85134000000016</v>
      </c>
    </row>
    <row r="68" spans="1:8" ht="15.6" customHeight="1">
      <c r="A68" s="193" t="s">
        <v>2984</v>
      </c>
      <c r="B68" s="313" t="s">
        <v>216</v>
      </c>
      <c r="C68" s="130" t="s">
        <v>8608</v>
      </c>
      <c r="D68" s="37" t="s">
        <v>5211</v>
      </c>
      <c r="E68" s="1074">
        <v>1</v>
      </c>
      <c r="F68" s="1071" t="s">
        <v>6938</v>
      </c>
      <c r="G68" s="1077">
        <v>1021.6305</v>
      </c>
      <c r="H68" s="153">
        <f>IF(G68="","",G68-G68*COMPASS!$U$13)</f>
        <v>1021.6305</v>
      </c>
    </row>
    <row r="69" spans="1:8" ht="15.6" customHeight="1">
      <c r="A69" s="193" t="s">
        <v>2985</v>
      </c>
      <c r="B69" s="313" t="s">
        <v>216</v>
      </c>
      <c r="C69" s="130" t="s">
        <v>8607</v>
      </c>
      <c r="D69" s="37" t="s">
        <v>5212</v>
      </c>
      <c r="E69" s="1074">
        <v>1</v>
      </c>
      <c r="F69" s="1071" t="s">
        <v>6938</v>
      </c>
      <c r="G69" s="1077">
        <v>1084.3304000000001</v>
      </c>
      <c r="H69" s="153">
        <f>IF(G69="","",G69-G69*COMPASS!$U$13)</f>
        <v>1084.3304000000001</v>
      </c>
    </row>
    <row r="70" spans="1:8" ht="15.6" customHeight="1">
      <c r="A70" s="193" t="s">
        <v>2986</v>
      </c>
      <c r="B70" s="313" t="s">
        <v>216</v>
      </c>
      <c r="C70" s="130" t="s">
        <v>8606</v>
      </c>
      <c r="D70" s="37" t="s">
        <v>5213</v>
      </c>
      <c r="E70" s="1074">
        <v>1</v>
      </c>
      <c r="F70" s="1071" t="s">
        <v>6938</v>
      </c>
      <c r="G70" s="1077">
        <v>1156.85808</v>
      </c>
      <c r="H70" s="153">
        <f>IF(G70="","",G70-G70*COMPASS!$U$13)</f>
        <v>1156.85808</v>
      </c>
    </row>
    <row r="71" spans="1:8" ht="15.6" customHeight="1">
      <c r="A71" s="193" t="s">
        <v>2987</v>
      </c>
      <c r="B71" s="313" t="s">
        <v>216</v>
      </c>
      <c r="C71" s="130" t="s">
        <v>8605</v>
      </c>
      <c r="D71" s="37" t="s">
        <v>5214</v>
      </c>
      <c r="E71" s="1074">
        <v>1</v>
      </c>
      <c r="F71" s="1071" t="s">
        <v>6938</v>
      </c>
      <c r="G71" s="1077">
        <v>1206.1816159999998</v>
      </c>
      <c r="H71" s="153">
        <f>IF(G71="","",G71-G71*COMPASS!$U$13)</f>
        <v>1206.1816159999998</v>
      </c>
    </row>
    <row r="72" spans="1:8" ht="15.6" customHeight="1">
      <c r="A72" s="193" t="s">
        <v>2988</v>
      </c>
      <c r="B72" s="313" t="s">
        <v>216</v>
      </c>
      <c r="C72" s="130" t="s">
        <v>8604</v>
      </c>
      <c r="D72" s="37" t="s">
        <v>5215</v>
      </c>
      <c r="E72" s="1074">
        <v>1</v>
      </c>
      <c r="F72" s="1071" t="s">
        <v>6938</v>
      </c>
      <c r="G72" s="1077">
        <v>1328.2063599999999</v>
      </c>
      <c r="H72" s="153">
        <f>IF(G72="","",G72-G72*COMPASS!$U$13)</f>
        <v>1328.2063599999999</v>
      </c>
    </row>
    <row r="73" spans="1:8" ht="15.6" customHeight="1">
      <c r="A73" s="404" t="s">
        <v>5216</v>
      </c>
      <c r="B73" s="313" t="s">
        <v>216</v>
      </c>
      <c r="C73" s="130" t="s">
        <v>8603</v>
      </c>
      <c r="D73" s="37" t="s">
        <v>5217</v>
      </c>
      <c r="E73" s="1074">
        <v>1</v>
      </c>
      <c r="F73" s="1071" t="s">
        <v>6938</v>
      </c>
      <c r="G73" s="1077">
        <v>1065.0604599999999</v>
      </c>
      <c r="H73" s="153">
        <f>IF(G73="","",G73-G73*COMPASS!$U$13)</f>
        <v>1065.0604599999999</v>
      </c>
    </row>
    <row r="74" spans="1:8" ht="15.6" customHeight="1">
      <c r="A74" s="193" t="s">
        <v>2989</v>
      </c>
      <c r="B74" s="313" t="s">
        <v>216</v>
      </c>
      <c r="C74" s="130" t="s">
        <v>8602</v>
      </c>
      <c r="D74" s="37" t="s">
        <v>5218</v>
      </c>
      <c r="E74" s="1074">
        <v>1</v>
      </c>
      <c r="F74" s="1071" t="s">
        <v>6938</v>
      </c>
      <c r="G74" s="1077">
        <v>1129.5160000000001</v>
      </c>
      <c r="H74" s="153">
        <f>IF(G74="","",G74-G74*COMPASS!$U$13)</f>
        <v>1129.5160000000001</v>
      </c>
    </row>
    <row r="75" spans="1:8" ht="15.6" customHeight="1">
      <c r="A75" s="193" t="s">
        <v>2990</v>
      </c>
      <c r="B75" s="313" t="s">
        <v>216</v>
      </c>
      <c r="C75" s="130" t="s">
        <v>8601</v>
      </c>
      <c r="D75" s="37" t="s">
        <v>5219</v>
      </c>
      <c r="E75" s="1074">
        <v>1</v>
      </c>
      <c r="F75" s="1071" t="s">
        <v>6938</v>
      </c>
      <c r="G75" s="1077">
        <v>1211.6535999999999</v>
      </c>
      <c r="H75" s="153">
        <f>IF(G75="","",G75-G75*COMPASS!$U$13)</f>
        <v>1211.6535999999999</v>
      </c>
    </row>
    <row r="76" spans="1:8" ht="15.6" customHeight="1">
      <c r="A76" s="193" t="s">
        <v>2991</v>
      </c>
      <c r="B76" s="313" t="s">
        <v>467</v>
      </c>
      <c r="C76" s="130" t="s">
        <v>8600</v>
      </c>
      <c r="D76" s="37" t="s">
        <v>5220</v>
      </c>
      <c r="E76" s="1074">
        <v>1</v>
      </c>
      <c r="F76" s="1071" t="s">
        <v>6938</v>
      </c>
      <c r="G76" s="1077">
        <v>1284.1620819999998</v>
      </c>
      <c r="H76" s="153">
        <f>IF(G76="","",G76-G76*COMPASS!$U$13)</f>
        <v>1284.1620819999998</v>
      </c>
    </row>
    <row r="77" spans="1:8" ht="15.6" customHeight="1">
      <c r="A77" s="193" t="s">
        <v>2992</v>
      </c>
      <c r="B77" s="313" t="s">
        <v>216</v>
      </c>
      <c r="C77" s="130" t="s">
        <v>8599</v>
      </c>
      <c r="D77" s="37" t="s">
        <v>5221</v>
      </c>
      <c r="E77" s="1074">
        <v>1</v>
      </c>
      <c r="F77" s="1071" t="s">
        <v>6938</v>
      </c>
      <c r="G77" s="1077">
        <v>1419.7799</v>
      </c>
      <c r="H77" s="153">
        <f>IF(G77="","",G77-G77*COMPASS!$U$13)</f>
        <v>1419.7799</v>
      </c>
    </row>
    <row r="78" spans="1:8" ht="15.6" customHeight="1">
      <c r="A78" s="193" t="s">
        <v>13463</v>
      </c>
      <c r="B78" s="313" t="s">
        <v>216</v>
      </c>
      <c r="C78" s="130" t="s">
        <v>13453</v>
      </c>
      <c r="D78" s="37" t="s">
        <v>13454</v>
      </c>
      <c r="E78" s="1074">
        <v>1</v>
      </c>
      <c r="F78" s="1071" t="s">
        <v>6938</v>
      </c>
      <c r="G78" s="1077">
        <v>1101.3271499999998</v>
      </c>
      <c r="H78" s="153">
        <f>IF(G78="","",G78-G78*COMPASS!$U$13)</f>
        <v>1101.3271499999998</v>
      </c>
    </row>
    <row r="79" spans="1:8" ht="15.6" customHeight="1">
      <c r="A79" s="193" t="s">
        <v>4202</v>
      </c>
      <c r="B79" s="313" t="s">
        <v>467</v>
      </c>
      <c r="C79" s="130" t="s">
        <v>8598</v>
      </c>
      <c r="D79" s="37" t="s">
        <v>5222</v>
      </c>
      <c r="E79" s="1074">
        <v>1</v>
      </c>
      <c r="F79" s="1071" t="s">
        <v>6938</v>
      </c>
      <c r="G79" s="1077">
        <v>1127.9488800000001</v>
      </c>
      <c r="H79" s="153">
        <f>IF(G79="","",G79-G79*COMPASS!$U$13)</f>
        <v>1127.9488800000001</v>
      </c>
    </row>
    <row r="80" spans="1:8" ht="15.6" customHeight="1">
      <c r="A80" s="193" t="s">
        <v>2993</v>
      </c>
      <c r="B80" s="313" t="s">
        <v>216</v>
      </c>
      <c r="C80" s="130" t="s">
        <v>8597</v>
      </c>
      <c r="D80" s="37" t="s">
        <v>5223</v>
      </c>
      <c r="E80" s="1074">
        <v>1</v>
      </c>
      <c r="F80" s="1071" t="s">
        <v>6938</v>
      </c>
      <c r="G80" s="1077">
        <v>1195.1514399999999</v>
      </c>
      <c r="H80" s="153">
        <f>IF(G80="","",G80-G80*COMPASS!$U$13)</f>
        <v>1195.1514399999999</v>
      </c>
    </row>
    <row r="81" spans="1:8" ht="15.6" customHeight="1">
      <c r="A81" s="193" t="s">
        <v>2994</v>
      </c>
      <c r="B81" s="313" t="s">
        <v>216</v>
      </c>
      <c r="C81" s="130" t="s">
        <v>8596</v>
      </c>
      <c r="D81" s="37" t="s">
        <v>5224</v>
      </c>
      <c r="E81" s="1074">
        <v>1</v>
      </c>
      <c r="F81" s="1071" t="s">
        <v>6938</v>
      </c>
      <c r="G81" s="1077">
        <v>1286.72768</v>
      </c>
      <c r="H81" s="153">
        <f>IF(G81="","",G81-G81*COMPASS!$U$13)</f>
        <v>1286.72768</v>
      </c>
    </row>
    <row r="82" spans="1:8" ht="15.6" customHeight="1">
      <c r="A82" s="193" t="s">
        <v>2995</v>
      </c>
      <c r="B82" s="313" t="s">
        <v>467</v>
      </c>
      <c r="C82" s="130" t="s">
        <v>8595</v>
      </c>
      <c r="D82" s="37" t="s">
        <v>5225</v>
      </c>
      <c r="E82" s="1074">
        <v>1</v>
      </c>
      <c r="F82" s="1071" t="s">
        <v>6938</v>
      </c>
      <c r="G82" s="1077">
        <v>1347.6661199999999</v>
      </c>
      <c r="H82" s="153">
        <f>IF(G82="","",G82-G82*COMPASS!$U$13)</f>
        <v>1347.6661199999999</v>
      </c>
    </row>
    <row r="83" spans="1:8" ht="15.6" customHeight="1">
      <c r="A83" s="193" t="s">
        <v>2996</v>
      </c>
      <c r="B83" s="313" t="s">
        <v>216</v>
      </c>
      <c r="C83" s="130" t="s">
        <v>8594</v>
      </c>
      <c r="D83" s="37" t="s">
        <v>5226</v>
      </c>
      <c r="E83" s="1070">
        <v>1</v>
      </c>
      <c r="F83" s="1071" t="s">
        <v>6938</v>
      </c>
      <c r="G83" s="1076">
        <v>1527.5765100000001</v>
      </c>
      <c r="H83" s="153">
        <f>IF(G83="","",G83-G83*COMPASS!$U$13)</f>
        <v>1527.5765100000001</v>
      </c>
    </row>
    <row r="84" spans="1:8" ht="15.6" customHeight="1">
      <c r="A84" s="128" t="s">
        <v>13</v>
      </c>
      <c r="B84" s="314"/>
      <c r="C84" s="129"/>
      <c r="D84" s="1011"/>
      <c r="E84" s="1078"/>
      <c r="F84" s="1079"/>
      <c r="G84" s="1080"/>
      <c r="H84" s="153" t="str">
        <f>IF(G84="","",G84-G84*COMPASS!$U$13)</f>
        <v/>
      </c>
    </row>
    <row r="85" spans="1:8" ht="15.6" customHeight="1">
      <c r="A85" s="193" t="s">
        <v>5</v>
      </c>
      <c r="B85" s="313" t="s">
        <v>216</v>
      </c>
      <c r="C85" s="130" t="s">
        <v>1</v>
      </c>
      <c r="D85" s="37" t="s">
        <v>5227</v>
      </c>
      <c r="E85" s="1070">
        <v>1</v>
      </c>
      <c r="F85" s="1071" t="s">
        <v>6938</v>
      </c>
      <c r="G85" s="1072">
        <v>1436.8237000000001</v>
      </c>
      <c r="H85" s="153">
        <f>IF(G85="","",G85-G85*COMPASS!$U$13)</f>
        <v>1436.8237000000001</v>
      </c>
    </row>
    <row r="86" spans="1:8" ht="15.6" customHeight="1">
      <c r="A86" s="193" t="s">
        <v>6</v>
      </c>
      <c r="B86" s="313" t="s">
        <v>216</v>
      </c>
      <c r="C86" s="130" t="s">
        <v>2</v>
      </c>
      <c r="D86" s="37" t="s">
        <v>5228</v>
      </c>
      <c r="E86" s="1070">
        <v>1</v>
      </c>
      <c r="F86" s="1071" t="s">
        <v>6938</v>
      </c>
      <c r="G86" s="1072">
        <v>1579.8120000000001</v>
      </c>
      <c r="H86" s="153">
        <f>IF(G86="","",G86-G86*COMPASS!$U$13)</f>
        <v>1579.8120000000001</v>
      </c>
    </row>
    <row r="87" spans="1:8" ht="15.6" customHeight="1">
      <c r="A87" s="193" t="s">
        <v>7</v>
      </c>
      <c r="B87" s="313" t="s">
        <v>216</v>
      </c>
      <c r="C87" s="130" t="s">
        <v>3</v>
      </c>
      <c r="D87" s="37" t="s">
        <v>5229</v>
      </c>
      <c r="E87" s="1070">
        <v>1</v>
      </c>
      <c r="F87" s="1071" t="s">
        <v>6938</v>
      </c>
      <c r="G87" s="1072">
        <v>1768.4459000000002</v>
      </c>
      <c r="H87" s="153">
        <f>IF(G87="","",G87-G87*COMPASS!$U$13)</f>
        <v>1768.4459000000002</v>
      </c>
    </row>
    <row r="88" spans="1:8" ht="15.6" customHeight="1">
      <c r="A88" s="193" t="s">
        <v>8</v>
      </c>
      <c r="B88" s="313" t="s">
        <v>216</v>
      </c>
      <c r="C88" s="130" t="s">
        <v>4</v>
      </c>
      <c r="D88" s="37" t="s">
        <v>5230</v>
      </c>
      <c r="E88" s="1070">
        <v>1</v>
      </c>
      <c r="F88" s="1071" t="s">
        <v>6938</v>
      </c>
      <c r="G88" s="1072">
        <v>1898.4914000000001</v>
      </c>
      <c r="H88" s="153">
        <f>IF(G88="","",G88-G88*COMPASS!$U$13)</f>
        <v>1898.4914000000001</v>
      </c>
    </row>
    <row r="89" spans="1:8" ht="15.6" customHeight="1">
      <c r="A89" s="128" t="s">
        <v>2972</v>
      </c>
      <c r="B89" s="314"/>
      <c r="C89" s="129"/>
      <c r="D89" s="1011"/>
      <c r="E89" s="533"/>
      <c r="F89" s="71"/>
      <c r="G89" s="534"/>
      <c r="H89" s="153" t="str">
        <f>IF(G89="","",G89-G89*COMPASS!$U$13)</f>
        <v/>
      </c>
    </row>
    <row r="90" spans="1:8" ht="15.6" customHeight="1">
      <c r="A90" s="193" t="s">
        <v>10058</v>
      </c>
      <c r="B90" s="313" t="s">
        <v>216</v>
      </c>
      <c r="C90" s="130" t="s">
        <v>8593</v>
      </c>
      <c r="D90" s="37" t="s">
        <v>5231</v>
      </c>
      <c r="E90" s="1070">
        <v>1</v>
      </c>
      <c r="F90" s="1071" t="s">
        <v>6938</v>
      </c>
      <c r="G90" s="1072">
        <v>288.60899999999998</v>
      </c>
      <c r="H90" s="153">
        <f>IF(G90="","",G90-G90*COMPASS!$U$13)</f>
        <v>288.60899999999998</v>
      </c>
    </row>
    <row r="91" spans="1:8" ht="15.6" customHeight="1">
      <c r="A91" s="193" t="s">
        <v>10059</v>
      </c>
      <c r="B91" s="313" t="s">
        <v>216</v>
      </c>
      <c r="C91" s="130" t="s">
        <v>8592</v>
      </c>
      <c r="D91" s="37" t="s">
        <v>5232</v>
      </c>
      <c r="E91" s="1070">
        <v>1</v>
      </c>
      <c r="F91" s="1071" t="s">
        <v>6938</v>
      </c>
      <c r="G91" s="1072">
        <v>303.55200000000002</v>
      </c>
      <c r="H91" s="153">
        <f>IF(G91="","",G91-G91*COMPASS!$U$13)</f>
        <v>303.55200000000002</v>
      </c>
    </row>
    <row r="92" spans="1:8" ht="15.6" customHeight="1">
      <c r="A92" s="193" t="s">
        <v>2934</v>
      </c>
      <c r="B92" s="313" t="s">
        <v>216</v>
      </c>
      <c r="C92" s="130" t="s">
        <v>8591</v>
      </c>
      <c r="D92" s="37" t="s">
        <v>5233</v>
      </c>
      <c r="E92" s="1070">
        <v>1</v>
      </c>
      <c r="F92" s="1071" t="s">
        <v>6938</v>
      </c>
      <c r="G92" s="1072">
        <v>305.79599999999999</v>
      </c>
      <c r="H92" s="153">
        <f>IF(G92="","",G92-G92*COMPASS!$U$13)</f>
        <v>305.79599999999999</v>
      </c>
    </row>
    <row r="93" spans="1:8" ht="15.6" customHeight="1">
      <c r="A93" s="193" t="s">
        <v>2935</v>
      </c>
      <c r="B93" s="313" t="s">
        <v>216</v>
      </c>
      <c r="C93" s="130" t="s">
        <v>8590</v>
      </c>
      <c r="D93" s="37" t="s">
        <v>5234</v>
      </c>
      <c r="E93" s="1070">
        <v>1</v>
      </c>
      <c r="F93" s="1071" t="s">
        <v>6938</v>
      </c>
      <c r="G93" s="1072">
        <v>330.35250000000002</v>
      </c>
      <c r="H93" s="153">
        <f>IF(G93="","",G93-G93*COMPASS!$U$13)</f>
        <v>330.35250000000002</v>
      </c>
    </row>
    <row r="94" spans="1:8" ht="15.6" customHeight="1">
      <c r="A94" s="193" t="s">
        <v>2936</v>
      </c>
      <c r="B94" s="313" t="s">
        <v>216</v>
      </c>
      <c r="C94" s="130" t="s">
        <v>8589</v>
      </c>
      <c r="D94" s="37" t="s">
        <v>5235</v>
      </c>
      <c r="E94" s="1070">
        <v>1</v>
      </c>
      <c r="F94" s="1071" t="s">
        <v>6938</v>
      </c>
      <c r="G94" s="1072">
        <v>327.11399999999998</v>
      </c>
      <c r="H94" s="153">
        <f>IF(G94="","",G94-G94*COMPASS!$U$13)</f>
        <v>327.11399999999998</v>
      </c>
    </row>
    <row r="95" spans="1:8" ht="15.6" customHeight="1">
      <c r="A95" s="193" t="s">
        <v>2937</v>
      </c>
      <c r="B95" s="313" t="s">
        <v>216</v>
      </c>
      <c r="C95" s="130" t="s">
        <v>8588</v>
      </c>
      <c r="D95" s="37" t="s">
        <v>5236</v>
      </c>
      <c r="E95" s="1070">
        <v>1</v>
      </c>
      <c r="F95" s="1071" t="s">
        <v>6938</v>
      </c>
      <c r="G95" s="1072">
        <v>353.30250000000001</v>
      </c>
      <c r="H95" s="153">
        <f>IF(G95="","",G95-G95*COMPASS!$U$13)</f>
        <v>353.30250000000001</v>
      </c>
    </row>
    <row r="96" spans="1:8" ht="15.6" customHeight="1">
      <c r="A96" s="193" t="s">
        <v>2938</v>
      </c>
      <c r="B96" s="313" t="s">
        <v>467</v>
      </c>
      <c r="C96" s="130" t="s">
        <v>8587</v>
      </c>
      <c r="D96" s="37" t="s">
        <v>5237</v>
      </c>
      <c r="E96" s="1070">
        <v>1</v>
      </c>
      <c r="F96" s="1071" t="s">
        <v>6938</v>
      </c>
      <c r="G96" s="1072">
        <v>361.13099999999997</v>
      </c>
      <c r="H96" s="153">
        <f>IF(G96="","",G96-G96*COMPASS!$U$13)</f>
        <v>361.13099999999997</v>
      </c>
    </row>
    <row r="97" spans="1:8" ht="15.6" customHeight="1">
      <c r="A97" s="193" t="s">
        <v>2939</v>
      </c>
      <c r="B97" s="313" t="s">
        <v>216</v>
      </c>
      <c r="C97" s="130" t="s">
        <v>8586</v>
      </c>
      <c r="D97" s="37" t="s">
        <v>5238</v>
      </c>
      <c r="E97" s="1070">
        <v>1</v>
      </c>
      <c r="F97" s="1071" t="s">
        <v>6938</v>
      </c>
      <c r="G97" s="1072">
        <v>390.15</v>
      </c>
      <c r="H97" s="153">
        <f>IF(G97="","",G97-G97*COMPASS!$U$13)</f>
        <v>390.15</v>
      </c>
    </row>
    <row r="98" spans="1:8" ht="15.6" customHeight="1">
      <c r="A98" s="128" t="s">
        <v>2973</v>
      </c>
      <c r="B98" s="314"/>
      <c r="C98" s="129"/>
      <c r="D98" s="1011"/>
      <c r="E98" s="533"/>
      <c r="F98" s="71"/>
      <c r="G98" s="534"/>
      <c r="H98" s="153" t="str">
        <f>IF(G98="","",G98-G98*COMPASS!$U$13)</f>
        <v/>
      </c>
    </row>
    <row r="99" spans="1:8" ht="15.6" customHeight="1">
      <c r="A99" s="193" t="s">
        <v>2958</v>
      </c>
      <c r="B99" s="313" t="s">
        <v>216</v>
      </c>
      <c r="C99" s="130" t="s">
        <v>8585</v>
      </c>
      <c r="D99" s="37" t="s">
        <v>5239</v>
      </c>
      <c r="E99" s="1070">
        <v>1</v>
      </c>
      <c r="F99" s="1071" t="s">
        <v>6938</v>
      </c>
      <c r="G99" s="1072">
        <v>321.35099999999994</v>
      </c>
      <c r="H99" s="153">
        <f>IF(G99="","",G99-G99*COMPASS!$U$13)</f>
        <v>321.35099999999994</v>
      </c>
    </row>
    <row r="100" spans="1:8" ht="15.6" customHeight="1">
      <c r="A100" s="193" t="s">
        <v>2959</v>
      </c>
      <c r="B100" s="313" t="s">
        <v>216</v>
      </c>
      <c r="C100" s="130" t="s">
        <v>8584</v>
      </c>
      <c r="D100" s="37" t="s">
        <v>5240</v>
      </c>
      <c r="E100" s="1070">
        <v>1</v>
      </c>
      <c r="F100" s="1071" t="s">
        <v>6938</v>
      </c>
      <c r="G100" s="1072">
        <v>347.15699999999993</v>
      </c>
      <c r="H100" s="153">
        <f>IF(G100="","",G100-G100*COMPASS!$U$13)</f>
        <v>347.15699999999993</v>
      </c>
    </row>
    <row r="101" spans="1:8" ht="15.6" customHeight="1">
      <c r="A101" s="193" t="s">
        <v>2960</v>
      </c>
      <c r="B101" s="313" t="s">
        <v>216</v>
      </c>
      <c r="C101" s="130" t="s">
        <v>8583</v>
      </c>
      <c r="D101" s="37" t="s">
        <v>5241</v>
      </c>
      <c r="E101" s="1070">
        <v>1</v>
      </c>
      <c r="F101" s="1071" t="s">
        <v>6938</v>
      </c>
      <c r="G101" s="1072">
        <v>343.07699999999994</v>
      </c>
      <c r="H101" s="153">
        <f>IF(G101="","",G101-G101*COMPASS!$U$13)</f>
        <v>343.07699999999994</v>
      </c>
    </row>
    <row r="102" spans="1:8" ht="15.6" customHeight="1">
      <c r="A102" s="193" t="s">
        <v>2961</v>
      </c>
      <c r="B102" s="313" t="s">
        <v>216</v>
      </c>
      <c r="C102" s="130" t="s">
        <v>8582</v>
      </c>
      <c r="D102" s="37" t="s">
        <v>5242</v>
      </c>
      <c r="E102" s="1070">
        <v>1</v>
      </c>
      <c r="F102" s="1071" t="s">
        <v>6938</v>
      </c>
      <c r="G102" s="1072">
        <v>370.56599999999997</v>
      </c>
      <c r="H102" s="153">
        <f>IF(G102="","",G102-G102*COMPASS!$U$13)</f>
        <v>370.56599999999997</v>
      </c>
    </row>
    <row r="103" spans="1:8" ht="15.6" customHeight="1">
      <c r="A103" s="193" t="s">
        <v>2962</v>
      </c>
      <c r="B103" s="313" t="s">
        <v>467</v>
      </c>
      <c r="C103" s="130" t="s">
        <v>8581</v>
      </c>
      <c r="D103" s="37" t="s">
        <v>5243</v>
      </c>
      <c r="E103" s="1070">
        <v>1</v>
      </c>
      <c r="F103" s="1071" t="s">
        <v>6938</v>
      </c>
      <c r="G103" s="1072">
        <v>368.04149999999998</v>
      </c>
      <c r="H103" s="153">
        <f>IF(G103="","",G103-G103*COMPASS!$U$13)</f>
        <v>368.04149999999998</v>
      </c>
    </row>
    <row r="104" spans="1:8" ht="15.6" customHeight="1">
      <c r="A104" s="193" t="s">
        <v>2963</v>
      </c>
      <c r="B104" s="313" t="s">
        <v>216</v>
      </c>
      <c r="C104" s="130" t="s">
        <v>8580</v>
      </c>
      <c r="D104" s="37" t="s">
        <v>5244</v>
      </c>
      <c r="E104" s="1070">
        <v>1</v>
      </c>
      <c r="F104" s="1071" t="s">
        <v>6938</v>
      </c>
      <c r="G104" s="1072">
        <v>397.54499999999996</v>
      </c>
      <c r="H104" s="153">
        <f>IF(G104="","",G104-G104*COMPASS!$U$13)</f>
        <v>397.54499999999996</v>
      </c>
    </row>
    <row r="105" spans="1:8" ht="15.6" customHeight="1">
      <c r="A105" s="193" t="s">
        <v>2964</v>
      </c>
      <c r="B105" s="313" t="s">
        <v>216</v>
      </c>
      <c r="C105" s="130" t="s">
        <v>8579</v>
      </c>
      <c r="D105" s="37" t="s">
        <v>5245</v>
      </c>
      <c r="E105" s="1070">
        <v>1</v>
      </c>
      <c r="F105" s="1071" t="s">
        <v>6938</v>
      </c>
      <c r="G105" s="1072">
        <v>389.74199999999996</v>
      </c>
      <c r="H105" s="153">
        <f>IF(G105="","",G105-G105*COMPASS!$U$13)</f>
        <v>389.74199999999996</v>
      </c>
    </row>
    <row r="106" spans="1:8" ht="15.6" customHeight="1">
      <c r="A106" s="193" t="s">
        <v>2965</v>
      </c>
      <c r="B106" s="313" t="s">
        <v>216</v>
      </c>
      <c r="C106" s="130" t="s">
        <v>8578</v>
      </c>
      <c r="D106" s="37" t="s">
        <v>5246</v>
      </c>
      <c r="E106" s="1070">
        <v>1</v>
      </c>
      <c r="F106" s="1071" t="s">
        <v>6938</v>
      </c>
      <c r="G106" s="1072">
        <v>420.82649999999995</v>
      </c>
      <c r="H106" s="153">
        <f>IF(G106="","",G106-G106*COMPASS!$U$13)</f>
        <v>420.82649999999995</v>
      </c>
    </row>
    <row r="107" spans="1:8" ht="15.6" customHeight="1">
      <c r="A107" s="193" t="s">
        <v>2966</v>
      </c>
      <c r="B107" s="313" t="s">
        <v>216</v>
      </c>
      <c r="C107" s="130" t="s">
        <v>8577</v>
      </c>
      <c r="D107" s="37" t="s">
        <v>5247</v>
      </c>
      <c r="E107" s="1070">
        <v>1</v>
      </c>
      <c r="F107" s="1071" t="s">
        <v>6938</v>
      </c>
      <c r="G107" s="1072">
        <v>447.47399999999993</v>
      </c>
      <c r="H107" s="153">
        <f>IF(G107="","",G107-G107*COMPASS!$U$13)</f>
        <v>447.47399999999993</v>
      </c>
    </row>
    <row r="108" spans="1:8" ht="15.6" customHeight="1">
      <c r="A108" s="193" t="s">
        <v>2967</v>
      </c>
      <c r="B108" s="313" t="s">
        <v>216</v>
      </c>
      <c r="C108" s="130" t="s">
        <v>8576</v>
      </c>
      <c r="D108" s="37" t="s">
        <v>5248</v>
      </c>
      <c r="E108" s="1070">
        <v>1</v>
      </c>
      <c r="F108" s="1071" t="s">
        <v>6938</v>
      </c>
      <c r="G108" s="1072">
        <v>483.14849999999996</v>
      </c>
      <c r="H108" s="153">
        <f>IF(G108="","",G108-G108*COMPASS!$U$13)</f>
        <v>483.14849999999996</v>
      </c>
    </row>
    <row r="109" spans="1:8" ht="15.6" customHeight="1">
      <c r="A109" s="128" t="s">
        <v>2974</v>
      </c>
      <c r="B109" s="314"/>
      <c r="C109" s="129"/>
      <c r="D109" s="1011"/>
      <c r="E109" s="533"/>
      <c r="F109" s="71"/>
      <c r="G109" s="534"/>
      <c r="H109" s="153" t="str">
        <f>IF(G109="","",G109-G109*COMPASS!$U$13)</f>
        <v/>
      </c>
    </row>
    <row r="110" spans="1:8" ht="15.6" customHeight="1">
      <c r="A110" s="193" t="s">
        <v>2940</v>
      </c>
      <c r="B110" s="313" t="s">
        <v>216</v>
      </c>
      <c r="C110" s="130" t="s">
        <v>8575</v>
      </c>
      <c r="D110" s="37" t="s">
        <v>5249</v>
      </c>
      <c r="E110" s="1070">
        <v>1</v>
      </c>
      <c r="F110" s="1071" t="s">
        <v>6938</v>
      </c>
      <c r="G110" s="1072">
        <v>454.30839000000003</v>
      </c>
      <c r="H110" s="153">
        <f>IF(G110="","",G110-G110*COMPASS!$U$13)</f>
        <v>454.30839000000003</v>
      </c>
    </row>
    <row r="111" spans="1:8" ht="15.6" customHeight="1">
      <c r="A111" s="193" t="s">
        <v>2941</v>
      </c>
      <c r="B111" s="313" t="s">
        <v>216</v>
      </c>
      <c r="C111" s="130" t="s">
        <v>8574</v>
      </c>
      <c r="D111" s="37" t="s">
        <v>5250</v>
      </c>
      <c r="E111" s="1070">
        <v>1</v>
      </c>
      <c r="F111" s="1071" t="s">
        <v>6938</v>
      </c>
      <c r="G111" s="1072">
        <v>490.67955000000006</v>
      </c>
      <c r="H111" s="153">
        <f>IF(G111="","",G111-G111*COMPASS!$U$13)</f>
        <v>490.67955000000006</v>
      </c>
    </row>
    <row r="112" spans="1:8" ht="15.6" customHeight="1">
      <c r="A112" s="193" t="s">
        <v>2942</v>
      </c>
      <c r="B112" s="313" t="s">
        <v>216</v>
      </c>
      <c r="C112" s="130" t="s">
        <v>8573</v>
      </c>
      <c r="D112" s="37" t="s">
        <v>5251</v>
      </c>
      <c r="E112" s="1070">
        <v>1</v>
      </c>
      <c r="F112" s="1071" t="s">
        <v>6938</v>
      </c>
      <c r="G112" s="1072">
        <v>479.70198000000005</v>
      </c>
      <c r="H112" s="153">
        <f>IF(G112="","",G112-G112*COMPASS!$U$13)</f>
        <v>479.70198000000005</v>
      </c>
    </row>
    <row r="113" spans="1:8" ht="15.6" customHeight="1">
      <c r="A113" s="193" t="s">
        <v>2943</v>
      </c>
      <c r="B113" s="313" t="s">
        <v>216</v>
      </c>
      <c r="C113" s="130" t="s">
        <v>8572</v>
      </c>
      <c r="D113" s="37" t="s">
        <v>5252</v>
      </c>
      <c r="E113" s="1070">
        <v>1</v>
      </c>
      <c r="F113" s="1071" t="s">
        <v>6938</v>
      </c>
      <c r="G113" s="1072">
        <v>518.11073999999996</v>
      </c>
      <c r="H113" s="153">
        <f>IF(G113="","",G113-G113*COMPASS!$U$13)</f>
        <v>518.11073999999996</v>
      </c>
    </row>
    <row r="114" spans="1:8" ht="15.6" customHeight="1">
      <c r="A114" s="193" t="s">
        <v>2944</v>
      </c>
      <c r="B114" s="313" t="s">
        <v>467</v>
      </c>
      <c r="C114" s="130" t="s">
        <v>8571</v>
      </c>
      <c r="D114" s="37" t="s">
        <v>5253</v>
      </c>
      <c r="E114" s="1070">
        <v>1</v>
      </c>
      <c r="F114" s="1071" t="s">
        <v>6938</v>
      </c>
      <c r="G114" s="1072">
        <v>501.32601000000005</v>
      </c>
      <c r="H114" s="153">
        <f>IF(G114="","",G114-G114*COMPASS!$U$13)</f>
        <v>501.32601000000005</v>
      </c>
    </row>
    <row r="115" spans="1:8" ht="15.6" customHeight="1">
      <c r="A115" s="193" t="s">
        <v>2945</v>
      </c>
      <c r="B115" s="313" t="s">
        <v>216</v>
      </c>
      <c r="C115" s="130" t="s">
        <v>8570</v>
      </c>
      <c r="D115" s="37" t="s">
        <v>5254</v>
      </c>
      <c r="E115" s="1070">
        <v>1</v>
      </c>
      <c r="F115" s="1071" t="s">
        <v>6938</v>
      </c>
      <c r="G115" s="1072">
        <v>541.49220000000003</v>
      </c>
      <c r="H115" s="153">
        <f>IF(G115="","",G115-G115*COMPASS!$U$13)</f>
        <v>541.49220000000003</v>
      </c>
    </row>
    <row r="116" spans="1:8" ht="15.6" customHeight="1">
      <c r="A116" s="193" t="s">
        <v>2946</v>
      </c>
      <c r="B116" s="313" t="s">
        <v>216</v>
      </c>
      <c r="C116" s="130" t="s">
        <v>8569</v>
      </c>
      <c r="D116" s="37" t="s">
        <v>5255</v>
      </c>
      <c r="E116" s="1070">
        <v>1</v>
      </c>
      <c r="F116" s="1071" t="s">
        <v>6938</v>
      </c>
      <c r="G116" s="1072">
        <v>555.34788000000003</v>
      </c>
      <c r="H116" s="153">
        <f>IF(G116="","",G116-G116*COMPASS!$U$13)</f>
        <v>555.34788000000003</v>
      </c>
    </row>
    <row r="117" spans="1:8" ht="15.6" customHeight="1">
      <c r="A117" s="193" t="s">
        <v>2947</v>
      </c>
      <c r="B117" s="313" t="s">
        <v>216</v>
      </c>
      <c r="C117" s="130" t="s">
        <v>8568</v>
      </c>
      <c r="D117" s="37" t="s">
        <v>5256</v>
      </c>
      <c r="E117" s="1070">
        <v>1</v>
      </c>
      <c r="F117" s="1071" t="s">
        <v>6938</v>
      </c>
      <c r="G117" s="1072">
        <v>599.92038000000002</v>
      </c>
      <c r="H117" s="153">
        <f>IF(G117="","",G117-G117*COMPASS!$U$13)</f>
        <v>599.92038000000002</v>
      </c>
    </row>
    <row r="118" spans="1:8" ht="15.6" customHeight="1">
      <c r="A118" s="128" t="s">
        <v>2520</v>
      </c>
      <c r="B118" s="314"/>
      <c r="C118" s="129"/>
      <c r="D118" s="1011"/>
      <c r="E118" s="533"/>
      <c r="F118" s="71"/>
      <c r="G118" s="534"/>
      <c r="H118" s="153" t="str">
        <f>IF(G118="","",G118-G118*COMPASS!$U$13)</f>
        <v/>
      </c>
    </row>
    <row r="119" spans="1:8" ht="15.6" customHeight="1">
      <c r="A119" s="193" t="s">
        <v>2542</v>
      </c>
      <c r="B119" s="313" t="s">
        <v>216</v>
      </c>
      <c r="C119" s="130" t="s">
        <v>8567</v>
      </c>
      <c r="D119" s="37" t="s">
        <v>8566</v>
      </c>
      <c r="E119" s="1081">
        <v>1</v>
      </c>
      <c r="F119" s="1071" t="s">
        <v>6938</v>
      </c>
      <c r="G119" s="1072">
        <v>226.14207999999996</v>
      </c>
      <c r="H119" s="153">
        <f>IF(G119="","",G119-G119*COMPASS!$U$13)</f>
        <v>226.14207999999996</v>
      </c>
    </row>
    <row r="120" spans="1:8" ht="15.6" customHeight="1">
      <c r="A120" s="193" t="s">
        <v>2543</v>
      </c>
      <c r="B120" s="313" t="s">
        <v>216</v>
      </c>
      <c r="C120" s="130" t="s">
        <v>8565</v>
      </c>
      <c r="D120" s="37" t="s">
        <v>5257</v>
      </c>
      <c r="E120" s="1081">
        <v>1</v>
      </c>
      <c r="F120" s="1071" t="s">
        <v>6938</v>
      </c>
      <c r="G120" s="1072">
        <v>18.664127999999998</v>
      </c>
      <c r="H120" s="153">
        <f>IF(G120="","",G120-G120*COMPASS!$U$13)</f>
        <v>18.664127999999998</v>
      </c>
    </row>
    <row r="121" spans="1:8" ht="15.6" customHeight="1">
      <c r="A121" s="193" t="s">
        <v>2544</v>
      </c>
      <c r="B121" s="313" t="s">
        <v>216</v>
      </c>
      <c r="C121" s="130" t="s">
        <v>8564</v>
      </c>
      <c r="D121" s="37" t="s">
        <v>5258</v>
      </c>
      <c r="E121" s="1081">
        <v>1</v>
      </c>
      <c r="F121" s="1071" t="s">
        <v>6938</v>
      </c>
      <c r="G121" s="1072">
        <v>26.885231999999998</v>
      </c>
      <c r="H121" s="153">
        <f>IF(G121="","",G121-G121*COMPASS!$U$13)</f>
        <v>26.885231999999998</v>
      </c>
    </row>
    <row r="122" spans="1:8" ht="15.6" customHeight="1">
      <c r="A122" s="193" t="s">
        <v>489</v>
      </c>
      <c r="B122" s="313" t="s">
        <v>216</v>
      </c>
      <c r="C122" s="130" t="s">
        <v>2617</v>
      </c>
      <c r="D122" s="37" t="s">
        <v>5259</v>
      </c>
      <c r="E122" s="1081">
        <v>1</v>
      </c>
      <c r="F122" s="1071" t="s">
        <v>6938</v>
      </c>
      <c r="G122" s="1072">
        <v>106.65215999999999</v>
      </c>
      <c r="H122" s="153">
        <f>IF(G122="","",G122-G122*COMPASS!$U$13)</f>
        <v>106.65215999999999</v>
      </c>
    </row>
    <row r="123" spans="1:8" ht="15.6" customHeight="1">
      <c r="A123" s="193" t="s">
        <v>2545</v>
      </c>
      <c r="B123" s="313" t="s">
        <v>216</v>
      </c>
      <c r="C123" s="130" t="s">
        <v>8563</v>
      </c>
      <c r="D123" s="37" t="s">
        <v>5260</v>
      </c>
      <c r="E123" s="1081">
        <v>1</v>
      </c>
      <c r="F123" s="1071" t="s">
        <v>6938</v>
      </c>
      <c r="G123" s="1072">
        <v>20.466351999999997</v>
      </c>
      <c r="H123" s="153">
        <f>IF(G123="","",G123-G123*COMPASS!$U$13)</f>
        <v>20.466351999999997</v>
      </c>
    </row>
    <row r="124" spans="1:8" ht="15.6" customHeight="1">
      <c r="A124" s="193" t="s">
        <v>2546</v>
      </c>
      <c r="B124" s="313" t="s">
        <v>216</v>
      </c>
      <c r="C124" s="130" t="s">
        <v>8562</v>
      </c>
      <c r="D124" s="37" t="s">
        <v>5261</v>
      </c>
      <c r="E124" s="1081">
        <v>1</v>
      </c>
      <c r="F124" s="1071" t="s">
        <v>6938</v>
      </c>
      <c r="G124" s="1072">
        <v>54.856735999999998</v>
      </c>
      <c r="H124" s="153">
        <f>IF(G124="","",G124-G124*COMPASS!$U$13)</f>
        <v>54.856735999999998</v>
      </c>
    </row>
    <row r="125" spans="1:8" ht="15.6" customHeight="1">
      <c r="A125" s="128" t="s">
        <v>2997</v>
      </c>
      <c r="B125" s="314"/>
      <c r="C125" s="129"/>
      <c r="D125" s="1011"/>
      <c r="E125" s="533"/>
      <c r="F125" s="71"/>
      <c r="G125" s="534"/>
      <c r="H125" s="153" t="str">
        <f>IF(G125="","",G125-G125*COMPASS!$U$13)</f>
        <v/>
      </c>
    </row>
    <row r="126" spans="1:8" ht="15.6" customHeight="1">
      <c r="A126" s="193" t="s">
        <v>3002</v>
      </c>
      <c r="B126" s="313" t="s">
        <v>216</v>
      </c>
      <c r="C126" s="130" t="s">
        <v>8561</v>
      </c>
      <c r="D126" s="37" t="s">
        <v>5262</v>
      </c>
      <c r="E126" s="1070">
        <v>1</v>
      </c>
      <c r="F126" s="1071" t="s">
        <v>6938</v>
      </c>
      <c r="G126" s="1076">
        <v>838.35510399999987</v>
      </c>
      <c r="H126" s="153">
        <f>IF(G126="","",G126-G126*COMPASS!$U$13)</f>
        <v>838.35510399999987</v>
      </c>
    </row>
    <row r="127" spans="1:8" ht="15.6" customHeight="1">
      <c r="A127" s="193" t="s">
        <v>3003</v>
      </c>
      <c r="B127" s="313" t="s">
        <v>216</v>
      </c>
      <c r="C127" s="130" t="s">
        <v>8560</v>
      </c>
      <c r="D127" s="37" t="s">
        <v>5263</v>
      </c>
      <c r="E127" s="1070">
        <v>1</v>
      </c>
      <c r="F127" s="1071" t="s">
        <v>6938</v>
      </c>
      <c r="G127" s="1076">
        <v>1058.8246200000001</v>
      </c>
      <c r="H127" s="153">
        <f>IF(G127="","",G127-G127*COMPASS!$U$13)</f>
        <v>1058.8246200000001</v>
      </c>
    </row>
    <row r="128" spans="1:8" ht="15.6" customHeight="1">
      <c r="A128" s="193" t="s">
        <v>3004</v>
      </c>
      <c r="B128" s="313" t="s">
        <v>467</v>
      </c>
      <c r="C128" s="130" t="s">
        <v>8559</v>
      </c>
      <c r="D128" s="37" t="s">
        <v>5264</v>
      </c>
      <c r="E128" s="1074">
        <v>1</v>
      </c>
      <c r="F128" s="1071" t="s">
        <v>6938</v>
      </c>
      <c r="G128" s="1077">
        <v>867.12785000000008</v>
      </c>
      <c r="H128" s="153">
        <f>IF(G128="","",G128-G128*COMPASS!$U$13)</f>
        <v>867.12785000000008</v>
      </c>
    </row>
    <row r="129" spans="1:8" ht="15.6" customHeight="1">
      <c r="A129" s="193" t="s">
        <v>3005</v>
      </c>
      <c r="B129" s="313" t="s">
        <v>216</v>
      </c>
      <c r="C129" s="130" t="s">
        <v>8558</v>
      </c>
      <c r="D129" s="37" t="s">
        <v>5265</v>
      </c>
      <c r="E129" s="1074">
        <v>1</v>
      </c>
      <c r="F129" s="1071" t="s">
        <v>6938</v>
      </c>
      <c r="G129" s="1077">
        <v>917.21088000000009</v>
      </c>
      <c r="H129" s="153">
        <f>IF(G129="","",G129-G129*COMPASS!$U$13)</f>
        <v>917.21088000000009</v>
      </c>
    </row>
    <row r="130" spans="1:8" ht="15.6" customHeight="1">
      <c r="A130" s="193" t="s">
        <v>3006</v>
      </c>
      <c r="B130" s="313" t="s">
        <v>467</v>
      </c>
      <c r="C130" s="130" t="s">
        <v>8557</v>
      </c>
      <c r="D130" s="37" t="s">
        <v>5266</v>
      </c>
      <c r="E130" s="1074">
        <v>1</v>
      </c>
      <c r="F130" s="1071" t="s">
        <v>6938</v>
      </c>
      <c r="G130" s="1077">
        <v>930.04310000000009</v>
      </c>
      <c r="H130" s="153">
        <f>IF(G130="","",G130-G130*COMPASS!$U$13)</f>
        <v>930.04310000000009</v>
      </c>
    </row>
    <row r="131" spans="1:8" ht="15.6" customHeight="1">
      <c r="A131" s="193" t="s">
        <v>3007</v>
      </c>
      <c r="B131" s="313" t="s">
        <v>216</v>
      </c>
      <c r="C131" s="130" t="s">
        <v>8556</v>
      </c>
      <c r="D131" s="37" t="s">
        <v>5267</v>
      </c>
      <c r="E131" s="1074">
        <v>1</v>
      </c>
      <c r="F131" s="1071" t="s">
        <v>6938</v>
      </c>
      <c r="G131" s="1077">
        <v>1008.201532</v>
      </c>
      <c r="H131" s="153">
        <f>IF(G131="","",G131-G131*COMPASS!$U$13)</f>
        <v>1008.201532</v>
      </c>
    </row>
    <row r="132" spans="1:8" ht="15.6" customHeight="1">
      <c r="A132" s="193" t="s">
        <v>3008</v>
      </c>
      <c r="B132" s="313" t="s">
        <v>216</v>
      </c>
      <c r="C132" s="130" t="s">
        <v>8555</v>
      </c>
      <c r="D132" s="37" t="s">
        <v>5268</v>
      </c>
      <c r="E132" s="1074">
        <v>1</v>
      </c>
      <c r="F132" s="1071" t="s">
        <v>6938</v>
      </c>
      <c r="G132" s="1077">
        <v>1079.39202</v>
      </c>
      <c r="H132" s="153">
        <f>IF(G132="","",G132-G132*COMPASS!$U$13)</f>
        <v>1079.39202</v>
      </c>
    </row>
    <row r="133" spans="1:8" ht="15.6" customHeight="1">
      <c r="A133" s="193" t="s">
        <v>3009</v>
      </c>
      <c r="B133" s="313" t="s">
        <v>467</v>
      </c>
      <c r="C133" s="130" t="s">
        <v>8554</v>
      </c>
      <c r="D133" s="37" t="s">
        <v>5269</v>
      </c>
      <c r="E133" s="1074">
        <v>1</v>
      </c>
      <c r="F133" s="1071" t="s">
        <v>6938</v>
      </c>
      <c r="G133" s="1077">
        <v>1089.4363999999998</v>
      </c>
      <c r="H133" s="153">
        <f>IF(G133="","",G133-G133*COMPASS!$U$13)</f>
        <v>1089.4363999999998</v>
      </c>
    </row>
    <row r="134" spans="1:8" ht="15.6" customHeight="1">
      <c r="A134" s="193" t="s">
        <v>3010</v>
      </c>
      <c r="B134" s="313" t="s">
        <v>216</v>
      </c>
      <c r="C134" s="130" t="s">
        <v>8553</v>
      </c>
      <c r="D134" s="37" t="s">
        <v>5270</v>
      </c>
      <c r="E134" s="1074">
        <v>1</v>
      </c>
      <c r="F134" s="1071" t="s">
        <v>6938</v>
      </c>
      <c r="G134" s="1077">
        <v>1224.94146</v>
      </c>
      <c r="H134" s="153">
        <f>IF(G134="","",G134-G134*COMPASS!$U$13)</f>
        <v>1224.94146</v>
      </c>
    </row>
    <row r="135" spans="1:8" ht="15.6" customHeight="1">
      <c r="A135" s="193" t="s">
        <v>3011</v>
      </c>
      <c r="B135" s="313" t="s">
        <v>216</v>
      </c>
      <c r="C135" s="130" t="s">
        <v>8552</v>
      </c>
      <c r="D135" s="37" t="s">
        <v>5271</v>
      </c>
      <c r="E135" s="1074">
        <v>1</v>
      </c>
      <c r="F135" s="1071" t="s">
        <v>6938</v>
      </c>
      <c r="G135" s="1077">
        <v>946.5771400000001</v>
      </c>
      <c r="H135" s="153">
        <f>IF(G135="","",G135-G135*COMPASS!$U$13)</f>
        <v>946.5771400000001</v>
      </c>
    </row>
    <row r="136" spans="1:8" ht="15.6" customHeight="1">
      <c r="A136" s="193" t="s">
        <v>13464</v>
      </c>
      <c r="B136" s="313" t="s">
        <v>216</v>
      </c>
      <c r="C136" s="130" t="s">
        <v>13455</v>
      </c>
      <c r="D136" s="37" t="s">
        <v>13456</v>
      </c>
      <c r="E136" s="1074">
        <v>1</v>
      </c>
      <c r="F136" s="1071" t="s">
        <v>6938</v>
      </c>
      <c r="G136" s="1077">
        <v>991.85134000000016</v>
      </c>
      <c r="H136" s="153">
        <f>IF(G136="","",G136-G136*COMPASS!$U$13)</f>
        <v>991.85134000000016</v>
      </c>
    </row>
    <row r="137" spans="1:8" ht="15.6" customHeight="1">
      <c r="A137" s="193" t="s">
        <v>3012</v>
      </c>
      <c r="B137" s="313" t="s">
        <v>216</v>
      </c>
      <c r="C137" s="130" t="s">
        <v>8551</v>
      </c>
      <c r="D137" s="37" t="s">
        <v>5272</v>
      </c>
      <c r="E137" s="1074">
        <v>1</v>
      </c>
      <c r="F137" s="1071" t="s">
        <v>6938</v>
      </c>
      <c r="G137" s="1077">
        <v>1021.6305</v>
      </c>
      <c r="H137" s="153">
        <f>IF(G137="","",G137-G137*COMPASS!$U$13)</f>
        <v>1021.6305</v>
      </c>
    </row>
    <row r="138" spans="1:8" ht="15.6" customHeight="1">
      <c r="A138" s="193" t="s">
        <v>3013</v>
      </c>
      <c r="B138" s="313" t="s">
        <v>216</v>
      </c>
      <c r="C138" s="130" t="s">
        <v>8550</v>
      </c>
      <c r="D138" s="37" t="s">
        <v>5273</v>
      </c>
      <c r="E138" s="1074">
        <v>1</v>
      </c>
      <c r="F138" s="1071" t="s">
        <v>6938</v>
      </c>
      <c r="G138" s="1077">
        <v>1084.3304000000001</v>
      </c>
      <c r="H138" s="153">
        <f>IF(G138="","",G138-G138*COMPASS!$U$13)</f>
        <v>1084.3304000000001</v>
      </c>
    </row>
    <row r="139" spans="1:8" ht="15.6" customHeight="1">
      <c r="A139" s="193" t="s">
        <v>3014</v>
      </c>
      <c r="B139" s="313" t="s">
        <v>216</v>
      </c>
      <c r="C139" s="130" t="s">
        <v>8549</v>
      </c>
      <c r="D139" s="37" t="s">
        <v>5274</v>
      </c>
      <c r="E139" s="1074">
        <v>1</v>
      </c>
      <c r="F139" s="1071" t="s">
        <v>6938</v>
      </c>
      <c r="G139" s="1077">
        <v>1156.85808</v>
      </c>
      <c r="H139" s="153">
        <f>IF(G139="","",G139-G139*COMPASS!$U$13)</f>
        <v>1156.85808</v>
      </c>
    </row>
    <row r="140" spans="1:8" ht="15.6" customHeight="1">
      <c r="A140" s="193" t="s">
        <v>3015</v>
      </c>
      <c r="B140" s="313" t="s">
        <v>216</v>
      </c>
      <c r="C140" s="130" t="s">
        <v>8548</v>
      </c>
      <c r="D140" s="37" t="s">
        <v>5275</v>
      </c>
      <c r="E140" s="1074">
        <v>1</v>
      </c>
      <c r="F140" s="1071" t="s">
        <v>6938</v>
      </c>
      <c r="G140" s="1077">
        <v>1206.1816159999998</v>
      </c>
      <c r="H140" s="153">
        <f>IF(G140="","",G140-G140*COMPASS!$U$13)</f>
        <v>1206.1816159999998</v>
      </c>
    </row>
    <row r="141" spans="1:8" ht="15.6" customHeight="1">
      <c r="A141" s="193" t="s">
        <v>3016</v>
      </c>
      <c r="B141" s="313" t="s">
        <v>216</v>
      </c>
      <c r="C141" s="130" t="s">
        <v>8547</v>
      </c>
      <c r="D141" s="37" t="s">
        <v>5276</v>
      </c>
      <c r="E141" s="1074">
        <v>1</v>
      </c>
      <c r="F141" s="1071" t="s">
        <v>6938</v>
      </c>
      <c r="G141" s="1077">
        <v>1328.2063599999999</v>
      </c>
      <c r="H141" s="153">
        <f>IF(G141="","",G141-G141*COMPASS!$U$13)</f>
        <v>1328.2063599999999</v>
      </c>
    </row>
    <row r="142" spans="1:8" ht="15.6" customHeight="1">
      <c r="A142" s="404" t="s">
        <v>5277</v>
      </c>
      <c r="B142" s="313" t="s">
        <v>216</v>
      </c>
      <c r="C142" s="130" t="s">
        <v>8546</v>
      </c>
      <c r="D142" s="37" t="s">
        <v>5278</v>
      </c>
      <c r="E142" s="1074">
        <v>1</v>
      </c>
      <c r="F142" s="1071" t="s">
        <v>6938</v>
      </c>
      <c r="G142" s="1077">
        <v>1065.0604599999999</v>
      </c>
      <c r="H142" s="153">
        <f>IF(G142="","",G142-G142*COMPASS!$U$13)</f>
        <v>1065.0604599999999</v>
      </c>
    </row>
    <row r="143" spans="1:8" ht="15.6" customHeight="1">
      <c r="A143" s="193" t="s">
        <v>3017</v>
      </c>
      <c r="B143" s="313" t="s">
        <v>216</v>
      </c>
      <c r="C143" s="130" t="s">
        <v>8545</v>
      </c>
      <c r="D143" s="37" t="s">
        <v>5279</v>
      </c>
      <c r="E143" s="1074">
        <v>1</v>
      </c>
      <c r="F143" s="1071" t="s">
        <v>6938</v>
      </c>
      <c r="G143" s="1077">
        <v>1129.5160000000001</v>
      </c>
      <c r="H143" s="153">
        <f>IF(G143="","",G143-G143*COMPASS!$U$13)</f>
        <v>1129.5160000000001</v>
      </c>
    </row>
    <row r="144" spans="1:8" ht="15.6" customHeight="1">
      <c r="A144" s="193" t="s">
        <v>3018</v>
      </c>
      <c r="B144" s="313" t="s">
        <v>216</v>
      </c>
      <c r="C144" s="130" t="s">
        <v>8544</v>
      </c>
      <c r="D144" s="37" t="s">
        <v>5280</v>
      </c>
      <c r="E144" s="1074">
        <v>1</v>
      </c>
      <c r="F144" s="1071" t="s">
        <v>6938</v>
      </c>
      <c r="G144" s="1077">
        <v>1211.6535999999999</v>
      </c>
      <c r="H144" s="153">
        <f>IF(G144="","",G144-G144*COMPASS!$U$13)</f>
        <v>1211.6535999999999</v>
      </c>
    </row>
    <row r="145" spans="1:8" ht="15.6" customHeight="1">
      <c r="A145" s="193" t="s">
        <v>3019</v>
      </c>
      <c r="B145" s="313" t="s">
        <v>467</v>
      </c>
      <c r="C145" s="130" t="s">
        <v>8543</v>
      </c>
      <c r="D145" s="37" t="s">
        <v>5281</v>
      </c>
      <c r="E145" s="1074">
        <v>1</v>
      </c>
      <c r="F145" s="1071" t="s">
        <v>6938</v>
      </c>
      <c r="G145" s="1077">
        <v>1284.1620819999998</v>
      </c>
      <c r="H145" s="153">
        <f>IF(G145="","",G145-G145*COMPASS!$U$13)</f>
        <v>1284.1620819999998</v>
      </c>
    </row>
    <row r="146" spans="1:8" ht="15.6" customHeight="1">
      <c r="A146" s="193" t="s">
        <v>3020</v>
      </c>
      <c r="B146" s="313" t="s">
        <v>216</v>
      </c>
      <c r="C146" s="130" t="s">
        <v>8542</v>
      </c>
      <c r="D146" s="37" t="s">
        <v>5282</v>
      </c>
      <c r="E146" s="1074">
        <v>1</v>
      </c>
      <c r="F146" s="1071" t="s">
        <v>6938</v>
      </c>
      <c r="G146" s="1077">
        <v>1419.7799</v>
      </c>
      <c r="H146" s="153">
        <f>IF(G146="","",G146-G146*COMPASS!$U$13)</f>
        <v>1419.7799</v>
      </c>
    </row>
    <row r="147" spans="1:8" ht="15.6" customHeight="1">
      <c r="A147" s="193" t="s">
        <v>13465</v>
      </c>
      <c r="B147" s="313" t="s">
        <v>216</v>
      </c>
      <c r="C147" s="130" t="s">
        <v>13457</v>
      </c>
      <c r="D147" s="37" t="s">
        <v>13458</v>
      </c>
      <c r="E147" s="1074">
        <v>1</v>
      </c>
      <c r="F147" s="1071" t="s">
        <v>6938</v>
      </c>
      <c r="G147" s="1077">
        <v>1101.3271499999998</v>
      </c>
      <c r="H147" s="153">
        <f>IF(G147="","",G147-G147*COMPASS!$U$13)</f>
        <v>1101.3271499999998</v>
      </c>
    </row>
    <row r="148" spans="1:8" ht="15.6" customHeight="1">
      <c r="A148" s="193" t="s">
        <v>4201</v>
      </c>
      <c r="B148" s="313" t="s">
        <v>216</v>
      </c>
      <c r="C148" s="130" t="s">
        <v>8541</v>
      </c>
      <c r="D148" s="37" t="s">
        <v>5283</v>
      </c>
      <c r="E148" s="1074">
        <v>1</v>
      </c>
      <c r="F148" s="1071" t="s">
        <v>6938</v>
      </c>
      <c r="G148" s="1077">
        <v>1127.9488800000001</v>
      </c>
      <c r="H148" s="153">
        <f>IF(G148="","",G148-G148*COMPASS!$U$13)</f>
        <v>1127.9488800000001</v>
      </c>
    </row>
    <row r="149" spans="1:8" ht="15.6" customHeight="1">
      <c r="A149" s="193" t="s">
        <v>3021</v>
      </c>
      <c r="B149" s="313" t="s">
        <v>216</v>
      </c>
      <c r="C149" s="130" t="s">
        <v>8540</v>
      </c>
      <c r="D149" s="37" t="s">
        <v>5284</v>
      </c>
      <c r="E149" s="1074">
        <v>1</v>
      </c>
      <c r="F149" s="1071" t="s">
        <v>6938</v>
      </c>
      <c r="G149" s="1077">
        <v>1195.1514399999999</v>
      </c>
      <c r="H149" s="153">
        <f>IF(G149="","",G149-G149*COMPASS!$U$13)</f>
        <v>1195.1514399999999</v>
      </c>
    </row>
    <row r="150" spans="1:8" ht="15.6" customHeight="1">
      <c r="A150" s="193" t="s">
        <v>3022</v>
      </c>
      <c r="B150" s="313" t="s">
        <v>216</v>
      </c>
      <c r="C150" s="130" t="s">
        <v>8539</v>
      </c>
      <c r="D150" s="37" t="s">
        <v>5285</v>
      </c>
      <c r="E150" s="1074">
        <v>1</v>
      </c>
      <c r="F150" s="1071" t="s">
        <v>6938</v>
      </c>
      <c r="G150" s="1077">
        <v>1286.72768</v>
      </c>
      <c r="H150" s="153">
        <f>IF(G150="","",G150-G150*COMPASS!$U$13)</f>
        <v>1286.72768</v>
      </c>
    </row>
    <row r="151" spans="1:8" ht="15.6" customHeight="1">
      <c r="A151" s="193" t="s">
        <v>3023</v>
      </c>
      <c r="B151" s="313" t="s">
        <v>467</v>
      </c>
      <c r="C151" s="130" t="s">
        <v>8538</v>
      </c>
      <c r="D151" s="37" t="s">
        <v>5286</v>
      </c>
      <c r="E151" s="1074">
        <v>1</v>
      </c>
      <c r="F151" s="1071" t="s">
        <v>6938</v>
      </c>
      <c r="G151" s="1077">
        <v>1347.6661199999999</v>
      </c>
      <c r="H151" s="153">
        <f>IF(G151="","",G151-G151*COMPASS!$U$13)</f>
        <v>1347.6661199999999</v>
      </c>
    </row>
    <row r="152" spans="1:8" ht="15.6" customHeight="1">
      <c r="A152" s="193" t="s">
        <v>3024</v>
      </c>
      <c r="B152" s="313" t="s">
        <v>216</v>
      </c>
      <c r="C152" s="130" t="s">
        <v>8537</v>
      </c>
      <c r="D152" s="37" t="s">
        <v>5287</v>
      </c>
      <c r="E152" s="1070">
        <v>1</v>
      </c>
      <c r="F152" s="1071" t="s">
        <v>6938</v>
      </c>
      <c r="G152" s="1076">
        <v>1527.5765100000001</v>
      </c>
      <c r="H152" s="153">
        <f>IF(G152="","",G152-G152*COMPASS!$U$13)</f>
        <v>1527.5765100000001</v>
      </c>
    </row>
    <row r="153" spans="1:8" ht="15.6" customHeight="1">
      <c r="A153" s="128" t="s">
        <v>2998</v>
      </c>
      <c r="B153" s="314"/>
      <c r="C153" s="129"/>
      <c r="D153" s="1011"/>
      <c r="E153" s="533"/>
      <c r="F153" s="71"/>
      <c r="G153" s="534"/>
      <c r="H153" s="153" t="str">
        <f>IF(G153="","",G153-G153*COMPASS!$U$13)</f>
        <v/>
      </c>
    </row>
    <row r="154" spans="1:8" ht="15.6" customHeight="1">
      <c r="A154" s="193" t="s">
        <v>3025</v>
      </c>
      <c r="B154" s="313" t="s">
        <v>216</v>
      </c>
      <c r="C154" s="130" t="s">
        <v>8536</v>
      </c>
      <c r="D154" s="37" t="s">
        <v>5288</v>
      </c>
      <c r="E154" s="1070">
        <v>1</v>
      </c>
      <c r="F154" s="1071" t="s">
        <v>6938</v>
      </c>
      <c r="G154" s="1076">
        <v>1527.5765100000001</v>
      </c>
      <c r="H154" s="153">
        <f>IF(G154="","",G154-G154*COMPASS!$U$13)</f>
        <v>1527.5765100000001</v>
      </c>
    </row>
    <row r="155" spans="1:8" ht="15.6" customHeight="1">
      <c r="A155" s="193" t="s">
        <v>3026</v>
      </c>
      <c r="B155" s="313" t="s">
        <v>216</v>
      </c>
      <c r="C155" s="130" t="s">
        <v>8535</v>
      </c>
      <c r="D155" s="37" t="s">
        <v>5289</v>
      </c>
      <c r="E155" s="1070">
        <v>1</v>
      </c>
      <c r="F155" s="1071" t="s">
        <v>6938</v>
      </c>
      <c r="G155" s="1076">
        <v>1595.0573000000002</v>
      </c>
      <c r="H155" s="153">
        <f>IF(G155="","",G155-G155*COMPASS!$U$13)</f>
        <v>1595.0573000000002</v>
      </c>
    </row>
    <row r="156" spans="1:8" ht="15.6" customHeight="1">
      <c r="A156" s="193" t="s">
        <v>3027</v>
      </c>
      <c r="B156" s="313" t="s">
        <v>216</v>
      </c>
      <c r="C156" s="130" t="s">
        <v>8534</v>
      </c>
      <c r="D156" s="37" t="s">
        <v>5290</v>
      </c>
      <c r="E156" s="1070">
        <v>1</v>
      </c>
      <c r="F156" s="1071" t="s">
        <v>6938</v>
      </c>
      <c r="G156" s="1076">
        <v>1699.3652</v>
      </c>
      <c r="H156" s="153">
        <f>IF(G156="","",G156-G156*COMPASS!$U$13)</f>
        <v>1699.3652</v>
      </c>
    </row>
    <row r="157" spans="1:8" ht="15.6" customHeight="1">
      <c r="A157" s="193" t="s">
        <v>3028</v>
      </c>
      <c r="B157" s="313" t="s">
        <v>216</v>
      </c>
      <c r="C157" s="130" t="s">
        <v>8533</v>
      </c>
      <c r="D157" s="37" t="s">
        <v>5291</v>
      </c>
      <c r="E157" s="1074">
        <v>1</v>
      </c>
      <c r="F157" s="1071" t="s">
        <v>6938</v>
      </c>
      <c r="G157" s="1077">
        <v>1646.3336400000001</v>
      </c>
      <c r="H157" s="448">
        <f>IF(G157="","",G157-G157*COMPASS!$U$13)</f>
        <v>1646.3336400000001</v>
      </c>
    </row>
    <row r="158" spans="1:8" ht="15.6" customHeight="1">
      <c r="A158" s="193" t="s">
        <v>3029</v>
      </c>
      <c r="B158" s="313" t="s">
        <v>467</v>
      </c>
      <c r="C158" s="130" t="s">
        <v>8532</v>
      </c>
      <c r="D158" s="37" t="s">
        <v>5292</v>
      </c>
      <c r="E158" s="1074">
        <v>1</v>
      </c>
      <c r="F158" s="1071" t="s">
        <v>6938</v>
      </c>
      <c r="G158" s="1077">
        <v>1675.8900410000001</v>
      </c>
      <c r="H158" s="153">
        <f>IF(G158="","",G158-G158*COMPASS!$U$13)</f>
        <v>1675.8900410000001</v>
      </c>
    </row>
    <row r="159" spans="1:8" ht="15.6" customHeight="1">
      <c r="A159" s="193" t="s">
        <v>3030</v>
      </c>
      <c r="B159" s="313" t="s">
        <v>216</v>
      </c>
      <c r="C159" s="130" t="s">
        <v>8531</v>
      </c>
      <c r="D159" s="37" t="s">
        <v>5293</v>
      </c>
      <c r="E159" s="1070">
        <v>1</v>
      </c>
      <c r="F159" s="1071" t="s">
        <v>6938</v>
      </c>
      <c r="G159" s="1076">
        <v>1893.0214000000003</v>
      </c>
      <c r="H159" s="153">
        <f>IF(G159="","",G159-G159*COMPASS!$U$13)</f>
        <v>1893.0214000000003</v>
      </c>
    </row>
    <row r="160" spans="1:8" ht="15.6" customHeight="1">
      <c r="A160" s="128" t="s">
        <v>2999</v>
      </c>
      <c r="B160" s="314"/>
      <c r="C160" s="129"/>
      <c r="D160" s="1011"/>
      <c r="E160" s="533"/>
      <c r="F160" s="71"/>
      <c r="G160" s="534"/>
      <c r="H160" s="153" t="str">
        <f>IF(G160="","",G160-G160*COMPASS!$U$13)</f>
        <v/>
      </c>
    </row>
    <row r="161" spans="1:8" ht="15.6" customHeight="1">
      <c r="A161" s="193" t="s">
        <v>3031</v>
      </c>
      <c r="B161" s="313" t="s">
        <v>216</v>
      </c>
      <c r="C161" s="130" t="s">
        <v>8530</v>
      </c>
      <c r="D161" s="37" t="s">
        <v>5294</v>
      </c>
      <c r="E161" s="1070">
        <v>1</v>
      </c>
      <c r="F161" s="1071" t="s">
        <v>6938</v>
      </c>
      <c r="G161" s="1076">
        <v>1527.5765100000001</v>
      </c>
      <c r="H161" s="153">
        <f>IF(G161="","",G161-G161*COMPASS!$U$13)</f>
        <v>1527.5765100000001</v>
      </c>
    </row>
    <row r="162" spans="1:8" ht="15.6" customHeight="1">
      <c r="A162" s="193" t="s">
        <v>3032</v>
      </c>
      <c r="B162" s="313" t="s">
        <v>216</v>
      </c>
      <c r="C162" s="130" t="s">
        <v>8529</v>
      </c>
      <c r="D162" s="37" t="s">
        <v>5295</v>
      </c>
      <c r="E162" s="1070">
        <v>1</v>
      </c>
      <c r="F162" s="1071" t="s">
        <v>6938</v>
      </c>
      <c r="G162" s="1076">
        <v>1595.0573000000002</v>
      </c>
      <c r="H162" s="153">
        <f>IF(G162="","",G162-G162*COMPASS!$U$13)</f>
        <v>1595.0573000000002</v>
      </c>
    </row>
    <row r="163" spans="1:8" ht="15.6" customHeight="1">
      <c r="A163" s="193" t="s">
        <v>3033</v>
      </c>
      <c r="B163" s="313" t="s">
        <v>216</v>
      </c>
      <c r="C163" s="130" t="s">
        <v>8528</v>
      </c>
      <c r="D163" s="37" t="s">
        <v>5296</v>
      </c>
      <c r="E163" s="1070">
        <v>1</v>
      </c>
      <c r="F163" s="1071" t="s">
        <v>6938</v>
      </c>
      <c r="G163" s="1076">
        <v>1699.3652</v>
      </c>
      <c r="H163" s="153">
        <f>IF(G163="","",G163-G163*COMPASS!$U$13)</f>
        <v>1699.3652</v>
      </c>
    </row>
    <row r="164" spans="1:8" ht="15.6" customHeight="1">
      <c r="A164" s="193" t="s">
        <v>3034</v>
      </c>
      <c r="B164" s="313" t="s">
        <v>216</v>
      </c>
      <c r="C164" s="130" t="s">
        <v>8527</v>
      </c>
      <c r="D164" s="37" t="s">
        <v>5297</v>
      </c>
      <c r="E164" s="1070">
        <v>1</v>
      </c>
      <c r="F164" s="1071" t="s">
        <v>6938</v>
      </c>
      <c r="G164" s="1076">
        <v>1646.3336400000001</v>
      </c>
      <c r="H164" s="153">
        <f>IF(G164="","",G164-G164*COMPASS!$U$13)</f>
        <v>1646.3336400000001</v>
      </c>
    </row>
    <row r="165" spans="1:8" ht="15.6" customHeight="1">
      <c r="A165" s="193" t="s">
        <v>3035</v>
      </c>
      <c r="B165" s="313" t="s">
        <v>467</v>
      </c>
      <c r="C165" s="130" t="s">
        <v>8526</v>
      </c>
      <c r="D165" s="37" t="s">
        <v>5298</v>
      </c>
      <c r="E165" s="1074">
        <v>1</v>
      </c>
      <c r="F165" s="1071" t="s">
        <v>6938</v>
      </c>
      <c r="G165" s="1077">
        <v>1675.8900410000001</v>
      </c>
      <c r="H165" s="153">
        <f>IF(G165="","",G165-G165*COMPASS!$U$13)</f>
        <v>1675.8900410000001</v>
      </c>
    </row>
    <row r="166" spans="1:8" ht="15.6" customHeight="1">
      <c r="A166" s="193" t="s">
        <v>3036</v>
      </c>
      <c r="B166" s="313" t="s">
        <v>216</v>
      </c>
      <c r="C166" s="130" t="s">
        <v>8525</v>
      </c>
      <c r="D166" s="37" t="s">
        <v>5299</v>
      </c>
      <c r="E166" s="1070">
        <v>1</v>
      </c>
      <c r="F166" s="1071" t="s">
        <v>6938</v>
      </c>
      <c r="G166" s="1076">
        <v>1893.0214000000003</v>
      </c>
      <c r="H166" s="153">
        <f>IF(G166="","",G166-G166*COMPASS!$U$13)</f>
        <v>1893.0214000000003</v>
      </c>
    </row>
    <row r="167" spans="1:8" ht="15.6" customHeight="1">
      <c r="A167" s="128" t="s">
        <v>3000</v>
      </c>
      <c r="B167" s="314"/>
      <c r="C167" s="129"/>
      <c r="D167" s="1011"/>
      <c r="E167" s="533"/>
      <c r="F167" s="71"/>
      <c r="G167" s="534"/>
      <c r="H167" s="153" t="str">
        <f>IF(G167="","",G167-G167*COMPASS!$U$13)</f>
        <v/>
      </c>
    </row>
    <row r="168" spans="1:8" ht="15.6" customHeight="1">
      <c r="A168" s="193" t="s">
        <v>3037</v>
      </c>
      <c r="B168" s="313" t="s">
        <v>216</v>
      </c>
      <c r="C168" s="130" t="s">
        <v>8524</v>
      </c>
      <c r="D168" s="37" t="s">
        <v>5300</v>
      </c>
      <c r="E168" s="1074">
        <v>1</v>
      </c>
      <c r="F168" s="1071" t="s">
        <v>6938</v>
      </c>
      <c r="G168" s="1077">
        <v>1903.69514</v>
      </c>
      <c r="H168" s="153">
        <f>IF(G168="","",G168-G168*COMPASS!$U$13)</f>
        <v>1903.69514</v>
      </c>
    </row>
    <row r="169" spans="1:8" ht="15.6" customHeight="1">
      <c r="A169" s="193" t="s">
        <v>3038</v>
      </c>
      <c r="B169" s="313" t="s">
        <v>216</v>
      </c>
      <c r="C169" s="130" t="s">
        <v>8523</v>
      </c>
      <c r="D169" s="37" t="s">
        <v>5301</v>
      </c>
      <c r="E169" s="1074">
        <v>1</v>
      </c>
      <c r="F169" s="1071" t="s">
        <v>6938</v>
      </c>
      <c r="G169" s="1077">
        <v>1940.3070600000001</v>
      </c>
      <c r="H169" s="153">
        <f>IF(G169="","",G169-G169*COMPASS!$U$13)</f>
        <v>1940.3070600000001</v>
      </c>
    </row>
    <row r="170" spans="1:8" ht="15.6" customHeight="1">
      <c r="A170" s="193" t="s">
        <v>3039</v>
      </c>
      <c r="B170" s="313" t="s">
        <v>216</v>
      </c>
      <c r="C170" s="130" t="s">
        <v>8522</v>
      </c>
      <c r="D170" s="37" t="s">
        <v>5302</v>
      </c>
      <c r="E170" s="1074">
        <v>1</v>
      </c>
      <c r="F170" s="1071" t="s">
        <v>6938</v>
      </c>
      <c r="G170" s="1077">
        <v>2032.41048</v>
      </c>
      <c r="H170" s="153">
        <f>IF(G170="","",G170-G170*COMPASS!$U$13)</f>
        <v>2032.41048</v>
      </c>
    </row>
    <row r="171" spans="1:8" ht="15.6" customHeight="1">
      <c r="A171" s="193" t="s">
        <v>3040</v>
      </c>
      <c r="B171" s="313" t="s">
        <v>216</v>
      </c>
      <c r="C171" s="130" t="s">
        <v>8521</v>
      </c>
      <c r="D171" s="37" t="s">
        <v>5303</v>
      </c>
      <c r="E171" s="1074">
        <v>1</v>
      </c>
      <c r="F171" s="1071" t="s">
        <v>6938</v>
      </c>
      <c r="G171" s="1077">
        <v>2074.0852200000004</v>
      </c>
      <c r="H171" s="153">
        <f>IF(G171="","",G171-G171*COMPASS!$U$13)</f>
        <v>2074.0852200000004</v>
      </c>
    </row>
    <row r="172" spans="1:8" ht="15.6" customHeight="1">
      <c r="A172" s="193" t="s">
        <v>3041</v>
      </c>
      <c r="B172" s="313" t="s">
        <v>216</v>
      </c>
      <c r="C172" s="130" t="s">
        <v>8520</v>
      </c>
      <c r="D172" s="37" t="s">
        <v>5304</v>
      </c>
      <c r="E172" s="1074">
        <v>1</v>
      </c>
      <c r="F172" s="1071" t="s">
        <v>6938</v>
      </c>
      <c r="G172" s="1077">
        <v>2076.5542800000003</v>
      </c>
      <c r="H172" s="153">
        <f>IF(G172="","",G172-G172*COMPASS!$U$13)</f>
        <v>2076.5542800000003</v>
      </c>
    </row>
    <row r="173" spans="1:8" ht="15.6" customHeight="1">
      <c r="A173" s="193" t="s">
        <v>3042</v>
      </c>
      <c r="B173" s="313" t="s">
        <v>216</v>
      </c>
      <c r="C173" s="130" t="s">
        <v>8519</v>
      </c>
      <c r="D173" s="37" t="s">
        <v>5305</v>
      </c>
      <c r="E173" s="1074">
        <v>1</v>
      </c>
      <c r="F173" s="1071" t="s">
        <v>6938</v>
      </c>
      <c r="G173" s="1077">
        <v>2123.3417200000004</v>
      </c>
      <c r="H173" s="153">
        <f>IF(G173="","",G173-G173*COMPASS!$U$13)</f>
        <v>2123.3417200000004</v>
      </c>
    </row>
    <row r="174" spans="1:8" ht="15.6" customHeight="1">
      <c r="A174" s="193" t="s">
        <v>3043</v>
      </c>
      <c r="B174" s="313" t="s">
        <v>216</v>
      </c>
      <c r="C174" s="130" t="s">
        <v>8518</v>
      </c>
      <c r="D174" s="37" t="s">
        <v>5306</v>
      </c>
      <c r="E174" s="1074">
        <v>1</v>
      </c>
      <c r="F174" s="1071" t="s">
        <v>6938</v>
      </c>
      <c r="G174" s="1077">
        <v>2157.8337400000005</v>
      </c>
      <c r="H174" s="153">
        <f>IF(G174="","",G174-G174*COMPASS!$U$13)</f>
        <v>2157.8337400000005</v>
      </c>
    </row>
    <row r="175" spans="1:8" ht="15.6" customHeight="1">
      <c r="A175" s="193" t="s">
        <v>3044</v>
      </c>
      <c r="B175" s="313" t="s">
        <v>216</v>
      </c>
      <c r="C175" s="130" t="s">
        <v>8517</v>
      </c>
      <c r="D175" s="37" t="s">
        <v>5307</v>
      </c>
      <c r="E175" s="1074">
        <v>1</v>
      </c>
      <c r="F175" s="1071" t="s">
        <v>6938</v>
      </c>
      <c r="G175" s="1077">
        <v>2206.8907200000003</v>
      </c>
      <c r="H175" s="153">
        <f>IF(G175="","",G175-G175*COMPASS!$U$13)</f>
        <v>2206.8907200000003</v>
      </c>
    </row>
    <row r="176" spans="1:8" ht="15.6" customHeight="1">
      <c r="A176" s="128" t="s">
        <v>13839</v>
      </c>
      <c r="B176" s="128"/>
      <c r="C176" s="1082"/>
      <c r="D176" s="1082"/>
      <c r="E176" s="1082"/>
      <c r="F176" s="1082"/>
      <c r="G176" s="1082"/>
      <c r="H176" s="153" t="str">
        <f>IF(G176="","",G176-G176*COMPASS!$U$13)</f>
        <v/>
      </c>
    </row>
    <row r="177" spans="1:8">
      <c r="A177" s="193" t="s">
        <v>13840</v>
      </c>
      <c r="B177" s="313" t="s">
        <v>216</v>
      </c>
      <c r="C177" s="130" t="s">
        <v>13841</v>
      </c>
      <c r="D177" s="37" t="s">
        <v>13842</v>
      </c>
      <c r="E177" s="1074">
        <v>1</v>
      </c>
      <c r="F177" s="1071" t="s">
        <v>445</v>
      </c>
      <c r="G177" s="1077">
        <v>1936.06726</v>
      </c>
      <c r="H177" s="153">
        <f>IF(G177="","",G177-G177*COMPASS!$U$13)</f>
        <v>1936.06726</v>
      </c>
    </row>
    <row r="178" spans="1:8">
      <c r="A178" s="193" t="s">
        <v>13843</v>
      </c>
      <c r="B178" s="313" t="s">
        <v>216</v>
      </c>
      <c r="C178" s="130" t="s">
        <v>13844</v>
      </c>
      <c r="D178" s="37" t="s">
        <v>13842</v>
      </c>
      <c r="E178" s="1074">
        <v>1</v>
      </c>
      <c r="F178" s="1071" t="s">
        <v>445</v>
      </c>
      <c r="G178" s="1077">
        <v>2116.5081600000003</v>
      </c>
      <c r="H178" s="153">
        <f>IF(G178="","",G178-G178*COMPASS!$U$13)</f>
        <v>2116.5081600000003</v>
      </c>
    </row>
    <row r="179" spans="1:8">
      <c r="A179" s="193" t="s">
        <v>13845</v>
      </c>
      <c r="B179" s="313" t="s">
        <v>216</v>
      </c>
      <c r="C179" s="130" t="s">
        <v>13846</v>
      </c>
      <c r="D179" s="37" t="s">
        <v>13842</v>
      </c>
      <c r="E179" s="1074">
        <v>1</v>
      </c>
      <c r="F179" s="1071" t="s">
        <v>445</v>
      </c>
      <c r="G179" s="1077">
        <v>2069.7955400000001</v>
      </c>
      <c r="H179" s="153">
        <f>IF(G179="","",G179-G179*COMPASS!$U$13)</f>
        <v>2069.7955400000001</v>
      </c>
    </row>
    <row r="180" spans="1:8">
      <c r="A180" s="193" t="s">
        <v>13847</v>
      </c>
      <c r="B180" s="313" t="s">
        <v>216</v>
      </c>
      <c r="C180" s="130" t="s">
        <v>13848</v>
      </c>
      <c r="D180" s="37" t="s">
        <v>13849</v>
      </c>
      <c r="E180" s="1074">
        <v>1</v>
      </c>
      <c r="F180" s="1071" t="s">
        <v>445</v>
      </c>
      <c r="G180" s="1077">
        <v>2312.0377600000002</v>
      </c>
      <c r="H180" s="153">
        <f>IF(G180="","",G180-G180*COMPASS!$U$13)</f>
        <v>2312.0377600000002</v>
      </c>
    </row>
    <row r="181" spans="1:8" ht="17.399999999999999">
      <c r="A181" s="128" t="s">
        <v>13850</v>
      </c>
      <c r="B181" s="128"/>
      <c r="C181" s="1082"/>
      <c r="D181" s="1082"/>
      <c r="E181" s="1082"/>
      <c r="F181" s="1082"/>
      <c r="G181" s="1082"/>
      <c r="H181" s="153" t="str">
        <f>IF(G181="","",G181-G181*COMPASS!$U$13)</f>
        <v/>
      </c>
    </row>
    <row r="182" spans="1:8">
      <c r="A182" s="193" t="s">
        <v>13851</v>
      </c>
      <c r="B182" s="313" t="s">
        <v>216</v>
      </c>
      <c r="C182" s="130" t="s">
        <v>13852</v>
      </c>
      <c r="D182" s="37" t="s">
        <v>13853</v>
      </c>
      <c r="E182" s="1074">
        <v>1</v>
      </c>
      <c r="F182" s="1071" t="s">
        <v>445</v>
      </c>
      <c r="G182" s="1077">
        <v>2078.3250200000002</v>
      </c>
      <c r="H182" s="153">
        <f>IF(G182="","",G182-G182*COMPASS!$U$13)</f>
        <v>2078.3250200000002</v>
      </c>
    </row>
    <row r="183" spans="1:8">
      <c r="A183" s="193" t="s">
        <v>13854</v>
      </c>
      <c r="B183" s="313" t="s">
        <v>216</v>
      </c>
      <c r="C183" s="130" t="s">
        <v>13855</v>
      </c>
      <c r="D183" s="37" t="s">
        <v>13856</v>
      </c>
      <c r="E183" s="1074">
        <v>1</v>
      </c>
      <c r="F183" s="1071" t="s">
        <v>445</v>
      </c>
      <c r="G183" s="1077">
        <v>2041.7131000000002</v>
      </c>
      <c r="H183" s="153">
        <f>IF(G183="","",G183-G183*COMPASS!$U$13)</f>
        <v>2041.7131000000002</v>
      </c>
    </row>
    <row r="184" spans="1:8">
      <c r="A184" s="193" t="s">
        <v>13857</v>
      </c>
      <c r="B184" s="313" t="s">
        <v>216</v>
      </c>
      <c r="C184" s="130" t="s">
        <v>13858</v>
      </c>
      <c r="D184" s="37" t="s">
        <v>13859</v>
      </c>
      <c r="E184" s="1074">
        <v>1</v>
      </c>
      <c r="F184" s="1071" t="s">
        <v>445</v>
      </c>
      <c r="G184" s="1077">
        <v>2133.5421800000004</v>
      </c>
      <c r="H184" s="153">
        <f>IF(G184="","",G184-G184*COMPASS!$U$13)</f>
        <v>2133.5421800000004</v>
      </c>
    </row>
    <row r="185" spans="1:8">
      <c r="A185" s="193" t="s">
        <v>13860</v>
      </c>
      <c r="B185" s="313" t="s">
        <v>216</v>
      </c>
      <c r="C185" s="130" t="s">
        <v>13861</v>
      </c>
      <c r="D185" s="37" t="s">
        <v>13862</v>
      </c>
      <c r="E185" s="1074">
        <v>1</v>
      </c>
      <c r="F185" s="1071" t="s">
        <v>445</v>
      </c>
      <c r="G185" s="1077">
        <v>2091.86744</v>
      </c>
      <c r="H185" s="153">
        <f>IF(G185="","",G185-G185*COMPASS!$U$13)</f>
        <v>2091.86744</v>
      </c>
    </row>
    <row r="186" spans="1:8">
      <c r="A186" s="193" t="s">
        <v>13863</v>
      </c>
      <c r="B186" s="313" t="s">
        <v>216</v>
      </c>
      <c r="C186" s="130" t="s">
        <v>13864</v>
      </c>
      <c r="D186" s="37" t="s">
        <v>13865</v>
      </c>
      <c r="E186" s="1074">
        <v>1</v>
      </c>
      <c r="F186" s="1071" t="s">
        <v>445</v>
      </c>
      <c r="G186" s="1077">
        <v>2261.6090800000002</v>
      </c>
      <c r="H186" s="153">
        <f>IF(G186="","",G186-G186*COMPASS!$U$13)</f>
        <v>2261.6090800000002</v>
      </c>
    </row>
    <row r="187" spans="1:8">
      <c r="A187" s="193" t="s">
        <v>13866</v>
      </c>
      <c r="B187" s="313" t="s">
        <v>216</v>
      </c>
      <c r="C187" s="130" t="s">
        <v>13867</v>
      </c>
      <c r="D187" s="37" t="s">
        <v>13868</v>
      </c>
      <c r="E187" s="1074">
        <v>1</v>
      </c>
      <c r="F187" s="1071" t="s">
        <v>445</v>
      </c>
      <c r="G187" s="1077">
        <v>2214.8216400000001</v>
      </c>
      <c r="H187" s="153">
        <f>IF(G187="","",G187-G187*COMPASS!$U$13)</f>
        <v>2214.8216400000001</v>
      </c>
    </row>
    <row r="188" spans="1:8">
      <c r="A188" s="193" t="s">
        <v>13869</v>
      </c>
      <c r="B188" s="313" t="s">
        <v>216</v>
      </c>
      <c r="C188" s="130" t="s">
        <v>13870</v>
      </c>
      <c r="D188" s="37" t="s">
        <v>13871</v>
      </c>
      <c r="E188" s="1074">
        <v>1</v>
      </c>
      <c r="F188" s="1071" t="s">
        <v>445</v>
      </c>
      <c r="G188" s="1077">
        <v>2266.5970800000005</v>
      </c>
      <c r="H188" s="153">
        <f>IF(G188="","",G188-G188*COMPASS!$U$13)</f>
        <v>2266.5970800000005</v>
      </c>
    </row>
    <row r="189" spans="1:8">
      <c r="A189" s="193" t="s">
        <v>13872</v>
      </c>
      <c r="B189" s="313" t="s">
        <v>216</v>
      </c>
      <c r="C189" s="130" t="s">
        <v>13873</v>
      </c>
      <c r="D189" s="37" t="s">
        <v>13874</v>
      </c>
      <c r="E189" s="1074">
        <v>1</v>
      </c>
      <c r="F189" s="1071" t="s">
        <v>445</v>
      </c>
      <c r="G189" s="1077">
        <v>2217.5401000000002</v>
      </c>
      <c r="H189" s="153">
        <f>IF(G189="","",G189-G189*COMPASS!$U$13)</f>
        <v>2217.5401000000002</v>
      </c>
    </row>
    <row r="190" spans="1:8">
      <c r="A190" s="128" t="s">
        <v>3001</v>
      </c>
      <c r="B190" s="314"/>
      <c r="C190" s="129"/>
      <c r="D190" s="1011"/>
      <c r="E190" s="533"/>
      <c r="F190" s="71"/>
      <c r="G190" s="534"/>
      <c r="H190" s="153" t="str">
        <f>IF(G190="","",G190-G190*COMPASS!$U$13)</f>
        <v/>
      </c>
    </row>
    <row r="191" spans="1:8">
      <c r="A191" s="193" t="s">
        <v>3045</v>
      </c>
      <c r="B191" s="313" t="s">
        <v>216</v>
      </c>
      <c r="C191" s="130" t="s">
        <v>8516</v>
      </c>
      <c r="D191" s="37" t="s">
        <v>5308</v>
      </c>
      <c r="E191" s="1074">
        <v>1</v>
      </c>
      <c r="F191" s="1071" t="s">
        <v>6938</v>
      </c>
      <c r="G191" s="1077">
        <v>1903.69514</v>
      </c>
      <c r="H191" s="153">
        <f>IF(G191="","",G191-G191*COMPASS!$U$13)</f>
        <v>1903.69514</v>
      </c>
    </row>
    <row r="192" spans="1:8">
      <c r="A192" s="193" t="s">
        <v>3046</v>
      </c>
      <c r="B192" s="313" t="s">
        <v>216</v>
      </c>
      <c r="C192" s="130" t="s">
        <v>8515</v>
      </c>
      <c r="D192" s="37" t="s">
        <v>5309</v>
      </c>
      <c r="E192" s="1074">
        <v>1</v>
      </c>
      <c r="F192" s="1071" t="s">
        <v>6938</v>
      </c>
      <c r="G192" s="1077">
        <v>1940.3070600000001</v>
      </c>
      <c r="H192" s="153">
        <f>IF(G192="","",G192-G192*COMPASS!$U$13)</f>
        <v>1940.3070600000001</v>
      </c>
    </row>
    <row r="193" spans="1:8">
      <c r="A193" s="193" t="s">
        <v>3047</v>
      </c>
      <c r="B193" s="313" t="s">
        <v>216</v>
      </c>
      <c r="C193" s="130" t="s">
        <v>8514</v>
      </c>
      <c r="D193" s="37" t="s">
        <v>5310</v>
      </c>
      <c r="E193" s="1074">
        <v>1</v>
      </c>
      <c r="F193" s="1071" t="s">
        <v>6938</v>
      </c>
      <c r="G193" s="1077">
        <v>2032.41048</v>
      </c>
      <c r="H193" s="153">
        <f>IF(G193="","",G193-G193*COMPASS!$U$13)</f>
        <v>2032.41048</v>
      </c>
    </row>
    <row r="194" spans="1:8">
      <c r="A194" s="193" t="s">
        <v>3048</v>
      </c>
      <c r="B194" s="313" t="s">
        <v>216</v>
      </c>
      <c r="C194" s="130" t="s">
        <v>8513</v>
      </c>
      <c r="D194" s="37" t="s">
        <v>5311</v>
      </c>
      <c r="E194" s="1074">
        <v>1</v>
      </c>
      <c r="F194" s="1071" t="s">
        <v>6938</v>
      </c>
      <c r="G194" s="1077">
        <v>2074.0852200000004</v>
      </c>
      <c r="H194" s="153">
        <f>IF(G194="","",G194-G194*COMPASS!$U$13)</f>
        <v>2074.0852200000004</v>
      </c>
    </row>
    <row r="195" spans="1:8">
      <c r="A195" s="193" t="s">
        <v>3049</v>
      </c>
      <c r="B195" s="313" t="s">
        <v>216</v>
      </c>
      <c r="C195" s="130" t="s">
        <v>8512</v>
      </c>
      <c r="D195" s="37" t="s">
        <v>5312</v>
      </c>
      <c r="E195" s="1074">
        <v>1</v>
      </c>
      <c r="F195" s="1071" t="s">
        <v>6938</v>
      </c>
      <c r="G195" s="1077">
        <v>2076.5542800000003</v>
      </c>
      <c r="H195" s="153">
        <f>IF(G195="","",G195-G195*COMPASS!$U$13)</f>
        <v>2076.5542800000003</v>
      </c>
    </row>
    <row r="196" spans="1:8">
      <c r="A196" s="193" t="s">
        <v>3050</v>
      </c>
      <c r="B196" s="313" t="s">
        <v>216</v>
      </c>
      <c r="C196" s="130" t="s">
        <v>8511</v>
      </c>
      <c r="D196" s="37" t="s">
        <v>5313</v>
      </c>
      <c r="E196" s="1074">
        <v>1</v>
      </c>
      <c r="F196" s="1071" t="s">
        <v>6938</v>
      </c>
      <c r="G196" s="1077">
        <v>2123.3417200000004</v>
      </c>
      <c r="H196" s="153">
        <f>IF(G196="","",G196-G196*COMPASS!$U$13)</f>
        <v>2123.3417200000004</v>
      </c>
    </row>
    <row r="197" spans="1:8">
      <c r="A197" s="193" t="s">
        <v>3051</v>
      </c>
      <c r="B197" s="313" t="s">
        <v>216</v>
      </c>
      <c r="C197" s="130" t="s">
        <v>8510</v>
      </c>
      <c r="D197" s="37" t="s">
        <v>5314</v>
      </c>
      <c r="E197" s="1074">
        <v>1</v>
      </c>
      <c r="F197" s="1071" t="s">
        <v>6938</v>
      </c>
      <c r="G197" s="1077">
        <v>2157.8337400000005</v>
      </c>
      <c r="H197" s="153">
        <f>IF(G197="","",G197-G197*COMPASS!$U$13)</f>
        <v>2157.8337400000005</v>
      </c>
    </row>
    <row r="198" spans="1:8">
      <c r="A198" s="193" t="s">
        <v>3052</v>
      </c>
      <c r="B198" s="313" t="s">
        <v>216</v>
      </c>
      <c r="C198" s="130" t="s">
        <v>8509</v>
      </c>
      <c r="D198" s="37" t="s">
        <v>5315</v>
      </c>
      <c r="E198" s="1074">
        <v>1</v>
      </c>
      <c r="F198" s="1071" t="s">
        <v>6938</v>
      </c>
      <c r="G198" s="1077">
        <v>2206.8907200000003</v>
      </c>
      <c r="H198" s="153">
        <f>IF(G198="","",G198-G198*COMPASS!$U$13)</f>
        <v>2206.8907200000003</v>
      </c>
    </row>
    <row r="199" spans="1:8" ht="17.399999999999999">
      <c r="A199" s="128" t="s">
        <v>13875</v>
      </c>
      <c r="B199" s="128"/>
      <c r="C199" s="1082"/>
      <c r="D199" s="1082"/>
      <c r="E199" s="1082"/>
      <c r="F199" s="1082"/>
      <c r="G199" s="1082"/>
      <c r="H199" s="153" t="str">
        <f>IF(G199="","",G199-G199*COMPASS!$U$13)</f>
        <v/>
      </c>
    </row>
    <row r="200" spans="1:8">
      <c r="A200" s="193" t="s">
        <v>13876</v>
      </c>
      <c r="B200" s="313" t="s">
        <v>216</v>
      </c>
      <c r="C200" s="130" t="s">
        <v>13877</v>
      </c>
      <c r="D200" s="37" t="s">
        <v>13878</v>
      </c>
      <c r="E200" s="1074">
        <v>1</v>
      </c>
      <c r="F200" s="1071" t="s">
        <v>445</v>
      </c>
      <c r="G200" s="1077">
        <v>1936.06726</v>
      </c>
      <c r="H200" s="153">
        <f>IF(G200="","",G200-G200*COMPASS!$U$13)</f>
        <v>1936.06726</v>
      </c>
    </row>
    <row r="201" spans="1:8">
      <c r="A201" s="193" t="s">
        <v>13879</v>
      </c>
      <c r="B201" s="313" t="s">
        <v>216</v>
      </c>
      <c r="C201" s="130" t="s">
        <v>13880</v>
      </c>
      <c r="D201" s="37" t="s">
        <v>13878</v>
      </c>
      <c r="E201" s="1074">
        <v>1</v>
      </c>
      <c r="F201" s="1071" t="s">
        <v>445</v>
      </c>
      <c r="G201" s="1077">
        <v>2116.5081600000003</v>
      </c>
      <c r="H201" s="153">
        <f>IF(G201="","",G201-G201*COMPASS!$U$13)</f>
        <v>2116.5081600000003</v>
      </c>
    </row>
    <row r="202" spans="1:8">
      <c r="A202" s="193" t="s">
        <v>13881</v>
      </c>
      <c r="B202" s="313" t="s">
        <v>216</v>
      </c>
      <c r="C202" s="130" t="s">
        <v>13882</v>
      </c>
      <c r="D202" s="37" t="s">
        <v>13878</v>
      </c>
      <c r="E202" s="1074">
        <v>1</v>
      </c>
      <c r="F202" s="1071" t="s">
        <v>445</v>
      </c>
      <c r="G202" s="1077">
        <v>2069.7955400000001</v>
      </c>
      <c r="H202" s="153">
        <f>IF(G202="","",G202-G202*COMPASS!$U$13)</f>
        <v>2069.7955400000001</v>
      </c>
    </row>
    <row r="203" spans="1:8">
      <c r="A203" s="193" t="s">
        <v>13883</v>
      </c>
      <c r="B203" s="313" t="s">
        <v>216</v>
      </c>
      <c r="C203" s="130" t="s">
        <v>13884</v>
      </c>
      <c r="D203" s="37" t="s">
        <v>13885</v>
      </c>
      <c r="E203" s="1074">
        <v>1</v>
      </c>
      <c r="F203" s="1071" t="s">
        <v>445</v>
      </c>
      <c r="G203" s="1077">
        <v>2312.0377600000002</v>
      </c>
      <c r="H203" s="153">
        <f>IF(G203="","",G203-G203*COMPASS!$U$13)</f>
        <v>2312.0377600000002</v>
      </c>
    </row>
    <row r="204" spans="1:8" ht="17.399999999999999">
      <c r="A204" s="128" t="s">
        <v>13886</v>
      </c>
      <c r="B204" s="128"/>
      <c r="C204" s="1082"/>
      <c r="D204" s="1082"/>
      <c r="E204" s="1082"/>
      <c r="F204" s="1082"/>
      <c r="G204" s="1082"/>
      <c r="H204" s="153" t="str">
        <f>IF(G204="","",G204-G204*COMPASS!$U$13)</f>
        <v/>
      </c>
    </row>
    <row r="205" spans="1:8">
      <c r="A205" s="193" t="s">
        <v>13887</v>
      </c>
      <c r="B205" s="313" t="s">
        <v>216</v>
      </c>
      <c r="C205" s="130" t="s">
        <v>13888</v>
      </c>
      <c r="D205" s="37" t="s">
        <v>13889</v>
      </c>
      <c r="E205" s="1074">
        <v>1</v>
      </c>
      <c r="F205" s="1071" t="s">
        <v>445</v>
      </c>
      <c r="G205" s="1077">
        <v>2078.3250200000002</v>
      </c>
      <c r="H205" s="153">
        <f>IF(G205="","",G205-G205*COMPASS!$U$13)</f>
        <v>2078.3250200000002</v>
      </c>
    </row>
    <row r="206" spans="1:8">
      <c r="A206" s="193" t="s">
        <v>13890</v>
      </c>
      <c r="B206" s="313" t="s">
        <v>216</v>
      </c>
      <c r="C206" s="130" t="s">
        <v>13891</v>
      </c>
      <c r="D206" s="37" t="s">
        <v>13892</v>
      </c>
      <c r="E206" s="1074">
        <v>1</v>
      </c>
      <c r="F206" s="1071" t="s">
        <v>445</v>
      </c>
      <c r="G206" s="1077">
        <v>2041.7131000000002</v>
      </c>
      <c r="H206" s="153">
        <f>IF(G206="","",G206-G206*COMPASS!$U$13)</f>
        <v>2041.7131000000002</v>
      </c>
    </row>
    <row r="207" spans="1:8">
      <c r="A207" s="193" t="s">
        <v>13893</v>
      </c>
      <c r="B207" s="313" t="s">
        <v>216</v>
      </c>
      <c r="C207" s="130" t="s">
        <v>13894</v>
      </c>
      <c r="D207" s="37" t="s">
        <v>13895</v>
      </c>
      <c r="E207" s="1074">
        <v>1</v>
      </c>
      <c r="F207" s="1071" t="s">
        <v>445</v>
      </c>
      <c r="G207" s="1077">
        <v>2133.5421800000004</v>
      </c>
      <c r="H207" s="153">
        <f>IF(G207="","",G207-G207*COMPASS!$U$13)</f>
        <v>2133.5421800000004</v>
      </c>
    </row>
    <row r="208" spans="1:8">
      <c r="A208" s="193" t="s">
        <v>13896</v>
      </c>
      <c r="B208" s="313" t="s">
        <v>216</v>
      </c>
      <c r="C208" s="130" t="s">
        <v>13897</v>
      </c>
      <c r="D208" s="37" t="s">
        <v>13898</v>
      </c>
      <c r="E208" s="1074">
        <v>1</v>
      </c>
      <c r="F208" s="1071" t="s">
        <v>445</v>
      </c>
      <c r="G208" s="1077">
        <v>2091.86744</v>
      </c>
      <c r="H208" s="153">
        <f>IF(G208="","",G208-G208*COMPASS!$U$13)</f>
        <v>2091.86744</v>
      </c>
    </row>
    <row r="209" spans="1:8">
      <c r="A209" s="193" t="s">
        <v>13899</v>
      </c>
      <c r="B209" s="313" t="s">
        <v>216</v>
      </c>
      <c r="C209" s="130" t="s">
        <v>13900</v>
      </c>
      <c r="D209" s="37" t="s">
        <v>13901</v>
      </c>
      <c r="E209" s="1074">
        <v>1</v>
      </c>
      <c r="F209" s="1071" t="s">
        <v>445</v>
      </c>
      <c r="G209" s="1077">
        <v>2261.6090800000002</v>
      </c>
      <c r="H209" s="153">
        <f>IF(G209="","",G209-G209*COMPASS!$U$13)</f>
        <v>2261.6090800000002</v>
      </c>
    </row>
    <row r="210" spans="1:8">
      <c r="A210" s="193" t="s">
        <v>13902</v>
      </c>
      <c r="B210" s="313" t="s">
        <v>216</v>
      </c>
      <c r="C210" s="130" t="s">
        <v>13903</v>
      </c>
      <c r="D210" s="37" t="s">
        <v>13904</v>
      </c>
      <c r="E210" s="1074">
        <v>1</v>
      </c>
      <c r="F210" s="1071" t="s">
        <v>445</v>
      </c>
      <c r="G210" s="1077">
        <v>2214.8216400000001</v>
      </c>
      <c r="H210" s="153">
        <f>IF(G210="","",G210-G210*COMPASS!$U$13)</f>
        <v>2214.8216400000001</v>
      </c>
    </row>
    <row r="211" spans="1:8">
      <c r="A211" s="193" t="s">
        <v>13905</v>
      </c>
      <c r="B211" s="313" t="s">
        <v>216</v>
      </c>
      <c r="C211" s="130" t="s">
        <v>13906</v>
      </c>
      <c r="D211" s="37" t="s">
        <v>13907</v>
      </c>
      <c r="E211" s="1074">
        <v>1</v>
      </c>
      <c r="F211" s="1071" t="s">
        <v>445</v>
      </c>
      <c r="G211" s="1077">
        <v>2266.5970800000005</v>
      </c>
      <c r="H211" s="153">
        <f>IF(G211="","",G211-G211*COMPASS!$U$13)</f>
        <v>2266.5970800000005</v>
      </c>
    </row>
    <row r="212" spans="1:8">
      <c r="A212" s="193" t="s">
        <v>13908</v>
      </c>
      <c r="B212" s="313" t="s">
        <v>216</v>
      </c>
      <c r="C212" s="130" t="s">
        <v>13909</v>
      </c>
      <c r="D212" s="37" t="s">
        <v>13910</v>
      </c>
      <c r="E212" s="1074">
        <v>1</v>
      </c>
      <c r="F212" s="1071" t="s">
        <v>445</v>
      </c>
      <c r="G212" s="1077">
        <v>2217.5401000000002</v>
      </c>
      <c r="H212" s="153">
        <f>IF(G212="","",G212-G212*COMPASS!$U$13)</f>
        <v>2217.5401000000002</v>
      </c>
    </row>
    <row r="213" spans="1:8">
      <c r="A213" s="128" t="s">
        <v>1828</v>
      </c>
      <c r="B213" s="314"/>
      <c r="C213" s="129"/>
      <c r="D213" s="1011"/>
      <c r="E213" s="533"/>
      <c r="F213" s="71"/>
      <c r="G213" s="534"/>
      <c r="H213" s="153" t="str">
        <f>IF(G213="","",G213-G213*COMPASS!$U$13)</f>
        <v/>
      </c>
    </row>
    <row r="214" spans="1:8">
      <c r="A214" s="193" t="s">
        <v>1872</v>
      </c>
      <c r="B214" s="313" t="s">
        <v>216</v>
      </c>
      <c r="C214" s="130" t="s">
        <v>1829</v>
      </c>
      <c r="D214" s="37" t="s">
        <v>5317</v>
      </c>
      <c r="E214" s="1074">
        <v>1</v>
      </c>
      <c r="F214" s="1071" t="s">
        <v>6938</v>
      </c>
      <c r="G214" s="1075">
        <v>1531.71732</v>
      </c>
      <c r="H214" s="153">
        <f>IF(G214="","",G214-G214*COMPASS!$U$13)</f>
        <v>1531.71732</v>
      </c>
    </row>
    <row r="215" spans="1:8">
      <c r="A215" s="193" t="s">
        <v>1873</v>
      </c>
      <c r="B215" s="313" t="s">
        <v>216</v>
      </c>
      <c r="C215" s="130" t="s">
        <v>1830</v>
      </c>
      <c r="D215" s="37" t="s">
        <v>10061</v>
      </c>
      <c r="E215" s="1074">
        <v>1</v>
      </c>
      <c r="F215" s="1071" t="s">
        <v>6938</v>
      </c>
      <c r="G215" s="1075">
        <v>1301.7009599999999</v>
      </c>
      <c r="H215" s="153">
        <f>IF(G215="","",G215-G215*COMPASS!$U$13)</f>
        <v>1301.7009599999999</v>
      </c>
    </row>
    <row r="216" spans="1:8">
      <c r="A216" s="193" t="s">
        <v>1874</v>
      </c>
      <c r="B216" s="313" t="s">
        <v>216</v>
      </c>
      <c r="C216" s="130" t="s">
        <v>1831</v>
      </c>
      <c r="D216" s="37" t="s">
        <v>5318</v>
      </c>
      <c r="E216" s="1074">
        <v>1</v>
      </c>
      <c r="F216" s="1071" t="s">
        <v>6938</v>
      </c>
      <c r="G216" s="1075">
        <v>1416.2735999999998</v>
      </c>
      <c r="H216" s="153">
        <f>IF(G216="","",G216-G216*COMPASS!$U$13)</f>
        <v>1416.2735999999998</v>
      </c>
    </row>
    <row r="217" spans="1:8">
      <c r="A217" s="193" t="s">
        <v>1875</v>
      </c>
      <c r="B217" s="313" t="s">
        <v>216</v>
      </c>
      <c r="C217" s="130" t="s">
        <v>1832</v>
      </c>
      <c r="D217" s="37" t="s">
        <v>5319</v>
      </c>
      <c r="E217" s="1074">
        <v>1</v>
      </c>
      <c r="F217" s="1071" t="s">
        <v>6938</v>
      </c>
      <c r="G217" s="1075">
        <v>1712.7226199999998</v>
      </c>
      <c r="H217" s="153">
        <f>IF(G217="","",G217-G217*COMPASS!$U$13)</f>
        <v>1712.7226199999998</v>
      </c>
    </row>
    <row r="218" spans="1:8">
      <c r="A218" s="193" t="s">
        <v>1876</v>
      </c>
      <c r="B218" s="313" t="s">
        <v>216</v>
      </c>
      <c r="C218" s="130" t="s">
        <v>1833</v>
      </c>
      <c r="D218" s="37" t="s">
        <v>5320</v>
      </c>
      <c r="E218" s="1074">
        <v>1</v>
      </c>
      <c r="F218" s="1071" t="s">
        <v>6938</v>
      </c>
      <c r="G218" s="1075">
        <v>1596.07476</v>
      </c>
      <c r="H218" s="153">
        <f>IF(G218="","",G218-G218*COMPASS!$U$13)</f>
        <v>1596.07476</v>
      </c>
    </row>
    <row r="219" spans="1:8">
      <c r="A219" s="193" t="s">
        <v>1877</v>
      </c>
      <c r="B219" s="313" t="s">
        <v>216</v>
      </c>
      <c r="C219" s="130" t="s">
        <v>1834</v>
      </c>
      <c r="D219" s="37" t="s">
        <v>5321</v>
      </c>
      <c r="E219" s="1074">
        <v>1</v>
      </c>
      <c r="F219" s="1071" t="s">
        <v>6938</v>
      </c>
      <c r="G219" s="1075">
        <v>1350.3533400000001</v>
      </c>
      <c r="H219" s="153">
        <f>IF(G219="","",G219-G219*COMPASS!$U$13)</f>
        <v>1350.3533400000001</v>
      </c>
    </row>
    <row r="220" spans="1:8">
      <c r="A220" s="193" t="s">
        <v>1878</v>
      </c>
      <c r="B220" s="313" t="s">
        <v>216</v>
      </c>
      <c r="C220" s="130" t="s">
        <v>1835</v>
      </c>
      <c r="D220" s="37" t="s">
        <v>5322</v>
      </c>
      <c r="E220" s="1074">
        <v>1</v>
      </c>
      <c r="F220" s="1071" t="s">
        <v>6938</v>
      </c>
      <c r="G220" s="1075">
        <v>1480.7591399999999</v>
      </c>
      <c r="H220" s="153">
        <f>IF(G220="","",G220-G220*COMPASS!$U$13)</f>
        <v>1480.7591399999999</v>
      </c>
    </row>
    <row r="221" spans="1:8">
      <c r="A221" s="193" t="s">
        <v>1879</v>
      </c>
      <c r="B221" s="313" t="s">
        <v>216</v>
      </c>
      <c r="C221" s="130" t="s">
        <v>1836</v>
      </c>
      <c r="D221" s="37" t="s">
        <v>5323</v>
      </c>
      <c r="E221" s="1074">
        <v>1</v>
      </c>
      <c r="F221" s="1071" t="s">
        <v>6938</v>
      </c>
      <c r="G221" s="1075">
        <v>1771.1874600000001</v>
      </c>
      <c r="H221" s="153">
        <f>IF(G221="","",G221-G221*COMPASS!$U$13)</f>
        <v>1771.1874600000001</v>
      </c>
    </row>
    <row r="222" spans="1:8">
      <c r="A222" s="193" t="s">
        <v>2558</v>
      </c>
      <c r="B222" s="313" t="s">
        <v>216</v>
      </c>
      <c r="C222" s="130" t="s">
        <v>2534</v>
      </c>
      <c r="D222" s="37" t="s">
        <v>5324</v>
      </c>
      <c r="E222" s="1074">
        <v>1</v>
      </c>
      <c r="F222" s="1071" t="s">
        <v>6938</v>
      </c>
      <c r="G222" s="1075">
        <v>1775.9271599999997</v>
      </c>
      <c r="H222" s="153">
        <f>IF(G222="","",G222-G222*COMPASS!$U$13)</f>
        <v>1775.9271599999997</v>
      </c>
    </row>
    <row r="223" spans="1:8">
      <c r="A223" s="193" t="s">
        <v>1880</v>
      </c>
      <c r="B223" s="313" t="s">
        <v>216</v>
      </c>
      <c r="C223" s="130" t="s">
        <v>1837</v>
      </c>
      <c r="D223" s="37" t="s">
        <v>5325</v>
      </c>
      <c r="E223" s="1074">
        <v>1</v>
      </c>
      <c r="F223" s="1071" t="s">
        <v>6938</v>
      </c>
      <c r="G223" s="1075">
        <v>1479.9392999999998</v>
      </c>
      <c r="H223" s="153">
        <f>IF(G223="","",G223-G223*COMPASS!$U$13)</f>
        <v>1479.9392999999998</v>
      </c>
    </row>
    <row r="224" spans="1:8">
      <c r="A224" s="193" t="s">
        <v>1881</v>
      </c>
      <c r="B224" s="313" t="s">
        <v>216</v>
      </c>
      <c r="C224" s="130" t="s">
        <v>1838</v>
      </c>
      <c r="D224" s="37" t="s">
        <v>5326</v>
      </c>
      <c r="E224" s="1074">
        <v>1</v>
      </c>
      <c r="F224" s="1071" t="s">
        <v>6938</v>
      </c>
      <c r="G224" s="1075">
        <v>1645.4957399999998</v>
      </c>
      <c r="H224" s="153">
        <f>IF(G224="","",G224-G224*COMPASS!$U$13)</f>
        <v>1645.4957399999998</v>
      </c>
    </row>
    <row r="225" spans="1:8">
      <c r="A225" s="193" t="s">
        <v>1882</v>
      </c>
      <c r="B225" s="313" t="s">
        <v>216</v>
      </c>
      <c r="C225" s="130" t="s">
        <v>1839</v>
      </c>
      <c r="D225" s="37" t="s">
        <v>5327</v>
      </c>
      <c r="E225" s="1074">
        <v>1</v>
      </c>
      <c r="F225" s="1071" t="s">
        <v>6938</v>
      </c>
      <c r="G225" s="1075">
        <v>1931.6198999999999</v>
      </c>
      <c r="H225" s="153">
        <f>IF(G225="","",G225-G225*COMPASS!$U$13)</f>
        <v>1931.6198999999999</v>
      </c>
    </row>
    <row r="226" spans="1:8">
      <c r="A226" s="193" t="s">
        <v>2559</v>
      </c>
      <c r="B226" s="313" t="s">
        <v>216</v>
      </c>
      <c r="C226" s="130" t="s">
        <v>2535</v>
      </c>
      <c r="D226" s="37" t="s">
        <v>9343</v>
      </c>
      <c r="E226" s="1074">
        <v>1</v>
      </c>
      <c r="F226" s="1071" t="s">
        <v>6938</v>
      </c>
      <c r="G226" s="1075">
        <v>1882.6600799999999</v>
      </c>
      <c r="H226" s="153">
        <f>IF(G226="","",G226-G226*COMPASS!$U$13)</f>
        <v>1882.6600799999999</v>
      </c>
    </row>
    <row r="227" spans="1:8">
      <c r="A227" s="193" t="s">
        <v>1883</v>
      </c>
      <c r="B227" s="313" t="s">
        <v>216</v>
      </c>
      <c r="C227" s="130" t="s">
        <v>1840</v>
      </c>
      <c r="D227" s="37" t="s">
        <v>5328</v>
      </c>
      <c r="E227" s="1074">
        <v>1</v>
      </c>
      <c r="F227" s="1071" t="s">
        <v>6938</v>
      </c>
      <c r="G227" s="1075">
        <v>1521.4180799999999</v>
      </c>
      <c r="H227" s="153">
        <f>IF(G227="","",G227-G227*COMPASS!$U$13)</f>
        <v>1521.4180799999999</v>
      </c>
    </row>
    <row r="228" spans="1:8">
      <c r="A228" s="193" t="s">
        <v>1884</v>
      </c>
      <c r="B228" s="313" t="s">
        <v>216</v>
      </c>
      <c r="C228" s="130" t="s">
        <v>1841</v>
      </c>
      <c r="D228" s="37" t="s">
        <v>5329</v>
      </c>
      <c r="E228" s="1074">
        <v>1</v>
      </c>
      <c r="F228" s="1071" t="s">
        <v>6938</v>
      </c>
      <c r="G228" s="1075">
        <v>1711.9284</v>
      </c>
      <c r="H228" s="153">
        <f>IF(G228="","",G228-G228*COMPASS!$U$13)</f>
        <v>1711.9284</v>
      </c>
    </row>
    <row r="229" spans="1:8">
      <c r="A229" s="193" t="s">
        <v>1885</v>
      </c>
      <c r="B229" s="313" t="s">
        <v>216</v>
      </c>
      <c r="C229" s="130" t="s">
        <v>1842</v>
      </c>
      <c r="D229" s="37" t="s">
        <v>5330</v>
      </c>
      <c r="E229" s="1074">
        <v>1</v>
      </c>
      <c r="F229" s="1071" t="s">
        <v>6938</v>
      </c>
      <c r="G229" s="1075">
        <v>2043.0925199999999</v>
      </c>
      <c r="H229" s="153">
        <f>IF(G229="","",G229-G229*COMPASS!$U$13)</f>
        <v>2043.0925199999999</v>
      </c>
    </row>
    <row r="230" spans="1:8">
      <c r="A230" s="193" t="s">
        <v>1886</v>
      </c>
      <c r="B230" s="313" t="s">
        <v>216</v>
      </c>
      <c r="C230" s="130" t="s">
        <v>1843</v>
      </c>
      <c r="D230" s="37" t="s">
        <v>5331</v>
      </c>
      <c r="E230" s="1074">
        <v>1</v>
      </c>
      <c r="F230" s="1071" t="s">
        <v>6938</v>
      </c>
      <c r="G230" s="1075">
        <v>1962.0820799999999</v>
      </c>
      <c r="H230" s="153">
        <f>IF(G230="","",G230-G230*COMPASS!$U$13)</f>
        <v>1962.0820799999999</v>
      </c>
    </row>
    <row r="231" spans="1:8">
      <c r="A231" s="193" t="s">
        <v>1887</v>
      </c>
      <c r="B231" s="313" t="s">
        <v>216</v>
      </c>
      <c r="C231" s="130" t="s">
        <v>1844</v>
      </c>
      <c r="D231" s="37" t="s">
        <v>5332</v>
      </c>
      <c r="E231" s="1074">
        <v>1</v>
      </c>
      <c r="F231" s="1071" t="s">
        <v>6938</v>
      </c>
      <c r="G231" s="1075">
        <v>1626.1014</v>
      </c>
      <c r="H231" s="153">
        <f>IF(G231="","",G231-G231*COMPASS!$U$13)</f>
        <v>1626.1014</v>
      </c>
    </row>
    <row r="232" spans="1:8">
      <c r="A232" s="193" t="s">
        <v>1888</v>
      </c>
      <c r="B232" s="313" t="s">
        <v>216</v>
      </c>
      <c r="C232" s="130" t="s">
        <v>1845</v>
      </c>
      <c r="D232" s="37" t="s">
        <v>5333</v>
      </c>
      <c r="E232" s="1074">
        <v>1</v>
      </c>
      <c r="F232" s="1071" t="s">
        <v>6938</v>
      </c>
      <c r="G232" s="1075">
        <v>1786.6107</v>
      </c>
      <c r="H232" s="153">
        <f>IF(G232="","",G232-G232*COMPASS!$U$13)</f>
        <v>1786.6107</v>
      </c>
    </row>
    <row r="233" spans="1:8">
      <c r="A233" s="193" t="s">
        <v>1889</v>
      </c>
      <c r="B233" s="313" t="s">
        <v>216</v>
      </c>
      <c r="C233" s="130" t="s">
        <v>1846</v>
      </c>
      <c r="D233" s="37" t="s">
        <v>5334</v>
      </c>
      <c r="E233" s="1074">
        <v>1</v>
      </c>
      <c r="F233" s="1071" t="s">
        <v>6938</v>
      </c>
      <c r="G233" s="1075">
        <v>2122.56576</v>
      </c>
      <c r="H233" s="153">
        <f>IF(G233="","",G233-G233*COMPASS!$U$13)</f>
        <v>2122.56576</v>
      </c>
    </row>
    <row r="234" spans="1:8">
      <c r="A234" s="193" t="s">
        <v>1890</v>
      </c>
      <c r="B234" s="313" t="s">
        <v>216</v>
      </c>
      <c r="C234" s="130" t="s">
        <v>1847</v>
      </c>
      <c r="D234" s="37" t="s">
        <v>5335</v>
      </c>
      <c r="E234" s="1074">
        <v>1</v>
      </c>
      <c r="F234" s="1071" t="s">
        <v>6938</v>
      </c>
      <c r="G234" s="1075">
        <v>2067.6108599999998</v>
      </c>
      <c r="H234" s="153">
        <f>IF(G234="","",G234-G234*COMPASS!$U$13)</f>
        <v>2067.6108599999998</v>
      </c>
    </row>
    <row r="235" spans="1:8">
      <c r="A235" s="193" t="s">
        <v>1891</v>
      </c>
      <c r="B235" s="313" t="s">
        <v>216</v>
      </c>
      <c r="C235" s="130" t="s">
        <v>1848</v>
      </c>
      <c r="D235" s="37" t="s">
        <v>5336</v>
      </c>
      <c r="E235" s="1074">
        <v>1</v>
      </c>
      <c r="F235" s="1071" t="s">
        <v>6938</v>
      </c>
      <c r="G235" s="1075">
        <v>1696.5051599999997</v>
      </c>
      <c r="H235" s="153">
        <f>IF(G235="","",G235-G235*COMPASS!$U$13)</f>
        <v>1696.5051599999997</v>
      </c>
    </row>
    <row r="236" spans="1:8">
      <c r="A236" s="193" t="s">
        <v>1892</v>
      </c>
      <c r="B236" s="313" t="s">
        <v>216</v>
      </c>
      <c r="C236" s="130" t="s">
        <v>1849</v>
      </c>
      <c r="D236" s="37" t="s">
        <v>5337</v>
      </c>
      <c r="E236" s="1074">
        <v>1</v>
      </c>
      <c r="F236" s="1071" t="s">
        <v>6938</v>
      </c>
      <c r="G236" s="1075">
        <v>1872.0021599999998</v>
      </c>
      <c r="H236" s="153">
        <f>IF(G236="","",G236-G236*COMPASS!$U$13)</f>
        <v>1872.0021599999998</v>
      </c>
    </row>
    <row r="237" spans="1:8">
      <c r="A237" s="193" t="s">
        <v>1893</v>
      </c>
      <c r="B237" s="313" t="s">
        <v>216</v>
      </c>
      <c r="C237" s="130" t="s">
        <v>1850</v>
      </c>
      <c r="D237" s="37" t="s">
        <v>5338</v>
      </c>
      <c r="E237" s="1074">
        <v>1</v>
      </c>
      <c r="F237" s="1071" t="s">
        <v>6938</v>
      </c>
      <c r="G237" s="1075">
        <v>2243.0822399999997</v>
      </c>
      <c r="H237" s="153">
        <f>IF(G237="","",G237-G237*COMPASS!$U$13)</f>
        <v>2243.0822399999997</v>
      </c>
    </row>
    <row r="238" spans="1:8">
      <c r="A238" s="193" t="s">
        <v>1894</v>
      </c>
      <c r="B238" s="313" t="s">
        <v>216</v>
      </c>
      <c r="C238" s="130" t="s">
        <v>1851</v>
      </c>
      <c r="D238" s="37" t="s">
        <v>5339</v>
      </c>
      <c r="E238" s="1074">
        <v>1</v>
      </c>
      <c r="F238" s="1071" t="s">
        <v>6938</v>
      </c>
      <c r="G238" s="1075">
        <v>2162.0461799999998</v>
      </c>
      <c r="H238" s="153">
        <f>IF(G238="","",G238-G238*COMPASS!$U$13)</f>
        <v>2162.0461799999998</v>
      </c>
    </row>
    <row r="239" spans="1:8">
      <c r="A239" s="193" t="s">
        <v>1895</v>
      </c>
      <c r="B239" s="313" t="s">
        <v>216</v>
      </c>
      <c r="C239" s="130" t="s">
        <v>1852</v>
      </c>
      <c r="D239" s="37" t="s">
        <v>5340</v>
      </c>
      <c r="E239" s="1074">
        <v>1</v>
      </c>
      <c r="F239" s="1071" t="s">
        <v>6938</v>
      </c>
      <c r="G239" s="1075">
        <v>1790.9660999999999</v>
      </c>
      <c r="H239" s="153">
        <f>IF(G239="","",G239-G239*COMPASS!$U$13)</f>
        <v>1790.9660999999999</v>
      </c>
    </row>
    <row r="240" spans="1:8">
      <c r="A240" s="193" t="s">
        <v>1896</v>
      </c>
      <c r="B240" s="313" t="s">
        <v>216</v>
      </c>
      <c r="C240" s="130" t="s">
        <v>1853</v>
      </c>
      <c r="D240" s="37" t="s">
        <v>5341</v>
      </c>
      <c r="E240" s="1074">
        <v>1</v>
      </c>
      <c r="F240" s="1071" t="s">
        <v>6938</v>
      </c>
      <c r="G240" s="1075">
        <v>1976.7367199999997</v>
      </c>
      <c r="H240" s="153">
        <f>IF(G240="","",G240-G240*COMPASS!$U$13)</f>
        <v>1976.7367199999997</v>
      </c>
    </row>
    <row r="241" spans="1:8">
      <c r="A241" s="193" t="s">
        <v>1897</v>
      </c>
      <c r="B241" s="313" t="s">
        <v>216</v>
      </c>
      <c r="C241" s="130" t="s">
        <v>1854</v>
      </c>
      <c r="D241" s="37" t="s">
        <v>5342</v>
      </c>
      <c r="E241" s="1074">
        <v>1</v>
      </c>
      <c r="F241" s="1071" t="s">
        <v>6938</v>
      </c>
      <c r="G241" s="1075">
        <v>2347.7655599999998</v>
      </c>
      <c r="H241" s="153">
        <f>IF(G241="","",G241-G241*COMPASS!$U$13)</f>
        <v>2347.7655599999998</v>
      </c>
    </row>
    <row r="242" spans="1:8">
      <c r="A242" s="193" t="s">
        <v>3072</v>
      </c>
      <c r="B242" s="313" t="s">
        <v>216</v>
      </c>
      <c r="C242" s="130" t="s">
        <v>3053</v>
      </c>
      <c r="D242" s="37" t="s">
        <v>5343</v>
      </c>
      <c r="E242" s="1074">
        <v>1</v>
      </c>
      <c r="F242" s="1071" t="s">
        <v>6938</v>
      </c>
      <c r="G242" s="1075">
        <v>2761.5029399999994</v>
      </c>
      <c r="H242" s="153">
        <f>IF(G242="","",G242-G242*COMPASS!$U$13)</f>
        <v>2761.5029399999994</v>
      </c>
    </row>
    <row r="243" spans="1:8">
      <c r="A243" s="193" t="s">
        <v>3073</v>
      </c>
      <c r="B243" s="313" t="s">
        <v>216</v>
      </c>
      <c r="C243" s="130" t="s">
        <v>3054</v>
      </c>
      <c r="D243" s="37" t="s">
        <v>5344</v>
      </c>
      <c r="E243" s="1074">
        <v>1</v>
      </c>
      <c r="F243" s="1071" t="s">
        <v>6938</v>
      </c>
      <c r="G243" s="1075">
        <v>2445.76206</v>
      </c>
      <c r="H243" s="153">
        <f>IF(G243="","",G243-G243*COMPASS!$U$13)</f>
        <v>2445.76206</v>
      </c>
    </row>
    <row r="244" spans="1:8">
      <c r="A244" s="193" t="s">
        <v>3074</v>
      </c>
      <c r="B244" s="313" t="s">
        <v>216</v>
      </c>
      <c r="C244" s="130" t="s">
        <v>3055</v>
      </c>
      <c r="D244" s="37" t="s">
        <v>5345</v>
      </c>
      <c r="E244" s="1074">
        <v>1</v>
      </c>
      <c r="F244" s="1071" t="s">
        <v>6938</v>
      </c>
      <c r="G244" s="1075">
        <v>2524.8509999999997</v>
      </c>
      <c r="H244" s="153">
        <f>IF(G244="","",G244-G244*COMPASS!$U$13)</f>
        <v>2524.8509999999997</v>
      </c>
    </row>
    <row r="245" spans="1:8">
      <c r="A245" s="193" t="s">
        <v>3075</v>
      </c>
      <c r="B245" s="313" t="s">
        <v>216</v>
      </c>
      <c r="C245" s="130" t="s">
        <v>3056</v>
      </c>
      <c r="D245" s="37" t="s">
        <v>5346</v>
      </c>
      <c r="E245" s="1074">
        <v>1</v>
      </c>
      <c r="F245" s="1071" t="s">
        <v>6938</v>
      </c>
      <c r="G245" s="1075">
        <v>2940.2280599999999</v>
      </c>
      <c r="H245" s="153">
        <f>IF(G245="","",G245-G245*COMPASS!$U$13)</f>
        <v>2940.2280599999999</v>
      </c>
    </row>
    <row r="246" spans="1:8">
      <c r="A246" s="193" t="s">
        <v>3076</v>
      </c>
      <c r="B246" s="313" t="s">
        <v>216</v>
      </c>
      <c r="C246" s="130" t="s">
        <v>3057</v>
      </c>
      <c r="D246" s="37" t="s">
        <v>5347</v>
      </c>
      <c r="E246" s="1074">
        <v>1</v>
      </c>
      <c r="F246" s="1071" t="s">
        <v>6938</v>
      </c>
      <c r="G246" s="1075">
        <v>2537.6353799999997</v>
      </c>
      <c r="H246" s="153">
        <f>IF(G246="","",G246-G246*COMPASS!$U$13)</f>
        <v>2537.6353799999997</v>
      </c>
    </row>
    <row r="247" spans="1:8">
      <c r="A247" s="193" t="s">
        <v>3077</v>
      </c>
      <c r="B247" s="313" t="s">
        <v>216</v>
      </c>
      <c r="C247" s="130" t="s">
        <v>3058</v>
      </c>
      <c r="D247" s="37" t="s">
        <v>5348</v>
      </c>
      <c r="E247" s="1074">
        <v>1</v>
      </c>
      <c r="F247" s="1071" t="s">
        <v>6938</v>
      </c>
      <c r="G247" s="1075">
        <v>2115.4177800000002</v>
      </c>
      <c r="H247" s="153">
        <f>IF(G247="","",G247-G247*COMPASS!$U$13)</f>
        <v>2115.4177800000002</v>
      </c>
    </row>
    <row r="248" spans="1:8">
      <c r="A248" s="193" t="s">
        <v>3078</v>
      </c>
      <c r="B248" s="313" t="s">
        <v>216</v>
      </c>
      <c r="C248" s="130" t="s">
        <v>3059</v>
      </c>
      <c r="D248" s="37" t="s">
        <v>5349</v>
      </c>
      <c r="E248" s="1074">
        <v>1</v>
      </c>
      <c r="F248" s="1071" t="s">
        <v>6938</v>
      </c>
      <c r="G248" s="1075">
        <v>2334.72498</v>
      </c>
      <c r="H248" s="153">
        <f>IF(G248="","",G248-G248*COMPASS!$U$13)</f>
        <v>2334.72498</v>
      </c>
    </row>
    <row r="249" spans="1:8">
      <c r="A249" s="193" t="s">
        <v>3079</v>
      </c>
      <c r="B249" s="313" t="s">
        <v>216</v>
      </c>
      <c r="C249" s="130" t="s">
        <v>3060</v>
      </c>
      <c r="D249" s="37" t="s">
        <v>5350</v>
      </c>
      <c r="E249" s="1074">
        <v>1</v>
      </c>
      <c r="F249" s="1071" t="s">
        <v>6938</v>
      </c>
      <c r="G249" s="1075">
        <v>2719.6654799999997</v>
      </c>
      <c r="H249" s="153">
        <f>IF(G249="","",G249-G249*COMPASS!$U$13)</f>
        <v>2719.6654799999997</v>
      </c>
    </row>
    <row r="250" spans="1:8">
      <c r="A250" s="539" t="s">
        <v>1855</v>
      </c>
      <c r="B250" s="542"/>
      <c r="C250" s="543"/>
      <c r="D250" s="1064"/>
      <c r="E250" s="540"/>
      <c r="F250" s="544"/>
      <c r="G250" s="541"/>
      <c r="H250" s="153" t="str">
        <f>IF(G250="","",G250-G250*COMPASS!$U$13)</f>
        <v/>
      </c>
    </row>
    <row r="251" spans="1:8">
      <c r="A251" s="193" t="s">
        <v>3080</v>
      </c>
      <c r="B251" s="313" t="s">
        <v>216</v>
      </c>
      <c r="C251" s="130" t="s">
        <v>3061</v>
      </c>
      <c r="D251" s="37" t="s">
        <v>5351</v>
      </c>
      <c r="E251" s="1074">
        <v>1</v>
      </c>
      <c r="F251" s="1071" t="s">
        <v>6938</v>
      </c>
      <c r="G251" s="1075">
        <v>612.42047999999988</v>
      </c>
      <c r="H251" s="153">
        <f>IF(G251="","",G251-G251*COMPASS!$U$13)</f>
        <v>612.42047999999988</v>
      </c>
    </row>
    <row r="252" spans="1:8">
      <c r="A252" s="193" t="s">
        <v>3081</v>
      </c>
      <c r="B252" s="313" t="s">
        <v>216</v>
      </c>
      <c r="C252" s="130" t="s">
        <v>3062</v>
      </c>
      <c r="D252" s="37" t="s">
        <v>5352</v>
      </c>
      <c r="E252" s="1074">
        <v>1</v>
      </c>
      <c r="F252" s="1071" t="s">
        <v>6938</v>
      </c>
      <c r="G252" s="1075">
        <v>489.13703999999996</v>
      </c>
      <c r="H252" s="153">
        <f>IF(G252="","",G252-G252*COMPASS!$U$13)</f>
        <v>489.13703999999996</v>
      </c>
    </row>
    <row r="253" spans="1:8">
      <c r="A253" s="193" t="s">
        <v>3082</v>
      </c>
      <c r="B253" s="313" t="s">
        <v>216</v>
      </c>
      <c r="C253" s="130" t="s">
        <v>3063</v>
      </c>
      <c r="D253" s="37" t="s">
        <v>5353</v>
      </c>
      <c r="E253" s="1074">
        <v>1</v>
      </c>
      <c r="F253" s="1071" t="s">
        <v>6938</v>
      </c>
      <c r="G253" s="1075">
        <v>696.60779999999988</v>
      </c>
      <c r="H253" s="153">
        <f>IF(G253="","",G253-G253*COMPASS!$U$13)</f>
        <v>696.60779999999988</v>
      </c>
    </row>
    <row r="254" spans="1:8">
      <c r="A254" s="193" t="s">
        <v>1898</v>
      </c>
      <c r="B254" s="313" t="s">
        <v>216</v>
      </c>
      <c r="C254" s="130" t="s">
        <v>1856</v>
      </c>
      <c r="D254" s="37" t="s">
        <v>8620</v>
      </c>
      <c r="E254" s="1074">
        <v>1</v>
      </c>
      <c r="F254" s="1071" t="s">
        <v>6938</v>
      </c>
      <c r="G254" s="1075">
        <v>622.36103999999989</v>
      </c>
      <c r="H254" s="153">
        <f>IF(G254="","",G254-G254*COMPASS!$U$13)</f>
        <v>622.36103999999989</v>
      </c>
    </row>
    <row r="255" spans="1:8">
      <c r="A255" s="193" t="s">
        <v>1899</v>
      </c>
      <c r="B255" s="313" t="s">
        <v>216</v>
      </c>
      <c r="C255" s="130" t="s">
        <v>1857</v>
      </c>
      <c r="D255" s="37" t="s">
        <v>8621</v>
      </c>
      <c r="E255" s="1074">
        <v>1</v>
      </c>
      <c r="F255" s="1071" t="s">
        <v>6938</v>
      </c>
      <c r="G255" s="1075">
        <v>513.65538000000004</v>
      </c>
      <c r="H255" s="153">
        <f>IF(G255="","",G255-G255*COMPASS!$U$13)</f>
        <v>513.65538000000004</v>
      </c>
    </row>
    <row r="256" spans="1:8">
      <c r="A256" s="193" t="s">
        <v>3083</v>
      </c>
      <c r="B256" s="313" t="s">
        <v>216</v>
      </c>
      <c r="C256" s="130" t="s">
        <v>3064</v>
      </c>
      <c r="D256" s="37" t="s">
        <v>5354</v>
      </c>
      <c r="E256" s="1074">
        <v>1</v>
      </c>
      <c r="F256" s="1071" t="s">
        <v>6938</v>
      </c>
      <c r="G256" s="1075">
        <v>724.27739999999994</v>
      </c>
      <c r="H256" s="153">
        <f>IF(G256="","",G256-G256*COMPASS!$U$13)</f>
        <v>724.27739999999994</v>
      </c>
    </row>
    <row r="257" spans="1:8">
      <c r="A257" s="193" t="s">
        <v>3084</v>
      </c>
      <c r="B257" s="313" t="s">
        <v>216</v>
      </c>
      <c r="C257" s="130" t="s">
        <v>3065</v>
      </c>
      <c r="D257" s="37" t="s">
        <v>5355</v>
      </c>
      <c r="E257" s="1074">
        <v>1</v>
      </c>
      <c r="F257" s="1071" t="s">
        <v>6938</v>
      </c>
      <c r="G257" s="1075">
        <v>632.22474</v>
      </c>
      <c r="H257" s="153">
        <f>IF(G257="","",G257-G257*COMPASS!$U$13)</f>
        <v>632.22474</v>
      </c>
    </row>
    <row r="258" spans="1:8">
      <c r="A258" s="193" t="s">
        <v>3085</v>
      </c>
      <c r="B258" s="313" t="s">
        <v>216</v>
      </c>
      <c r="C258" s="130" t="s">
        <v>3066</v>
      </c>
      <c r="D258" s="37" t="s">
        <v>5356</v>
      </c>
      <c r="E258" s="1074">
        <v>1</v>
      </c>
      <c r="F258" s="1071" t="s">
        <v>6938</v>
      </c>
      <c r="G258" s="1075">
        <v>508.91567999999995</v>
      </c>
      <c r="H258" s="153">
        <f>IF(G258="","",G258-G258*COMPASS!$U$13)</f>
        <v>508.91567999999995</v>
      </c>
    </row>
    <row r="259" spans="1:8">
      <c r="A259" s="193" t="s">
        <v>3086</v>
      </c>
      <c r="B259" s="313" t="s">
        <v>216</v>
      </c>
      <c r="C259" s="130" t="s">
        <v>3067</v>
      </c>
      <c r="D259" s="37" t="s">
        <v>5357</v>
      </c>
      <c r="E259" s="1074">
        <v>1</v>
      </c>
      <c r="F259" s="1071" t="s">
        <v>6938</v>
      </c>
      <c r="G259" s="1075">
        <v>728.63279999999986</v>
      </c>
      <c r="H259" s="153">
        <f>IF(G259="","",G259-G259*COMPASS!$U$13)</f>
        <v>728.63279999999986</v>
      </c>
    </row>
    <row r="260" spans="1:8">
      <c r="A260" s="193" t="s">
        <v>1900</v>
      </c>
      <c r="B260" s="313" t="s">
        <v>216</v>
      </c>
      <c r="C260" s="130" t="s">
        <v>1858</v>
      </c>
      <c r="D260" s="37" t="s">
        <v>8622</v>
      </c>
      <c r="E260" s="1074">
        <v>1</v>
      </c>
      <c r="F260" s="1071" t="s">
        <v>6938</v>
      </c>
      <c r="G260" s="1075">
        <v>666.96545999999989</v>
      </c>
      <c r="H260" s="153">
        <f>IF(G260="","",G260-G260*COMPASS!$U$13)</f>
        <v>666.96545999999989</v>
      </c>
    </row>
    <row r="261" spans="1:8">
      <c r="A261" s="193" t="s">
        <v>1901</v>
      </c>
      <c r="B261" s="313" t="s">
        <v>216</v>
      </c>
      <c r="C261" s="130" t="s">
        <v>1859</v>
      </c>
      <c r="D261" s="37" t="s">
        <v>8623</v>
      </c>
      <c r="E261" s="1074">
        <v>1</v>
      </c>
      <c r="F261" s="1071" t="s">
        <v>6938</v>
      </c>
      <c r="G261" s="1075">
        <v>533.43402000000003</v>
      </c>
      <c r="H261" s="153">
        <f>IF(G261="","",G261-G261*COMPASS!$U$13)</f>
        <v>533.43402000000003</v>
      </c>
    </row>
    <row r="262" spans="1:8">
      <c r="A262" s="193" t="s">
        <v>2560</v>
      </c>
      <c r="B262" s="313" t="s">
        <v>216</v>
      </c>
      <c r="C262" s="130" t="s">
        <v>2536</v>
      </c>
      <c r="D262" s="37" t="s">
        <v>5358</v>
      </c>
      <c r="E262" s="1074">
        <v>1</v>
      </c>
      <c r="F262" s="1071" t="s">
        <v>6938</v>
      </c>
      <c r="G262" s="1075">
        <v>757.09661999999992</v>
      </c>
      <c r="H262" s="153">
        <f>IF(G262="","",G262-G262*COMPASS!$U$13)</f>
        <v>757.09661999999992</v>
      </c>
    </row>
    <row r="263" spans="1:8">
      <c r="A263" s="193" t="s">
        <v>1902</v>
      </c>
      <c r="B263" s="313" t="s">
        <v>216</v>
      </c>
      <c r="C263" s="130" t="s">
        <v>1860</v>
      </c>
      <c r="D263" s="37" t="s">
        <v>8624</v>
      </c>
      <c r="E263" s="1074">
        <v>1</v>
      </c>
      <c r="F263" s="1071" t="s">
        <v>6938</v>
      </c>
      <c r="G263" s="1075">
        <v>671.75639999999987</v>
      </c>
      <c r="H263" s="153">
        <f>IF(G263="","",G263-G263*COMPASS!$U$13)</f>
        <v>671.75639999999987</v>
      </c>
    </row>
    <row r="264" spans="1:8">
      <c r="A264" s="193" t="s">
        <v>1903</v>
      </c>
      <c r="B264" s="313" t="s">
        <v>216</v>
      </c>
      <c r="C264" s="130" t="s">
        <v>1861</v>
      </c>
      <c r="D264" s="37" t="s">
        <v>8625</v>
      </c>
      <c r="E264" s="1074">
        <v>1</v>
      </c>
      <c r="F264" s="1071" t="s">
        <v>6938</v>
      </c>
      <c r="G264" s="1075">
        <v>538.53239999999994</v>
      </c>
      <c r="H264" s="153">
        <f>IF(G264="","",G264-G264*COMPASS!$U$13)</f>
        <v>538.53239999999994</v>
      </c>
    </row>
    <row r="265" spans="1:8">
      <c r="A265" s="193" t="s">
        <v>2561</v>
      </c>
      <c r="B265" s="313" t="s">
        <v>216</v>
      </c>
      <c r="C265" s="130" t="s">
        <v>2537</v>
      </c>
      <c r="D265" s="37" t="s">
        <v>5359</v>
      </c>
      <c r="E265" s="1074">
        <v>1</v>
      </c>
      <c r="F265" s="1071" t="s">
        <v>6938</v>
      </c>
      <c r="G265" s="1075">
        <v>753.12551999999994</v>
      </c>
      <c r="H265" s="153">
        <f>IF(G265="","",G265-G265*COMPASS!$U$13)</f>
        <v>753.12551999999994</v>
      </c>
    </row>
    <row r="266" spans="1:8">
      <c r="A266" s="193" t="s">
        <v>1904</v>
      </c>
      <c r="B266" s="313" t="s">
        <v>216</v>
      </c>
      <c r="C266" s="130" t="s">
        <v>1862</v>
      </c>
      <c r="D266" s="37" t="s">
        <v>8626</v>
      </c>
      <c r="E266" s="1074">
        <v>1</v>
      </c>
      <c r="F266" s="1071" t="s">
        <v>6938</v>
      </c>
      <c r="G266" s="1075">
        <v>686.7441</v>
      </c>
      <c r="H266" s="153">
        <f>IF(G266="","",G266-G266*COMPASS!$U$13)</f>
        <v>686.7441</v>
      </c>
    </row>
    <row r="267" spans="1:8">
      <c r="A267" s="193" t="s">
        <v>1905</v>
      </c>
      <c r="B267" s="313" t="s">
        <v>216</v>
      </c>
      <c r="C267" s="130" t="s">
        <v>1863</v>
      </c>
      <c r="D267" s="37" t="s">
        <v>8627</v>
      </c>
      <c r="E267" s="1074">
        <v>1</v>
      </c>
      <c r="F267" s="1071" t="s">
        <v>6938</v>
      </c>
      <c r="G267" s="1075">
        <v>553.16141999999991</v>
      </c>
      <c r="H267" s="153">
        <f>IF(G267="","",G267-G267*COMPASS!$U$13)</f>
        <v>553.16141999999991</v>
      </c>
    </row>
    <row r="268" spans="1:8">
      <c r="A268" s="193" t="s">
        <v>2562</v>
      </c>
      <c r="B268" s="313" t="s">
        <v>216</v>
      </c>
      <c r="C268" s="130" t="s">
        <v>2538</v>
      </c>
      <c r="D268" s="37" t="s">
        <v>5360</v>
      </c>
      <c r="E268" s="1074">
        <v>1</v>
      </c>
      <c r="F268" s="1071" t="s">
        <v>6938</v>
      </c>
      <c r="G268" s="1075">
        <v>780.43643999999995</v>
      </c>
      <c r="H268" s="153">
        <f>IF(G268="","",G268-G268*COMPASS!$U$13)</f>
        <v>780.43643999999995</v>
      </c>
    </row>
    <row r="269" spans="1:8">
      <c r="A269" s="193" t="s">
        <v>1906</v>
      </c>
      <c r="B269" s="313" t="s">
        <v>216</v>
      </c>
      <c r="C269" s="130" t="s">
        <v>1864</v>
      </c>
      <c r="D269" s="37" t="s">
        <v>8628</v>
      </c>
      <c r="E269" s="1074">
        <v>1</v>
      </c>
      <c r="F269" s="1071" t="s">
        <v>6938</v>
      </c>
      <c r="G269" s="1075">
        <v>784.35629999999992</v>
      </c>
      <c r="H269" s="153">
        <f>IF(G269="","",G269-G269*COMPASS!$U$13)</f>
        <v>784.35629999999992</v>
      </c>
    </row>
    <row r="270" spans="1:8">
      <c r="A270" s="193" t="s">
        <v>1907</v>
      </c>
      <c r="B270" s="313" t="s">
        <v>216</v>
      </c>
      <c r="C270" s="130" t="s">
        <v>1865</v>
      </c>
      <c r="D270" s="37" t="s">
        <v>8629</v>
      </c>
      <c r="E270" s="1074">
        <v>1</v>
      </c>
      <c r="F270" s="1071" t="s">
        <v>6938</v>
      </c>
      <c r="G270" s="1075">
        <v>655.94885999999985</v>
      </c>
      <c r="H270" s="153">
        <f>IF(G270="","",G270-G270*COMPASS!$U$13)</f>
        <v>655.94885999999985</v>
      </c>
    </row>
    <row r="271" spans="1:8">
      <c r="A271" s="193" t="s">
        <v>3087</v>
      </c>
      <c r="B271" s="313" t="s">
        <v>216</v>
      </c>
      <c r="C271" s="130" t="s">
        <v>3068</v>
      </c>
      <c r="D271" s="37" t="s">
        <v>5361</v>
      </c>
      <c r="E271" s="1074">
        <v>1</v>
      </c>
      <c r="F271" s="1071" t="s">
        <v>6938</v>
      </c>
      <c r="G271" s="1075">
        <v>915.99185999999986</v>
      </c>
      <c r="H271" s="153">
        <f>IF(G271="","",G271-G271*COMPASS!$U$13)</f>
        <v>915.99185999999986</v>
      </c>
    </row>
    <row r="272" spans="1:8">
      <c r="A272" s="193" t="s">
        <v>1908</v>
      </c>
      <c r="B272" s="313" t="s">
        <v>216</v>
      </c>
      <c r="C272" s="130" t="s">
        <v>1866</v>
      </c>
      <c r="D272" s="37" t="s">
        <v>8630</v>
      </c>
      <c r="E272" s="1074">
        <v>1</v>
      </c>
      <c r="F272" s="1071" t="s">
        <v>6938</v>
      </c>
      <c r="G272" s="1075">
        <v>780.43643999999995</v>
      </c>
      <c r="H272" s="153">
        <f>IF(G272="","",G272-G272*COMPASS!$U$13)</f>
        <v>780.43643999999995</v>
      </c>
    </row>
    <row r="273" spans="1:8">
      <c r="A273" s="193" t="s">
        <v>1909</v>
      </c>
      <c r="B273" s="313" t="s">
        <v>216</v>
      </c>
      <c r="C273" s="130" t="s">
        <v>1867</v>
      </c>
      <c r="D273" s="37" t="s">
        <v>8631</v>
      </c>
      <c r="E273" s="1074">
        <v>1</v>
      </c>
      <c r="F273" s="1071" t="s">
        <v>6938</v>
      </c>
      <c r="G273" s="1075">
        <v>656.92241999999999</v>
      </c>
      <c r="H273" s="153">
        <f>IF(G273="","",G273-G273*COMPASS!$U$13)</f>
        <v>656.92241999999999</v>
      </c>
    </row>
    <row r="274" spans="1:8">
      <c r="A274" s="193" t="s">
        <v>2563</v>
      </c>
      <c r="B274" s="313" t="s">
        <v>216</v>
      </c>
      <c r="C274" s="130" t="s">
        <v>2539</v>
      </c>
      <c r="D274" s="37" t="s">
        <v>5362</v>
      </c>
      <c r="E274" s="1074">
        <v>1</v>
      </c>
      <c r="F274" s="1071" t="s">
        <v>6938</v>
      </c>
      <c r="G274" s="1075">
        <v>889.11648000000002</v>
      </c>
      <c r="H274" s="153">
        <f>IF(G274="","",G274-G274*COMPASS!$U$13)</f>
        <v>889.11648000000002</v>
      </c>
    </row>
    <row r="275" spans="1:8">
      <c r="A275" s="193" t="s">
        <v>1910</v>
      </c>
      <c r="B275" s="313" t="s">
        <v>216</v>
      </c>
      <c r="C275" s="130" t="s">
        <v>1868</v>
      </c>
      <c r="D275" s="37" t="s">
        <v>8632</v>
      </c>
      <c r="E275" s="1074">
        <v>1</v>
      </c>
      <c r="F275" s="1071" t="s">
        <v>6938</v>
      </c>
      <c r="G275" s="1075">
        <v>785.35548000000006</v>
      </c>
      <c r="H275" s="153">
        <f>IF(G275="","",G275-G275*COMPASS!$U$13)</f>
        <v>785.35548000000006</v>
      </c>
    </row>
    <row r="276" spans="1:8">
      <c r="A276" s="193" t="s">
        <v>1911</v>
      </c>
      <c r="B276" s="313" t="s">
        <v>216</v>
      </c>
      <c r="C276" s="130" t="s">
        <v>1869</v>
      </c>
      <c r="D276" s="37" t="s">
        <v>8633</v>
      </c>
      <c r="E276" s="1074">
        <v>1</v>
      </c>
      <c r="F276" s="1071" t="s">
        <v>6938</v>
      </c>
      <c r="G276" s="1075">
        <v>647.00747999999999</v>
      </c>
      <c r="H276" s="153">
        <f>IF(G276="","",G276-G276*COMPASS!$U$13)</f>
        <v>647.00747999999999</v>
      </c>
    </row>
    <row r="277" spans="1:8">
      <c r="A277" s="193" t="s">
        <v>2564</v>
      </c>
      <c r="B277" s="313" t="s">
        <v>216</v>
      </c>
      <c r="C277" s="130" t="s">
        <v>2540</v>
      </c>
      <c r="D277" s="37" t="s">
        <v>5363</v>
      </c>
      <c r="E277" s="1074">
        <v>1</v>
      </c>
      <c r="F277" s="1071" t="s">
        <v>6938</v>
      </c>
      <c r="G277" s="1075">
        <v>889.11648000000002</v>
      </c>
      <c r="H277" s="153">
        <f>IF(G277="","",G277-G277*COMPASS!$U$13)</f>
        <v>889.11648000000002</v>
      </c>
    </row>
    <row r="278" spans="1:8">
      <c r="A278" s="193" t="s">
        <v>1912</v>
      </c>
      <c r="B278" s="313" t="s">
        <v>216</v>
      </c>
      <c r="C278" s="130" t="s">
        <v>1870</v>
      </c>
      <c r="D278" s="37" t="s">
        <v>8634</v>
      </c>
      <c r="E278" s="1074">
        <v>1</v>
      </c>
      <c r="F278" s="1071" t="s">
        <v>6938</v>
      </c>
      <c r="G278" s="1075">
        <v>880.38005999999996</v>
      </c>
      <c r="H278" s="153">
        <f>IF(G278="","",G278-G278*COMPASS!$U$13)</f>
        <v>880.38005999999996</v>
      </c>
    </row>
    <row r="279" spans="1:8">
      <c r="A279" s="193" t="s">
        <v>1913</v>
      </c>
      <c r="B279" s="313" t="s">
        <v>216</v>
      </c>
      <c r="C279" s="130" t="s">
        <v>1871</v>
      </c>
      <c r="D279" s="37" t="s">
        <v>8635</v>
      </c>
      <c r="E279" s="1074">
        <v>1</v>
      </c>
      <c r="F279" s="1071" t="s">
        <v>6938</v>
      </c>
      <c r="G279" s="1075">
        <v>752.38253999999995</v>
      </c>
      <c r="H279" s="153">
        <f>IF(G279="","",G279-G279*COMPASS!$U$13)</f>
        <v>752.38253999999995</v>
      </c>
    </row>
    <row r="280" spans="1:8">
      <c r="A280" s="193" t="s">
        <v>2565</v>
      </c>
      <c r="B280" s="313" t="s">
        <v>216</v>
      </c>
      <c r="C280" s="130" t="s">
        <v>2541</v>
      </c>
      <c r="D280" s="37" t="s">
        <v>5364</v>
      </c>
      <c r="E280" s="1074">
        <v>1</v>
      </c>
      <c r="F280" s="1071" t="s">
        <v>6938</v>
      </c>
      <c r="G280" s="1075">
        <v>1024.26198</v>
      </c>
      <c r="H280" s="153">
        <f>IF(G280="","",G280-G280*COMPASS!$U$13)</f>
        <v>1024.26198</v>
      </c>
    </row>
    <row r="281" spans="1:8">
      <c r="A281" s="193" t="s">
        <v>3088</v>
      </c>
      <c r="B281" s="313" t="s">
        <v>216</v>
      </c>
      <c r="C281" s="130" t="s">
        <v>3069</v>
      </c>
      <c r="D281" s="37" t="s">
        <v>5365</v>
      </c>
      <c r="E281" s="1074">
        <v>1</v>
      </c>
      <c r="F281" s="1071" t="s">
        <v>6938</v>
      </c>
      <c r="G281" s="1075">
        <v>1221.8434199999999</v>
      </c>
      <c r="H281" s="153">
        <f>IF(G281="","",G281-G281*COMPASS!$U$13)</f>
        <v>1221.8434199999999</v>
      </c>
    </row>
    <row r="282" spans="1:8">
      <c r="A282" s="193" t="s">
        <v>3089</v>
      </c>
      <c r="B282" s="313" t="s">
        <v>216</v>
      </c>
      <c r="C282" s="130" t="s">
        <v>3070</v>
      </c>
      <c r="D282" s="37" t="s">
        <v>5366</v>
      </c>
      <c r="E282" s="1074">
        <v>1</v>
      </c>
      <c r="F282" s="1071" t="s">
        <v>6938</v>
      </c>
      <c r="G282" s="1075">
        <v>1029.7958999999998</v>
      </c>
      <c r="H282" s="153">
        <f>IF(G282="","",G282-G282*COMPASS!$U$13)</f>
        <v>1029.7958999999998</v>
      </c>
    </row>
    <row r="283" spans="1:8">
      <c r="A283" s="193" t="s">
        <v>3090</v>
      </c>
      <c r="B283" s="313" t="s">
        <v>216</v>
      </c>
      <c r="C283" s="130" t="s">
        <v>3071</v>
      </c>
      <c r="D283" s="37" t="s">
        <v>5367</v>
      </c>
      <c r="E283" s="1074">
        <v>1</v>
      </c>
      <c r="F283" s="1071" t="s">
        <v>6938</v>
      </c>
      <c r="G283" s="1075">
        <v>1349.1235799999999</v>
      </c>
      <c r="H283" s="153">
        <f>IF(G283="","",G283-G283*COMPASS!$U$13)</f>
        <v>1349.1235799999999</v>
      </c>
    </row>
    <row r="284" spans="1:8">
      <c r="A284" s="539" t="s">
        <v>2567</v>
      </c>
      <c r="B284" s="545"/>
      <c r="C284" s="543"/>
      <c r="D284" s="1064"/>
      <c r="E284" s="540"/>
      <c r="F284" s="544"/>
      <c r="G284" s="541"/>
      <c r="H284" s="153" t="str">
        <f>IF(G284="","",G284-G284*COMPASS!$U$13)</f>
        <v/>
      </c>
    </row>
    <row r="285" spans="1:8">
      <c r="A285" s="193" t="s">
        <v>2630</v>
      </c>
      <c r="B285" s="313" t="s">
        <v>216</v>
      </c>
      <c r="C285" s="130" t="s">
        <v>2618</v>
      </c>
      <c r="D285" s="37" t="s">
        <v>5708</v>
      </c>
      <c r="E285" s="1074">
        <v>1</v>
      </c>
      <c r="F285" s="1071" t="s">
        <v>6938</v>
      </c>
      <c r="G285" s="1075">
        <v>52.348800000000004</v>
      </c>
      <c r="H285" s="153">
        <f>IF(G285="","",G285-G285*COMPASS!$U$13)</f>
        <v>52.348800000000004</v>
      </c>
    </row>
    <row r="286" spans="1:8">
      <c r="A286" s="193" t="s">
        <v>2631</v>
      </c>
      <c r="B286" s="313" t="s">
        <v>216</v>
      </c>
      <c r="C286" s="130" t="s">
        <v>2619</v>
      </c>
      <c r="D286" s="37" t="s">
        <v>5709</v>
      </c>
      <c r="E286" s="1074">
        <v>1</v>
      </c>
      <c r="F286" s="1071" t="s">
        <v>6938</v>
      </c>
      <c r="G286" s="1075">
        <v>150.9948</v>
      </c>
      <c r="H286" s="153">
        <f>IF(G286="","",G286-G286*COMPASS!$U$13)</f>
        <v>150.9948</v>
      </c>
    </row>
    <row r="287" spans="1:8">
      <c r="A287" s="193" t="s">
        <v>2632</v>
      </c>
      <c r="B287" s="313" t="s">
        <v>216</v>
      </c>
      <c r="C287" s="130" t="s">
        <v>2620</v>
      </c>
      <c r="D287" s="37" t="s">
        <v>5710</v>
      </c>
      <c r="E287" s="1074">
        <v>1</v>
      </c>
      <c r="F287" s="1071" t="s">
        <v>6938</v>
      </c>
      <c r="G287" s="1075">
        <v>98.621400000000008</v>
      </c>
      <c r="H287" s="153">
        <f>IF(G287="","",G287-G287*COMPASS!$U$13)</f>
        <v>98.621400000000008</v>
      </c>
    </row>
    <row r="288" spans="1:8">
      <c r="A288" s="193" t="s">
        <v>2633</v>
      </c>
      <c r="B288" s="313" t="s">
        <v>216</v>
      </c>
      <c r="C288" s="130" t="s">
        <v>2621</v>
      </c>
      <c r="D288" s="37" t="s">
        <v>5711</v>
      </c>
      <c r="E288" s="1074">
        <v>1</v>
      </c>
      <c r="F288" s="1071" t="s">
        <v>6938</v>
      </c>
      <c r="G288" s="1075">
        <v>405.60479999999995</v>
      </c>
      <c r="H288" s="153">
        <f>IF(G288="","",G288-G288*COMPASS!$U$13)</f>
        <v>405.60479999999995</v>
      </c>
    </row>
    <row r="289" spans="1:8">
      <c r="A289" s="193" t="s">
        <v>2634</v>
      </c>
      <c r="B289" s="313" t="s">
        <v>216</v>
      </c>
      <c r="C289" s="130" t="s">
        <v>2622</v>
      </c>
      <c r="D289" s="37" t="s">
        <v>5712</v>
      </c>
      <c r="E289" s="1074">
        <v>1</v>
      </c>
      <c r="F289" s="1071" t="s">
        <v>6938</v>
      </c>
      <c r="G289" s="1075">
        <v>113.7996</v>
      </c>
      <c r="H289" s="153">
        <f>IF(G289="","",G289-G289*COMPASS!$U$13)</f>
        <v>113.7996</v>
      </c>
    </row>
    <row r="290" spans="1:8">
      <c r="A290" s="193" t="s">
        <v>2635</v>
      </c>
      <c r="B290" s="313" t="s">
        <v>216</v>
      </c>
      <c r="C290" s="130" t="s">
        <v>2623</v>
      </c>
      <c r="D290" s="37" t="s">
        <v>5713</v>
      </c>
      <c r="E290" s="1074">
        <v>1</v>
      </c>
      <c r="F290" s="1071" t="s">
        <v>6938</v>
      </c>
      <c r="G290" s="1075">
        <v>120.95820000000001</v>
      </c>
      <c r="H290" s="153">
        <f>IF(G290="","",G290-G290*COMPASS!$U$13)</f>
        <v>120.95820000000001</v>
      </c>
    </row>
    <row r="291" spans="1:8">
      <c r="A291" s="193" t="s">
        <v>2636</v>
      </c>
      <c r="B291" s="313" t="s">
        <v>216</v>
      </c>
      <c r="C291" s="130" t="s">
        <v>2624</v>
      </c>
      <c r="D291" s="37" t="s">
        <v>5714</v>
      </c>
      <c r="E291" s="1074">
        <v>1</v>
      </c>
      <c r="F291" s="1071" t="s">
        <v>6938</v>
      </c>
      <c r="G291" s="1075">
        <v>130.2816</v>
      </c>
      <c r="H291" s="153">
        <f>IF(G291="","",G291-G291*COMPASS!$U$13)</f>
        <v>130.2816</v>
      </c>
    </row>
    <row r="292" spans="1:8">
      <c r="A292" s="193" t="s">
        <v>2637</v>
      </c>
      <c r="B292" s="313" t="s">
        <v>216</v>
      </c>
      <c r="C292" s="130" t="s">
        <v>2625</v>
      </c>
      <c r="D292" s="37" t="s">
        <v>5715</v>
      </c>
      <c r="E292" s="1074">
        <v>1</v>
      </c>
      <c r="F292" s="1071" t="s">
        <v>6938</v>
      </c>
      <c r="G292" s="1075">
        <v>135.17699999999999</v>
      </c>
      <c r="H292" s="153">
        <f>IF(G292="","",G292-G292*COMPASS!$U$13)</f>
        <v>135.17699999999999</v>
      </c>
    </row>
    <row r="293" spans="1:8">
      <c r="A293" s="193" t="s">
        <v>2638</v>
      </c>
      <c r="B293" s="313" t="s">
        <v>216</v>
      </c>
      <c r="C293" s="130" t="s">
        <v>2626</v>
      </c>
      <c r="D293" s="37" t="s">
        <v>5716</v>
      </c>
      <c r="E293" s="1074">
        <v>1</v>
      </c>
      <c r="F293" s="1071" t="s">
        <v>6938</v>
      </c>
      <c r="G293" s="1075">
        <v>181.35120000000001</v>
      </c>
      <c r="H293" s="153">
        <f>IF(G293="","",G293-G293*COMPASS!$U$13)</f>
        <v>181.35120000000001</v>
      </c>
    </row>
    <row r="294" spans="1:8">
      <c r="A294" s="193" t="s">
        <v>2639</v>
      </c>
      <c r="B294" s="313" t="s">
        <v>216</v>
      </c>
      <c r="C294" s="130" t="s">
        <v>2627</v>
      </c>
      <c r="D294" s="37" t="s">
        <v>5717</v>
      </c>
      <c r="E294" s="1074">
        <v>1</v>
      </c>
      <c r="F294" s="1071" t="s">
        <v>6938</v>
      </c>
      <c r="G294" s="1075">
        <v>59.261400000000002</v>
      </c>
      <c r="H294" s="153">
        <f>IF(G294="","",G294-G294*COMPASS!$U$13)</f>
        <v>59.261400000000002</v>
      </c>
    </row>
    <row r="295" spans="1:8">
      <c r="A295" s="193" t="s">
        <v>2577</v>
      </c>
      <c r="B295" s="313" t="s">
        <v>216</v>
      </c>
      <c r="C295" s="130" t="s">
        <v>2568</v>
      </c>
      <c r="D295" s="37" t="s">
        <v>5718</v>
      </c>
      <c r="E295" s="1074">
        <v>1</v>
      </c>
      <c r="F295" s="1071" t="s">
        <v>6938</v>
      </c>
      <c r="G295" s="1075">
        <v>116.5056</v>
      </c>
      <c r="H295" s="153">
        <f>IF(G295="","",G295-G295*COMPASS!$U$13)</f>
        <v>116.5056</v>
      </c>
    </row>
    <row r="296" spans="1:8">
      <c r="A296" s="193" t="s">
        <v>2578</v>
      </c>
      <c r="B296" s="313" t="s">
        <v>216</v>
      </c>
      <c r="C296" s="130" t="s">
        <v>2569</v>
      </c>
      <c r="D296" s="37" t="s">
        <v>5719</v>
      </c>
      <c r="E296" s="1074">
        <v>1</v>
      </c>
      <c r="F296" s="1071" t="s">
        <v>6938</v>
      </c>
      <c r="G296" s="1075">
        <v>125.8044</v>
      </c>
      <c r="H296" s="153">
        <f>IF(G296="","",G296-G296*COMPASS!$U$13)</f>
        <v>125.8044</v>
      </c>
    </row>
    <row r="297" spans="1:8">
      <c r="A297" s="193" t="s">
        <v>2579</v>
      </c>
      <c r="B297" s="313" t="s">
        <v>216</v>
      </c>
      <c r="C297" s="130" t="s">
        <v>2570</v>
      </c>
      <c r="D297" s="37" t="s">
        <v>5720</v>
      </c>
      <c r="E297" s="1074">
        <v>1</v>
      </c>
      <c r="F297" s="1071" t="s">
        <v>6938</v>
      </c>
      <c r="G297" s="1075">
        <v>135.17699999999999</v>
      </c>
      <c r="H297" s="153">
        <f>IF(G297="","",G297-G297*COMPASS!$U$13)</f>
        <v>135.17699999999999</v>
      </c>
    </row>
    <row r="298" spans="1:8">
      <c r="A298" s="193" t="s">
        <v>2580</v>
      </c>
      <c r="B298" s="313" t="s">
        <v>216</v>
      </c>
      <c r="C298" s="130" t="s">
        <v>2571</v>
      </c>
      <c r="D298" s="37" t="s">
        <v>5721</v>
      </c>
      <c r="E298" s="1074">
        <v>1</v>
      </c>
      <c r="F298" s="1071" t="s">
        <v>6938</v>
      </c>
      <c r="G298" s="1075">
        <v>158.2518</v>
      </c>
      <c r="H298" s="153">
        <f>IF(G298="","",G298-G298*COMPASS!$U$13)</f>
        <v>158.2518</v>
      </c>
    </row>
    <row r="299" spans="1:8">
      <c r="A299" s="193" t="s">
        <v>2581</v>
      </c>
      <c r="B299" s="313" t="s">
        <v>216</v>
      </c>
      <c r="C299" s="130" t="s">
        <v>2572</v>
      </c>
      <c r="D299" s="37" t="s">
        <v>5722</v>
      </c>
      <c r="E299" s="1074">
        <v>1</v>
      </c>
      <c r="F299" s="1071" t="s">
        <v>6938</v>
      </c>
      <c r="G299" s="1075">
        <v>148.953</v>
      </c>
      <c r="H299" s="153">
        <f>IF(G299="","",G299-G299*COMPASS!$U$13)</f>
        <v>148.953</v>
      </c>
    </row>
    <row r="300" spans="1:8">
      <c r="A300" s="193" t="s">
        <v>2582</v>
      </c>
      <c r="B300" s="313" t="s">
        <v>216</v>
      </c>
      <c r="C300" s="130" t="s">
        <v>2573</v>
      </c>
      <c r="D300" s="37" t="s">
        <v>5723</v>
      </c>
      <c r="E300" s="1074">
        <v>1</v>
      </c>
      <c r="F300" s="1071" t="s">
        <v>6938</v>
      </c>
      <c r="G300" s="1075">
        <v>294.1422</v>
      </c>
      <c r="H300" s="153">
        <f>IF(G300="","",G300-G300*COMPASS!$U$13)</f>
        <v>294.1422</v>
      </c>
    </row>
    <row r="301" spans="1:8">
      <c r="A301" s="193" t="s">
        <v>2629</v>
      </c>
      <c r="B301" s="313" t="s">
        <v>216</v>
      </c>
      <c r="C301" s="130" t="s">
        <v>2628</v>
      </c>
      <c r="D301" s="37" t="s">
        <v>5724</v>
      </c>
      <c r="E301" s="1074">
        <v>1</v>
      </c>
      <c r="F301" s="1071" t="s">
        <v>6938</v>
      </c>
      <c r="G301" s="1075">
        <v>82.090199999999996</v>
      </c>
      <c r="H301" s="153">
        <f>IF(G301="","",G301-G301*COMPASS!$U$13)</f>
        <v>82.090199999999996</v>
      </c>
    </row>
    <row r="302" spans="1:8">
      <c r="A302" s="193" t="s">
        <v>2583</v>
      </c>
      <c r="B302" s="313" t="s">
        <v>216</v>
      </c>
      <c r="C302" s="130" t="s">
        <v>2574</v>
      </c>
      <c r="D302" s="37" t="s">
        <v>5725</v>
      </c>
      <c r="E302" s="1074">
        <v>1</v>
      </c>
      <c r="F302" s="1071" t="s">
        <v>6938</v>
      </c>
      <c r="G302" s="1075">
        <v>49.864199999999997</v>
      </c>
      <c r="H302" s="153">
        <f>IF(G302="","",G302-G302*COMPASS!$U$13)</f>
        <v>49.864199999999997</v>
      </c>
    </row>
    <row r="303" spans="1:8">
      <c r="A303" s="193" t="s">
        <v>2584</v>
      </c>
      <c r="B303" s="313" t="s">
        <v>216</v>
      </c>
      <c r="C303" s="130" t="s">
        <v>2575</v>
      </c>
      <c r="D303" s="37" t="s">
        <v>5726</v>
      </c>
      <c r="E303" s="1074">
        <v>1</v>
      </c>
      <c r="F303" s="1071" t="s">
        <v>6938</v>
      </c>
      <c r="G303" s="1075">
        <v>15.522599999999999</v>
      </c>
      <c r="H303" s="153">
        <f>IF(G303="","",G303-G303*COMPASS!$U$13)</f>
        <v>15.522599999999999</v>
      </c>
    </row>
    <row r="304" spans="1:8">
      <c r="A304" s="193" t="s">
        <v>2585</v>
      </c>
      <c r="B304" s="313" t="s">
        <v>216</v>
      </c>
      <c r="C304" s="130" t="s">
        <v>2576</v>
      </c>
      <c r="D304" s="37" t="s">
        <v>6880</v>
      </c>
      <c r="E304" s="1074">
        <v>1</v>
      </c>
      <c r="F304" s="1071" t="s">
        <v>6938</v>
      </c>
      <c r="G304" s="1075">
        <v>99.94980000000001</v>
      </c>
      <c r="H304" s="153">
        <f>IF(G304="","",G304-G304*COMPASS!$U$13)</f>
        <v>99.94980000000001</v>
      </c>
    </row>
    <row r="305" spans="1:8">
      <c r="A305" s="404" t="s">
        <v>5727</v>
      </c>
      <c r="B305" s="313" t="s">
        <v>216</v>
      </c>
      <c r="C305" s="130" t="s">
        <v>5728</v>
      </c>
      <c r="D305" s="37" t="s">
        <v>5729</v>
      </c>
      <c r="E305" s="1074">
        <v>1</v>
      </c>
      <c r="F305" s="1071" t="s">
        <v>6938</v>
      </c>
      <c r="G305" s="1075">
        <v>136.85849999999999</v>
      </c>
      <c r="H305" s="153">
        <f>IF(G305="","",G305-G305*COMPASS!$U$13)</f>
        <v>136.85849999999999</v>
      </c>
    </row>
    <row r="306" spans="1:8">
      <c r="A306" s="404" t="s">
        <v>5730</v>
      </c>
      <c r="B306" s="313" t="s">
        <v>216</v>
      </c>
      <c r="C306" s="130" t="s">
        <v>5731</v>
      </c>
      <c r="D306" s="37" t="s">
        <v>5732</v>
      </c>
      <c r="E306" s="1074">
        <v>1</v>
      </c>
      <c r="F306" s="1071" t="s">
        <v>6938</v>
      </c>
      <c r="G306" s="1075">
        <v>133.64549999999997</v>
      </c>
      <c r="H306" s="153">
        <f>IF(G306="","",G306-G306*COMPASS!$U$13)</f>
        <v>133.64549999999997</v>
      </c>
    </row>
    <row r="307" spans="1:8">
      <c r="A307" s="404" t="s">
        <v>5733</v>
      </c>
      <c r="B307" s="313" t="s">
        <v>216</v>
      </c>
      <c r="C307" s="130" t="s">
        <v>5734</v>
      </c>
      <c r="D307" s="37" t="s">
        <v>5735</v>
      </c>
      <c r="E307" s="1074">
        <v>1</v>
      </c>
      <c r="F307" s="1071" t="s">
        <v>6938</v>
      </c>
      <c r="G307" s="1075">
        <v>133.64549999999997</v>
      </c>
      <c r="H307" s="153">
        <f>IF(G307="","",G307-G307*COMPASS!$U$13)</f>
        <v>133.64549999999997</v>
      </c>
    </row>
    <row r="308" spans="1:8">
      <c r="A308" s="404" t="s">
        <v>5736</v>
      </c>
      <c r="B308" s="313" t="s">
        <v>216</v>
      </c>
      <c r="C308" s="130" t="s">
        <v>5737</v>
      </c>
      <c r="D308" s="37" t="s">
        <v>5738</v>
      </c>
      <c r="E308" s="1074">
        <v>1</v>
      </c>
      <c r="F308" s="1071" t="s">
        <v>6938</v>
      </c>
      <c r="G308" s="1075">
        <v>136.85849999999999</v>
      </c>
      <c r="H308" s="153">
        <f>IF(G308="","",G308-G308*COMPASS!$U$13)</f>
        <v>136.85849999999999</v>
      </c>
    </row>
    <row r="309" spans="1:8">
      <c r="A309" s="404" t="s">
        <v>5739</v>
      </c>
      <c r="B309" s="313" t="s">
        <v>216</v>
      </c>
      <c r="C309" s="130" t="s">
        <v>5740</v>
      </c>
      <c r="D309" s="37" t="s">
        <v>5741</v>
      </c>
      <c r="E309" s="1074">
        <v>1</v>
      </c>
      <c r="F309" s="1071" t="s">
        <v>6938</v>
      </c>
      <c r="G309" s="1075">
        <v>133.64549999999997</v>
      </c>
      <c r="H309" s="153">
        <f>IF(G309="","",G309-G309*COMPASS!$U$13)</f>
        <v>133.64549999999997</v>
      </c>
    </row>
    <row r="310" spans="1:8">
      <c r="A310" s="404" t="s">
        <v>5742</v>
      </c>
      <c r="B310" s="313" t="s">
        <v>216</v>
      </c>
      <c r="C310" s="130" t="s">
        <v>5743</v>
      </c>
      <c r="D310" s="37" t="s">
        <v>5744</v>
      </c>
      <c r="E310" s="1074">
        <v>1</v>
      </c>
      <c r="F310" s="1071" t="s">
        <v>6938</v>
      </c>
      <c r="G310" s="1075">
        <v>133.64549999999997</v>
      </c>
      <c r="H310" s="153">
        <f>IF(G310="","",G310-G310*COMPASS!$U$13)</f>
        <v>133.64549999999997</v>
      </c>
    </row>
    <row r="311" spans="1:8">
      <c r="A311" s="404" t="s">
        <v>13540</v>
      </c>
      <c r="B311" s="313" t="s">
        <v>216</v>
      </c>
      <c r="C311" s="130" t="s">
        <v>13513</v>
      </c>
      <c r="D311" s="37" t="s">
        <v>13514</v>
      </c>
      <c r="E311" s="1074">
        <v>1</v>
      </c>
      <c r="F311" s="1071"/>
      <c r="G311" s="1075">
        <v>518.44049999999993</v>
      </c>
      <c r="H311" s="153">
        <f>IF(G311="","",G311-G311*COMPASS!$U$13)</f>
        <v>518.44049999999993</v>
      </c>
    </row>
    <row r="312" spans="1:8">
      <c r="A312" s="193" t="s">
        <v>3213</v>
      </c>
      <c r="B312" s="313" t="s">
        <v>216</v>
      </c>
      <c r="C312" s="130" t="s">
        <v>3152</v>
      </c>
      <c r="D312" s="37" t="s">
        <v>5745</v>
      </c>
      <c r="E312" s="1074">
        <v>1</v>
      </c>
      <c r="F312" s="1071" t="s">
        <v>6938</v>
      </c>
      <c r="G312" s="1075">
        <v>125.8044</v>
      </c>
      <c r="H312" s="153">
        <f>IF(G312="","",G312-G312*COMPASS!$U$13)</f>
        <v>125.8044</v>
      </c>
    </row>
    <row r="313" spans="1:8">
      <c r="A313" s="193" t="s">
        <v>3214</v>
      </c>
      <c r="B313" s="313" t="s">
        <v>216</v>
      </c>
      <c r="C313" s="130" t="s">
        <v>3153</v>
      </c>
      <c r="D313" s="37" t="s">
        <v>5746</v>
      </c>
      <c r="E313" s="1074">
        <v>1</v>
      </c>
      <c r="F313" s="1071" t="s">
        <v>6938</v>
      </c>
      <c r="G313" s="1075">
        <v>176.89859999999999</v>
      </c>
      <c r="H313" s="153">
        <f>IF(G313="","",G313-G313*COMPASS!$U$13)</f>
        <v>176.89859999999999</v>
      </c>
    </row>
    <row r="314" spans="1:8">
      <c r="A314" s="193" t="s">
        <v>3215</v>
      </c>
      <c r="B314" s="313" t="s">
        <v>571</v>
      </c>
      <c r="C314" s="1062" t="s">
        <v>3154</v>
      </c>
      <c r="D314" s="37" t="s">
        <v>5747</v>
      </c>
      <c r="E314" s="1074">
        <v>1</v>
      </c>
      <c r="F314" s="1071"/>
      <c r="G314" s="1077">
        <v>95.792399999999986</v>
      </c>
      <c r="H314" s="153">
        <f>IF(G314="","",G314-G314*COMPASS!$U$13)</f>
        <v>95.792399999999986</v>
      </c>
    </row>
    <row r="315" spans="1:8">
      <c r="A315" s="193" t="s">
        <v>3216</v>
      </c>
      <c r="B315" s="313" t="s">
        <v>216</v>
      </c>
      <c r="C315" s="130" t="s">
        <v>3155</v>
      </c>
      <c r="D315" s="37" t="s">
        <v>5748</v>
      </c>
      <c r="E315" s="1074">
        <v>1</v>
      </c>
      <c r="F315" s="1071" t="s">
        <v>6938</v>
      </c>
      <c r="G315" s="1075">
        <v>132.0282</v>
      </c>
      <c r="H315" s="153">
        <f>IF(G315="","",G315-G315*COMPASS!$U$13)</f>
        <v>132.0282</v>
      </c>
    </row>
    <row r="316" spans="1:8">
      <c r="A316" s="193" t="s">
        <v>3217</v>
      </c>
      <c r="B316" s="313" t="s">
        <v>216</v>
      </c>
      <c r="C316" s="130" t="s">
        <v>3156</v>
      </c>
      <c r="D316" s="37" t="s">
        <v>5749</v>
      </c>
      <c r="E316" s="1074">
        <v>1</v>
      </c>
      <c r="F316" s="1071" t="s">
        <v>6938</v>
      </c>
      <c r="G316" s="1075">
        <v>128.92859999999999</v>
      </c>
      <c r="H316" s="153">
        <f>IF(G316="","",G316-G316*COMPASS!$U$13)</f>
        <v>128.92859999999999</v>
      </c>
    </row>
    <row r="317" spans="1:8">
      <c r="A317" s="193" t="s">
        <v>3218</v>
      </c>
      <c r="B317" s="313" t="s">
        <v>216</v>
      </c>
      <c r="C317" s="130" t="s">
        <v>3157</v>
      </c>
      <c r="D317" s="37" t="s">
        <v>5750</v>
      </c>
      <c r="E317" s="1074">
        <v>1</v>
      </c>
      <c r="F317" s="1071" t="s">
        <v>6938</v>
      </c>
      <c r="G317" s="1075">
        <v>128.92859999999999</v>
      </c>
      <c r="H317" s="153">
        <f>IF(G317="","",G317-G317*COMPASS!$U$13)</f>
        <v>128.92859999999999</v>
      </c>
    </row>
  </sheetData>
  <autoFilter ref="C4:E4" xr:uid="{00000000-0001-0000-0C00-000000000000}"/>
  <mergeCells count="1">
    <mergeCell ref="D1:G1"/>
  </mergeCells>
  <phoneticPr fontId="20" type="noConversion"/>
  <conditionalFormatting sqref="C5:C212">
    <cfRule type="duplicateValues" dxfId="15" priority="4"/>
  </conditionalFormatting>
  <conditionalFormatting sqref="C213:C283">
    <cfRule type="duplicateValues" dxfId="14" priority="3"/>
  </conditionalFormatting>
  <conditionalFormatting sqref="C284:C317">
    <cfRule type="duplicateValues" dxfId="13"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08" customWidth="1"/>
    <col min="3" max="3" width="11.44140625" style="21" bestFit="1" customWidth="1"/>
    <col min="4" max="4" width="46.5546875" style="48" customWidth="1"/>
    <col min="5" max="5" width="4.5546875" style="8" bestFit="1" customWidth="1"/>
    <col min="6" max="6" width="4.5546875" style="31" customWidth="1"/>
    <col min="7" max="7" width="11.44140625" style="486" customWidth="1"/>
    <col min="8" max="8" width="9.44140625" style="172" bestFit="1" customWidth="1"/>
    <col min="9" max="16384" width="9.44140625" style="1"/>
  </cols>
  <sheetData>
    <row r="1" spans="1:9">
      <c r="A1" s="17" t="str">
        <f>'LS CABLE'!A1</f>
        <v>Listino Maggio26</v>
      </c>
      <c r="B1" s="417"/>
      <c r="C1" s="25"/>
      <c r="D1" s="1386" t="s">
        <v>11815</v>
      </c>
      <c r="E1" s="1411"/>
      <c r="F1" s="1411"/>
      <c r="G1" s="1411"/>
      <c r="H1" s="168"/>
    </row>
    <row r="2" spans="1:9" ht="13.8" thickBot="1">
      <c r="A2" s="23"/>
      <c r="B2" s="418"/>
      <c r="C2" s="26"/>
      <c r="D2" s="46"/>
      <c r="E2" s="22"/>
      <c r="F2" s="30"/>
      <c r="G2" s="482"/>
      <c r="H2" s="169" t="s">
        <v>190</v>
      </c>
    </row>
    <row r="3" spans="1:9" ht="25.2">
      <c r="A3" s="24" t="s">
        <v>342</v>
      </c>
      <c r="B3" s="33"/>
      <c r="C3" s="27"/>
      <c r="D3" s="233"/>
      <c r="E3" s="12"/>
      <c r="F3" s="28"/>
      <c r="G3" s="483"/>
      <c r="H3" s="170"/>
    </row>
    <row r="4" spans="1:9" s="20" customFormat="1">
      <c r="A4" s="19" t="str">
        <f>'LS CABLE'!A4</f>
        <v>Cod. Compass</v>
      </c>
      <c r="B4" s="407"/>
      <c r="C4" s="19" t="s">
        <v>217</v>
      </c>
      <c r="D4" s="147" t="s">
        <v>219</v>
      </c>
      <c r="E4" s="18" t="s">
        <v>490</v>
      </c>
      <c r="F4" s="29"/>
      <c r="G4" s="484" t="s">
        <v>189</v>
      </c>
      <c r="H4" s="171" t="s">
        <v>491</v>
      </c>
    </row>
    <row r="5" spans="1:9" ht="24.6" customHeight="1">
      <c r="A5" s="414" t="s">
        <v>378</v>
      </c>
      <c r="B5" s="419"/>
      <c r="C5" s="420"/>
      <c r="D5" s="415"/>
      <c r="E5" s="416"/>
      <c r="F5" s="421"/>
      <c r="G5" s="485"/>
      <c r="H5" s="413" t="str">
        <f>IF(G5="","",G5-G5*COMPASS!$U$13)</f>
        <v/>
      </c>
    </row>
    <row r="6" spans="1:9" ht="15" customHeight="1">
      <c r="A6" s="128" t="s">
        <v>8705</v>
      </c>
      <c r="B6" s="449"/>
      <c r="C6" s="129"/>
      <c r="D6" s="1011"/>
      <c r="E6" s="533"/>
      <c r="F6" s="71"/>
      <c r="G6" s="534"/>
      <c r="H6" s="153" t="str">
        <f>IF(G6="","",G6-G6*COMPASS!$U$13)</f>
        <v/>
      </c>
    </row>
    <row r="7" spans="1:9" ht="15.6" customHeight="1">
      <c r="A7" s="128" t="s">
        <v>3468</v>
      </c>
      <c r="B7" s="449"/>
      <c r="C7" s="129"/>
      <c r="D7" s="1011"/>
      <c r="E7" s="533"/>
      <c r="F7" s="71"/>
      <c r="G7" s="534"/>
      <c r="H7" s="153" t="str">
        <f>IF(G7="","",G7-G7*COMPASS!$U$13)</f>
        <v/>
      </c>
    </row>
    <row r="8" spans="1:9" s="4" customFormat="1" ht="15.6" customHeight="1">
      <c r="A8" s="193" t="s">
        <v>3635</v>
      </c>
      <c r="B8" s="315" t="s">
        <v>216</v>
      </c>
      <c r="C8" s="37" t="s">
        <v>3469</v>
      </c>
      <c r="D8" s="37" t="s">
        <v>13542</v>
      </c>
      <c r="E8" s="546">
        <v>1</v>
      </c>
      <c r="F8" s="1083"/>
      <c r="G8" s="1076">
        <v>2425.3455600000002</v>
      </c>
      <c r="H8" s="153">
        <f>IF(G8="","",G8-G8*COMPASS!$U$13)</f>
        <v>2425.3455600000002</v>
      </c>
      <c r="I8" s="1"/>
    </row>
    <row r="9" spans="1:9" ht="15.6" customHeight="1">
      <c r="A9" s="193" t="s">
        <v>3636</v>
      </c>
      <c r="B9" s="315" t="s">
        <v>216</v>
      </c>
      <c r="C9" s="37" t="s">
        <v>3470</v>
      </c>
      <c r="D9" s="37" t="s">
        <v>13543</v>
      </c>
      <c r="E9" s="546">
        <v>1</v>
      </c>
      <c r="F9" s="1083"/>
      <c r="G9" s="1076">
        <v>2835.82134</v>
      </c>
      <c r="H9" s="153">
        <f>IF(G9="","",G9-G9*COMPASS!$U$13)</f>
        <v>2835.82134</v>
      </c>
    </row>
    <row r="10" spans="1:9" ht="15.6" customHeight="1">
      <c r="A10" s="193" t="s">
        <v>3637</v>
      </c>
      <c r="B10" s="315" t="s">
        <v>216</v>
      </c>
      <c r="C10" s="37" t="s">
        <v>3471</v>
      </c>
      <c r="D10" s="37" t="s">
        <v>13544</v>
      </c>
      <c r="E10" s="546">
        <v>1</v>
      </c>
      <c r="F10" s="1083"/>
      <c r="G10" s="1076">
        <v>2630.6200800000001</v>
      </c>
      <c r="H10" s="153">
        <f>IF(G10="","",G10-G10*COMPASS!$U$13)</f>
        <v>2630.6200800000001</v>
      </c>
    </row>
    <row r="11" spans="1:9" ht="15.6" customHeight="1">
      <c r="A11" s="193" t="s">
        <v>3638</v>
      </c>
      <c r="B11" s="315" t="s">
        <v>216</v>
      </c>
      <c r="C11" s="37" t="s">
        <v>3472</v>
      </c>
      <c r="D11" s="37" t="s">
        <v>13545</v>
      </c>
      <c r="E11" s="546">
        <v>1</v>
      </c>
      <c r="F11" s="1083"/>
      <c r="G11" s="1076">
        <v>2996.3340000000003</v>
      </c>
      <c r="H11" s="153">
        <f>IF(G11="","",G11-G11*COMPASS!$U$13)</f>
        <v>2996.3340000000003</v>
      </c>
    </row>
    <row r="12" spans="1:9" ht="15.6" customHeight="1">
      <c r="A12" s="193" t="s">
        <v>3639</v>
      </c>
      <c r="B12" s="315" t="s">
        <v>216</v>
      </c>
      <c r="C12" s="37" t="s">
        <v>3473</v>
      </c>
      <c r="D12" s="37" t="s">
        <v>13546</v>
      </c>
      <c r="E12" s="546">
        <v>1</v>
      </c>
      <c r="F12" s="1083"/>
      <c r="G12" s="1076">
        <v>2899.24008</v>
      </c>
      <c r="H12" s="153">
        <f>IF(G12="","",G12-G12*COMPASS!$U$13)</f>
        <v>2899.24008</v>
      </c>
    </row>
    <row r="13" spans="1:9" s="4" customFormat="1" ht="15.6" customHeight="1">
      <c r="A13" s="193" t="s">
        <v>3640</v>
      </c>
      <c r="B13" s="315" t="s">
        <v>216</v>
      </c>
      <c r="C13" s="37" t="s">
        <v>3474</v>
      </c>
      <c r="D13" s="37" t="s">
        <v>13547</v>
      </c>
      <c r="E13" s="546">
        <v>1</v>
      </c>
      <c r="F13" s="1083"/>
      <c r="G13" s="1076">
        <v>3395.5033200000003</v>
      </c>
      <c r="H13" s="153">
        <f>IF(G13="","",G13-G13*COMPASS!$U$13)</f>
        <v>3395.5033200000003</v>
      </c>
      <c r="I13" s="1"/>
    </row>
    <row r="14" spans="1:9" ht="15.6" customHeight="1">
      <c r="A14" s="193" t="s">
        <v>3641</v>
      </c>
      <c r="B14" s="315" t="s">
        <v>216</v>
      </c>
      <c r="C14" s="37" t="s">
        <v>3475</v>
      </c>
      <c r="D14" s="37" t="s">
        <v>13548</v>
      </c>
      <c r="E14" s="546">
        <v>1</v>
      </c>
      <c r="F14" s="1083"/>
      <c r="G14" s="1076">
        <v>3171.6696000000002</v>
      </c>
      <c r="H14" s="153">
        <f>IF(G14="","",G14-G14*COMPASS!$U$13)</f>
        <v>3171.6696000000002</v>
      </c>
    </row>
    <row r="15" spans="1:9" ht="15.6" customHeight="1">
      <c r="A15" s="193" t="s">
        <v>3642</v>
      </c>
      <c r="B15" s="315" t="s">
        <v>216</v>
      </c>
      <c r="C15" s="37" t="s">
        <v>3476</v>
      </c>
      <c r="D15" s="37" t="s">
        <v>13549</v>
      </c>
      <c r="E15" s="546">
        <v>1</v>
      </c>
      <c r="F15" s="1083"/>
      <c r="G15" s="1076">
        <v>3611.9621999999999</v>
      </c>
      <c r="H15" s="153">
        <f>IF(G15="","",G15-G15*COMPASS!$U$13)</f>
        <v>3611.9621999999999</v>
      </c>
    </row>
    <row r="16" spans="1:9" ht="15.6" customHeight="1">
      <c r="A16" s="193" t="s">
        <v>3643</v>
      </c>
      <c r="B16" s="315" t="s">
        <v>216</v>
      </c>
      <c r="C16" s="37" t="s">
        <v>3477</v>
      </c>
      <c r="D16" s="37" t="s">
        <v>13550</v>
      </c>
      <c r="E16" s="546">
        <v>1</v>
      </c>
      <c r="F16" s="1083"/>
      <c r="G16" s="1076">
        <v>2423.9292</v>
      </c>
      <c r="H16" s="153">
        <f>IF(G16="","",G16-G16*COMPASS!$U$13)</f>
        <v>2423.9292</v>
      </c>
    </row>
    <row r="17" spans="1:8" ht="15.6" customHeight="1">
      <c r="A17" s="193" t="s">
        <v>3644</v>
      </c>
      <c r="B17" s="315" t="s">
        <v>216</v>
      </c>
      <c r="C17" s="37" t="s">
        <v>3478</v>
      </c>
      <c r="D17" s="37" t="s">
        <v>13551</v>
      </c>
      <c r="E17" s="546">
        <v>1</v>
      </c>
      <c r="F17" s="1083"/>
      <c r="G17" s="1076">
        <v>2574.6250199999999</v>
      </c>
      <c r="H17" s="153">
        <f>IF(G17="","",G17-G17*COMPASS!$U$13)</f>
        <v>2574.6250199999999</v>
      </c>
    </row>
    <row r="18" spans="1:8" ht="15.6" customHeight="1">
      <c r="A18" s="128" t="s">
        <v>3479</v>
      </c>
      <c r="B18" s="449"/>
      <c r="C18" s="129"/>
      <c r="D18" s="1011"/>
      <c r="E18" s="533"/>
      <c r="F18" s="71"/>
      <c r="G18" s="534"/>
      <c r="H18" s="153" t="str">
        <f>IF(G18="","",G18-G18*COMPASS!$U$13)</f>
        <v/>
      </c>
    </row>
    <row r="19" spans="1:8" ht="15.6" customHeight="1">
      <c r="A19" s="193" t="s">
        <v>3645</v>
      </c>
      <c r="B19" s="315" t="s">
        <v>216</v>
      </c>
      <c r="C19" s="37" t="s">
        <v>3480</v>
      </c>
      <c r="D19" s="37" t="s">
        <v>5751</v>
      </c>
      <c r="E19" s="546">
        <v>1</v>
      </c>
      <c r="F19" s="1083"/>
      <c r="G19" s="1076">
        <v>2544.7837799999998</v>
      </c>
      <c r="H19" s="153">
        <f>IF(G19="","",G19-G19*COMPASS!$U$13)</f>
        <v>2544.7837799999998</v>
      </c>
    </row>
    <row r="20" spans="1:8" ht="15.6" customHeight="1">
      <c r="A20" s="193" t="s">
        <v>3646</v>
      </c>
      <c r="B20" s="315" t="s">
        <v>216</v>
      </c>
      <c r="C20" s="37" t="s">
        <v>3481</v>
      </c>
      <c r="D20" s="37" t="s">
        <v>5752</v>
      </c>
      <c r="E20" s="546">
        <v>1</v>
      </c>
      <c r="F20" s="1083"/>
      <c r="G20" s="1076">
        <v>2910.4244400000002</v>
      </c>
      <c r="H20" s="153">
        <f>IF(G20="","",G20-G20*COMPASS!$U$13)</f>
        <v>2910.4244400000002</v>
      </c>
    </row>
    <row r="21" spans="1:8" ht="15.6" customHeight="1">
      <c r="A21" s="193" t="s">
        <v>13552</v>
      </c>
      <c r="B21" s="315" t="s">
        <v>216</v>
      </c>
      <c r="C21" s="37" t="s">
        <v>13553</v>
      </c>
      <c r="D21" s="37" t="s">
        <v>13554</v>
      </c>
      <c r="E21" s="546">
        <v>1</v>
      </c>
      <c r="F21" s="1083"/>
      <c r="G21" s="1076">
        <v>3078.3852000000002</v>
      </c>
      <c r="H21" s="153">
        <f>IF(G21="","",G21-G21*COMPASS!$U$13)</f>
        <v>3078.3852000000002</v>
      </c>
    </row>
    <row r="22" spans="1:8" ht="15.6" customHeight="1">
      <c r="A22" s="193" t="s">
        <v>3647</v>
      </c>
      <c r="B22" s="315" t="s">
        <v>216</v>
      </c>
      <c r="C22" s="37" t="s">
        <v>3482</v>
      </c>
      <c r="D22" s="37" t="s">
        <v>5753</v>
      </c>
      <c r="E22" s="546">
        <v>1</v>
      </c>
      <c r="F22" s="1083"/>
      <c r="G22" s="1076">
        <v>2705.2476000000001</v>
      </c>
      <c r="H22" s="153">
        <f>IF(G22="","",G22-G22*COMPASS!$U$13)</f>
        <v>2705.2476000000001</v>
      </c>
    </row>
    <row r="23" spans="1:8" ht="15.6" customHeight="1">
      <c r="A23" s="193" t="s">
        <v>3646</v>
      </c>
      <c r="B23" s="315" t="s">
        <v>216</v>
      </c>
      <c r="C23" s="37" t="s">
        <v>3481</v>
      </c>
      <c r="D23" s="37" t="s">
        <v>5752</v>
      </c>
      <c r="E23" s="546">
        <v>1</v>
      </c>
      <c r="F23" s="1083"/>
      <c r="G23" s="1076">
        <v>2910.4244400000002</v>
      </c>
      <c r="H23" s="153">
        <f>IF(G23="","",G23-G23*COMPASS!$U$13)</f>
        <v>2910.4244400000002</v>
      </c>
    </row>
    <row r="24" spans="1:8" ht="15.6" customHeight="1">
      <c r="A24" s="193" t="s">
        <v>3648</v>
      </c>
      <c r="B24" s="315" t="s">
        <v>216</v>
      </c>
      <c r="C24" s="37" t="s">
        <v>3483</v>
      </c>
      <c r="D24" s="37" t="s">
        <v>5754</v>
      </c>
      <c r="E24" s="546">
        <v>1</v>
      </c>
      <c r="F24" s="1083"/>
      <c r="G24" s="1076">
        <v>3041.04702</v>
      </c>
      <c r="H24" s="153">
        <f>IF(G24="","",G24-G24*COMPASS!$U$13)</f>
        <v>3041.04702</v>
      </c>
    </row>
    <row r="25" spans="1:8" ht="15.6" customHeight="1">
      <c r="A25" s="193" t="s">
        <v>3649</v>
      </c>
      <c r="B25" s="315" t="s">
        <v>216</v>
      </c>
      <c r="C25" s="37" t="s">
        <v>3484</v>
      </c>
      <c r="D25" s="37" t="s">
        <v>5755</v>
      </c>
      <c r="E25" s="546">
        <v>1</v>
      </c>
      <c r="F25" s="1083"/>
      <c r="G25" s="1076">
        <v>3488.7633000000005</v>
      </c>
      <c r="H25" s="153">
        <f>IF(G25="","",G25-G25*COMPASS!$U$13)</f>
        <v>3488.7633000000005</v>
      </c>
    </row>
    <row r="26" spans="1:8" ht="15.6" customHeight="1">
      <c r="A26" s="193" t="s">
        <v>13555</v>
      </c>
      <c r="B26" s="315" t="s">
        <v>216</v>
      </c>
      <c r="C26" s="37" t="s">
        <v>13556</v>
      </c>
      <c r="D26" s="37" t="s">
        <v>13557</v>
      </c>
      <c r="E26" s="546">
        <v>1</v>
      </c>
      <c r="F26" s="1083"/>
      <c r="G26" s="1076">
        <v>3712.7191200000002</v>
      </c>
      <c r="H26" s="153">
        <f>IF(G26="","",G26-G26*COMPASS!$U$13)</f>
        <v>3712.7191200000002</v>
      </c>
    </row>
    <row r="27" spans="1:8" ht="15.6" customHeight="1">
      <c r="A27" s="193" t="s">
        <v>3650</v>
      </c>
      <c r="B27" s="315" t="s">
        <v>216</v>
      </c>
      <c r="C27" s="37" t="s">
        <v>3485</v>
      </c>
      <c r="D27" s="37" t="s">
        <v>5756</v>
      </c>
      <c r="E27" s="546">
        <v>1</v>
      </c>
      <c r="F27" s="1083"/>
      <c r="G27" s="1076">
        <v>3265.0028400000001</v>
      </c>
      <c r="H27" s="153">
        <f>IF(G27="","",G27-G27*COMPASS!$U$13)</f>
        <v>3265.0028400000001</v>
      </c>
    </row>
    <row r="28" spans="1:8" ht="15.6" customHeight="1">
      <c r="A28" s="193" t="s">
        <v>3649</v>
      </c>
      <c r="B28" s="315" t="s">
        <v>216</v>
      </c>
      <c r="C28" s="37" t="s">
        <v>3484</v>
      </c>
      <c r="D28" s="37" t="s">
        <v>5755</v>
      </c>
      <c r="E28" s="546">
        <v>1</v>
      </c>
      <c r="F28" s="1083"/>
      <c r="G28" s="1076">
        <v>3488.7633000000005</v>
      </c>
      <c r="H28" s="153">
        <f>IF(G28="","",G28-G28*COMPASS!$U$13)</f>
        <v>3488.7633000000005</v>
      </c>
    </row>
    <row r="29" spans="1:8" ht="15.6" customHeight="1">
      <c r="A29" s="193" t="s">
        <v>3651</v>
      </c>
      <c r="B29" s="315" t="s">
        <v>216</v>
      </c>
      <c r="C29" s="37" t="s">
        <v>3486</v>
      </c>
      <c r="D29" s="37" t="s">
        <v>5757</v>
      </c>
      <c r="E29" s="546">
        <v>1</v>
      </c>
      <c r="F29" s="1083"/>
      <c r="G29" s="1076">
        <v>2339.53368</v>
      </c>
      <c r="H29" s="153">
        <f>IF(G29="","",G29-G29*COMPASS!$U$13)</f>
        <v>2339.53368</v>
      </c>
    </row>
    <row r="30" spans="1:8" ht="15.6" customHeight="1">
      <c r="A30" s="193" t="s">
        <v>3652</v>
      </c>
      <c r="B30" s="315" t="s">
        <v>216</v>
      </c>
      <c r="C30" s="37" t="s">
        <v>3487</v>
      </c>
      <c r="D30" s="37" t="s">
        <v>5758</v>
      </c>
      <c r="E30" s="546">
        <v>1</v>
      </c>
      <c r="F30" s="1083"/>
      <c r="G30" s="1076">
        <v>2574.6250199999999</v>
      </c>
      <c r="H30" s="153">
        <f>IF(G30="","",G30-G30*COMPASS!$U$13)</f>
        <v>2574.6250199999999</v>
      </c>
    </row>
    <row r="31" spans="1:8" ht="15.6" customHeight="1">
      <c r="A31" s="128" t="s">
        <v>3479</v>
      </c>
      <c r="B31" s="449"/>
      <c r="C31" s="129"/>
      <c r="D31" s="1011"/>
      <c r="E31" s="533"/>
      <c r="F31" s="71"/>
      <c r="G31" s="534"/>
      <c r="H31" s="153" t="str">
        <f>IF(G31="","",G31-G31*COMPASS!$U$13)</f>
        <v/>
      </c>
    </row>
    <row r="32" spans="1:8" ht="15.6" customHeight="1">
      <c r="A32" s="193" t="s">
        <v>3653</v>
      </c>
      <c r="B32" s="315" t="s">
        <v>216</v>
      </c>
      <c r="C32" s="37" t="s">
        <v>3488</v>
      </c>
      <c r="D32" s="37" t="s">
        <v>5759</v>
      </c>
      <c r="E32" s="546">
        <v>1</v>
      </c>
      <c r="F32" s="1083"/>
      <c r="G32" s="1076">
        <v>3630.6435000000001</v>
      </c>
      <c r="H32" s="153">
        <f>IF(G32="","",G32-G32*COMPASS!$U$13)</f>
        <v>3630.6435000000001</v>
      </c>
    </row>
    <row r="33" spans="1:8" ht="15.6" customHeight="1">
      <c r="A33" s="193" t="s">
        <v>3654</v>
      </c>
      <c r="B33" s="315" t="s">
        <v>216</v>
      </c>
      <c r="C33" s="37" t="s">
        <v>3489</v>
      </c>
      <c r="D33" s="37" t="s">
        <v>5760</v>
      </c>
      <c r="E33" s="546">
        <v>1</v>
      </c>
      <c r="F33" s="1083"/>
      <c r="G33" s="1076">
        <v>3880.5821999999998</v>
      </c>
      <c r="H33" s="153">
        <f>IF(G33="","",G33-G33*COMPASS!$U$13)</f>
        <v>3880.5821999999998</v>
      </c>
    </row>
    <row r="34" spans="1:8" ht="15.6" customHeight="1">
      <c r="A34" s="193" t="s">
        <v>3655</v>
      </c>
      <c r="B34" s="315" t="s">
        <v>216</v>
      </c>
      <c r="C34" s="37" t="s">
        <v>3490</v>
      </c>
      <c r="D34" s="37" t="s">
        <v>5761</v>
      </c>
      <c r="E34" s="546">
        <v>1</v>
      </c>
      <c r="F34" s="1083"/>
      <c r="G34" s="1076">
        <v>4167.9079200000006</v>
      </c>
      <c r="H34" s="153">
        <f>IF(G34="","",G34-G34*COMPASS!$U$13)</f>
        <v>4167.9079200000006</v>
      </c>
    </row>
    <row r="35" spans="1:8" ht="15.6" customHeight="1">
      <c r="A35" s="193" t="s">
        <v>3656</v>
      </c>
      <c r="B35" s="315" t="s">
        <v>216</v>
      </c>
      <c r="C35" s="37" t="s">
        <v>3491</v>
      </c>
      <c r="D35" s="37" t="s">
        <v>5762</v>
      </c>
      <c r="E35" s="546">
        <v>1</v>
      </c>
      <c r="F35" s="1083"/>
      <c r="G35" s="1076">
        <v>4373.1824400000005</v>
      </c>
      <c r="H35" s="153">
        <f>IF(G35="","",G35-G35*COMPASS!$U$13)</f>
        <v>4373.1824400000005</v>
      </c>
    </row>
    <row r="36" spans="1:8" ht="15.6" customHeight="1">
      <c r="A36" s="128" t="s">
        <v>13558</v>
      </c>
      <c r="B36" s="314"/>
      <c r="C36" s="129"/>
      <c r="D36" s="129"/>
      <c r="E36" s="533"/>
      <c r="F36" s="1066"/>
      <c r="G36" s="1061"/>
      <c r="H36" s="153" t="str">
        <f>IF(G36="","",G36-G36*COMPASS!$U$13)</f>
        <v/>
      </c>
    </row>
    <row r="37" spans="1:8" ht="15.6" customHeight="1">
      <c r="A37" s="193" t="s">
        <v>13559</v>
      </c>
      <c r="B37" s="315" t="s">
        <v>216</v>
      </c>
      <c r="C37" s="37" t="s">
        <v>13560</v>
      </c>
      <c r="D37" s="37" t="s">
        <v>13561</v>
      </c>
      <c r="E37" s="546">
        <v>1</v>
      </c>
      <c r="F37" s="1083"/>
      <c r="G37" s="1076">
        <v>319.29150000000004</v>
      </c>
      <c r="H37" s="153">
        <f>IF(G37="","",G37-G37*COMPASS!$U$13)</f>
        <v>319.29150000000004</v>
      </c>
    </row>
    <row r="38" spans="1:8" ht="15.6" customHeight="1">
      <c r="A38" s="193" t="s">
        <v>13562</v>
      </c>
      <c r="B38" s="315" t="s">
        <v>216</v>
      </c>
      <c r="C38" s="37" t="s">
        <v>13563</v>
      </c>
      <c r="D38" s="37" t="s">
        <v>13564</v>
      </c>
      <c r="E38" s="546">
        <v>1</v>
      </c>
      <c r="F38" s="1083"/>
      <c r="G38" s="1076">
        <v>334.18770000000001</v>
      </c>
      <c r="H38" s="153">
        <f>IF(G38="","",G38-G38*COMPASS!$U$13)</f>
        <v>334.18770000000001</v>
      </c>
    </row>
    <row r="39" spans="1:8" ht="15.6" customHeight="1">
      <c r="A39" s="193" t="s">
        <v>13565</v>
      </c>
      <c r="B39" s="315" t="s">
        <v>216</v>
      </c>
      <c r="C39" s="37" t="s">
        <v>13566</v>
      </c>
      <c r="D39" s="37" t="s">
        <v>13567</v>
      </c>
      <c r="E39" s="546">
        <v>1</v>
      </c>
      <c r="F39" s="1083"/>
      <c r="G39" s="1076">
        <v>341.09856000000002</v>
      </c>
      <c r="H39" s="153">
        <f>IF(G39="","",G39-G39*COMPASS!$U$13)</f>
        <v>341.09856000000002</v>
      </c>
    </row>
    <row r="40" spans="1:8" ht="15.6" customHeight="1">
      <c r="A40" s="193" t="s">
        <v>13568</v>
      </c>
      <c r="B40" s="315" t="s">
        <v>216</v>
      </c>
      <c r="C40" s="37" t="s">
        <v>13569</v>
      </c>
      <c r="D40" s="37" t="s">
        <v>13570</v>
      </c>
      <c r="E40" s="546">
        <v>1</v>
      </c>
      <c r="F40" s="1083"/>
      <c r="G40" s="1076">
        <v>356.01918000000001</v>
      </c>
      <c r="H40" s="153">
        <f>IF(G40="","",G40-G40*COMPASS!$U$13)</f>
        <v>356.01918000000001</v>
      </c>
    </row>
    <row r="41" spans="1:8" ht="15.6" customHeight="1">
      <c r="A41" s="193" t="s">
        <v>13571</v>
      </c>
      <c r="B41" s="315" t="s">
        <v>216</v>
      </c>
      <c r="C41" s="37" t="s">
        <v>13572</v>
      </c>
      <c r="D41" s="37" t="s">
        <v>13573</v>
      </c>
      <c r="E41" s="546">
        <v>1</v>
      </c>
      <c r="F41" s="1083"/>
      <c r="G41" s="1076">
        <v>306.471</v>
      </c>
      <c r="H41" s="153">
        <f>IF(G41="","",G41-G41*COMPASS!$U$13)</f>
        <v>306.471</v>
      </c>
    </row>
    <row r="42" spans="1:8" ht="15.6" customHeight="1">
      <c r="A42" s="128" t="s">
        <v>3492</v>
      </c>
      <c r="B42" s="449"/>
      <c r="C42" s="129"/>
      <c r="D42" s="1011"/>
      <c r="E42" s="533"/>
      <c r="F42" s="71"/>
      <c r="G42" s="534"/>
      <c r="H42" s="153" t="str">
        <f>IF(G42="","",G42-G42*COMPASS!$U$13)</f>
        <v/>
      </c>
    </row>
    <row r="43" spans="1:8" ht="15.6" customHeight="1">
      <c r="A43" s="193" t="s">
        <v>3657</v>
      </c>
      <c r="B43" s="315" t="s">
        <v>216</v>
      </c>
      <c r="C43" s="37" t="s">
        <v>3493</v>
      </c>
      <c r="D43" s="37" t="s">
        <v>5763</v>
      </c>
      <c r="E43" s="546">
        <v>1</v>
      </c>
      <c r="F43" s="1083"/>
      <c r="G43" s="1076">
        <v>353.88929999999999</v>
      </c>
      <c r="H43" s="153">
        <f>IF(G43="","",G43-G43*COMPASS!$U$13)</f>
        <v>353.88929999999999</v>
      </c>
    </row>
    <row r="44" spans="1:8" ht="15.6" customHeight="1">
      <c r="A44" s="193" t="s">
        <v>3658</v>
      </c>
      <c r="B44" s="315" t="s">
        <v>216</v>
      </c>
      <c r="C44" s="37" t="s">
        <v>3494</v>
      </c>
      <c r="D44" s="37" t="s">
        <v>5764</v>
      </c>
      <c r="E44" s="546">
        <v>1</v>
      </c>
      <c r="F44" s="1083"/>
      <c r="G44" s="1076">
        <v>424.64760000000001</v>
      </c>
      <c r="H44" s="153">
        <f>IF(G44="","",G44-G44*COMPASS!$U$13)</f>
        <v>424.64760000000001</v>
      </c>
    </row>
    <row r="45" spans="1:8" ht="15.6" customHeight="1">
      <c r="A45" s="193" t="s">
        <v>3659</v>
      </c>
      <c r="B45" s="315" t="s">
        <v>216</v>
      </c>
      <c r="C45" s="37" t="s">
        <v>3495</v>
      </c>
      <c r="D45" s="37" t="s">
        <v>5765</v>
      </c>
      <c r="E45" s="546">
        <v>1</v>
      </c>
      <c r="F45" s="1083"/>
      <c r="G45" s="1076">
        <v>424.64760000000001</v>
      </c>
      <c r="H45" s="153">
        <f>IF(G45="","",G45-G45*COMPASS!$U$13)</f>
        <v>424.64760000000001</v>
      </c>
    </row>
    <row r="46" spans="1:8" ht="15.6" customHeight="1">
      <c r="A46" s="193" t="s">
        <v>3660</v>
      </c>
      <c r="B46" s="315" t="s">
        <v>216</v>
      </c>
      <c r="C46" s="37" t="s">
        <v>3496</v>
      </c>
      <c r="D46" s="37" t="s">
        <v>5766</v>
      </c>
      <c r="E46" s="546">
        <v>1</v>
      </c>
      <c r="F46" s="1083"/>
      <c r="G46" s="1076">
        <v>495.40589999999997</v>
      </c>
      <c r="H46" s="153">
        <f>IF(G46="","",G46-G46*COMPASS!$U$13)</f>
        <v>495.40589999999997</v>
      </c>
    </row>
    <row r="47" spans="1:8" ht="15.6" customHeight="1">
      <c r="A47" s="193" t="s">
        <v>3661</v>
      </c>
      <c r="B47" s="315" t="s">
        <v>216</v>
      </c>
      <c r="C47" s="37" t="s">
        <v>3497</v>
      </c>
      <c r="D47" s="37" t="s">
        <v>5767</v>
      </c>
      <c r="E47" s="546">
        <v>1</v>
      </c>
      <c r="F47" s="1083"/>
      <c r="G47" s="1076">
        <v>327.31214999999997</v>
      </c>
      <c r="H47" s="153">
        <f>IF(G47="","",G47-G47*COMPASS!$U$13)</f>
        <v>327.31214999999997</v>
      </c>
    </row>
    <row r="48" spans="1:8" ht="15.6" customHeight="1">
      <c r="A48" s="193" t="s">
        <v>3662</v>
      </c>
      <c r="B48" s="315" t="s">
        <v>216</v>
      </c>
      <c r="C48" s="37" t="s">
        <v>3498</v>
      </c>
      <c r="D48" s="37" t="s">
        <v>5768</v>
      </c>
      <c r="E48" s="546">
        <v>1</v>
      </c>
      <c r="F48" s="1083"/>
      <c r="G48" s="1076">
        <v>382.17794999999995</v>
      </c>
      <c r="H48" s="153">
        <f>IF(G48="","",G48-G48*COMPASS!$U$13)</f>
        <v>382.17794999999995</v>
      </c>
    </row>
    <row r="49" spans="1:8" ht="15.6" customHeight="1">
      <c r="A49" s="193" t="s">
        <v>3663</v>
      </c>
      <c r="B49" s="315" t="s">
        <v>216</v>
      </c>
      <c r="C49" s="37" t="s">
        <v>3499</v>
      </c>
      <c r="D49" s="37" t="s">
        <v>5769</v>
      </c>
      <c r="E49" s="546">
        <v>1</v>
      </c>
      <c r="F49" s="1083"/>
      <c r="G49" s="1076">
        <v>176.92019999999999</v>
      </c>
      <c r="H49" s="153">
        <f>IF(G49="","",G49-G49*COMPASS!$U$13)</f>
        <v>176.92019999999999</v>
      </c>
    </row>
    <row r="50" spans="1:8" ht="15.6" customHeight="1">
      <c r="A50" s="193" t="s">
        <v>13574</v>
      </c>
      <c r="B50" s="315" t="s">
        <v>216</v>
      </c>
      <c r="C50" s="37" t="s">
        <v>13575</v>
      </c>
      <c r="D50" s="37" t="s">
        <v>13576</v>
      </c>
      <c r="E50" s="546">
        <v>1</v>
      </c>
      <c r="F50" s="1083"/>
      <c r="G50" s="1076">
        <v>215.57976000000002</v>
      </c>
      <c r="H50" s="153">
        <f>IF(G50="","",G50-G50*COMPASS!$U$13)</f>
        <v>215.57976000000002</v>
      </c>
    </row>
    <row r="51" spans="1:8" ht="15.6" customHeight="1">
      <c r="A51" s="193" t="s">
        <v>3664</v>
      </c>
      <c r="B51" s="315" t="s">
        <v>216</v>
      </c>
      <c r="C51" s="37" t="s">
        <v>3500</v>
      </c>
      <c r="D51" s="37" t="s">
        <v>5770</v>
      </c>
      <c r="E51" s="546">
        <v>1</v>
      </c>
      <c r="F51" s="1083"/>
      <c r="G51" s="1076">
        <v>212.29934999999998</v>
      </c>
      <c r="H51" s="153">
        <f>IF(G51="","",G51-G51*COMPASS!$U$13)</f>
        <v>212.29934999999998</v>
      </c>
    </row>
    <row r="52" spans="1:8" ht="15.6" customHeight="1">
      <c r="A52" s="193" t="s">
        <v>13577</v>
      </c>
      <c r="B52" s="315" t="s">
        <v>216</v>
      </c>
      <c r="C52" s="37" t="s">
        <v>13578</v>
      </c>
      <c r="D52" s="37" t="s">
        <v>13576</v>
      </c>
      <c r="E52" s="546">
        <v>1</v>
      </c>
      <c r="F52" s="1083"/>
      <c r="G52" s="1076">
        <v>254.43198000000001</v>
      </c>
      <c r="H52" s="153">
        <f>IF(G52="","",G52-G52*COMPASS!$U$13)</f>
        <v>254.43198000000001</v>
      </c>
    </row>
    <row r="53" spans="1:8" ht="15.6" customHeight="1">
      <c r="A53" s="193" t="s">
        <v>3665</v>
      </c>
      <c r="B53" s="315" t="s">
        <v>216</v>
      </c>
      <c r="C53" s="37" t="s">
        <v>3501</v>
      </c>
      <c r="D53" s="37" t="s">
        <v>5771</v>
      </c>
      <c r="E53" s="546">
        <v>1</v>
      </c>
      <c r="F53" s="1083"/>
      <c r="G53" s="1076">
        <v>215.84459999999999</v>
      </c>
      <c r="H53" s="153">
        <f>IF(G53="","",G53-G53*COMPASS!$U$13)</f>
        <v>215.84459999999999</v>
      </c>
    </row>
    <row r="54" spans="1:8" ht="15.6" customHeight="1">
      <c r="A54" s="193" t="s">
        <v>13579</v>
      </c>
      <c r="B54" s="315" t="s">
        <v>216</v>
      </c>
      <c r="C54" s="37" t="s">
        <v>13580</v>
      </c>
      <c r="D54" s="37" t="s">
        <v>13576</v>
      </c>
      <c r="E54" s="546">
        <v>1</v>
      </c>
      <c r="F54" s="1083"/>
      <c r="G54" s="1076">
        <v>254.43198000000001</v>
      </c>
      <c r="H54" s="153">
        <f>IF(G54="","",G54-G54*COMPASS!$U$13)</f>
        <v>254.43198000000001</v>
      </c>
    </row>
    <row r="55" spans="1:8" ht="15.6" customHeight="1">
      <c r="A55" s="193" t="s">
        <v>3666</v>
      </c>
      <c r="B55" s="315" t="s">
        <v>216</v>
      </c>
      <c r="C55" s="37" t="s">
        <v>3502</v>
      </c>
      <c r="D55" s="37" t="s">
        <v>5772</v>
      </c>
      <c r="E55" s="546">
        <v>1</v>
      </c>
      <c r="F55" s="1083"/>
      <c r="G55" s="1076">
        <v>247.67849999999999</v>
      </c>
      <c r="H55" s="153">
        <f>IF(G55="","",G55-G55*COMPASS!$U$13)</f>
        <v>247.67849999999999</v>
      </c>
    </row>
    <row r="56" spans="1:8" ht="15.6" customHeight="1">
      <c r="A56" s="193" t="s">
        <v>13581</v>
      </c>
      <c r="B56" s="315" t="s">
        <v>216</v>
      </c>
      <c r="C56" s="37" t="s">
        <v>13582</v>
      </c>
      <c r="D56" s="37" t="s">
        <v>13576</v>
      </c>
      <c r="E56" s="546">
        <v>1</v>
      </c>
      <c r="F56" s="1083"/>
      <c r="G56" s="1076">
        <v>286.27566000000002</v>
      </c>
      <c r="H56" s="153">
        <f>IF(G56="","",G56-G56*COMPASS!$U$13)</f>
        <v>286.27566000000002</v>
      </c>
    </row>
    <row r="57" spans="1:8" ht="15.6" customHeight="1">
      <c r="A57" s="193" t="s">
        <v>160</v>
      </c>
      <c r="B57" s="315" t="s">
        <v>216</v>
      </c>
      <c r="C57" s="37" t="s">
        <v>161</v>
      </c>
      <c r="D57" s="37" t="s">
        <v>5773</v>
      </c>
      <c r="E57" s="546">
        <v>1</v>
      </c>
      <c r="F57" s="1083"/>
      <c r="G57" s="1076">
        <v>196.55355</v>
      </c>
      <c r="H57" s="153">
        <f>IF(G57="","",G57-G57*COMPASS!$U$13)</f>
        <v>196.55355</v>
      </c>
    </row>
    <row r="58" spans="1:8" ht="15.6" customHeight="1">
      <c r="A58" s="193" t="s">
        <v>3667</v>
      </c>
      <c r="B58" s="315" t="s">
        <v>216</v>
      </c>
      <c r="C58" s="37" t="s">
        <v>3503</v>
      </c>
      <c r="D58" s="37" t="s">
        <v>5774</v>
      </c>
      <c r="E58" s="546">
        <v>1</v>
      </c>
      <c r="F58" s="1083"/>
      <c r="G58" s="1076">
        <v>235.91804999999997</v>
      </c>
      <c r="H58" s="153">
        <f>IF(G58="","",G58-G58*COMPASS!$U$13)</f>
        <v>235.91804999999997</v>
      </c>
    </row>
    <row r="59" spans="1:8" ht="15.6" customHeight="1">
      <c r="A59" s="193" t="s">
        <v>162</v>
      </c>
      <c r="B59" s="315" t="s">
        <v>216</v>
      </c>
      <c r="C59" s="37" t="s">
        <v>163</v>
      </c>
      <c r="D59" s="37" t="s">
        <v>5775</v>
      </c>
      <c r="E59" s="546">
        <v>1</v>
      </c>
      <c r="F59" s="1083"/>
      <c r="G59" s="1076">
        <v>239.80559999999997</v>
      </c>
      <c r="H59" s="153">
        <f>IF(G59="","",G59-G59*COMPASS!$U$13)</f>
        <v>239.80559999999997</v>
      </c>
    </row>
    <row r="60" spans="1:8" ht="15.6" customHeight="1">
      <c r="A60" s="193" t="s">
        <v>3668</v>
      </c>
      <c r="B60" s="315" t="s">
        <v>216</v>
      </c>
      <c r="C60" s="37" t="s">
        <v>3504</v>
      </c>
      <c r="D60" s="37" t="s">
        <v>5776</v>
      </c>
      <c r="E60" s="546">
        <v>1</v>
      </c>
      <c r="F60" s="1083"/>
      <c r="G60" s="1076">
        <v>275.20920000000001</v>
      </c>
      <c r="H60" s="153">
        <f>IF(G60="","",G60-G60*COMPASS!$U$13)</f>
        <v>275.20920000000001</v>
      </c>
    </row>
    <row r="61" spans="1:8" ht="15.6" customHeight="1">
      <c r="A61" s="128" t="s">
        <v>13583</v>
      </c>
      <c r="B61" s="128"/>
      <c r="C61" s="129"/>
      <c r="D61" s="129"/>
      <c r="E61" s="533"/>
      <c r="F61" s="1066"/>
      <c r="G61" s="1061"/>
      <c r="H61" s="153" t="str">
        <f>IF(G61="","",G61-G61*COMPASS!$U$13)</f>
        <v/>
      </c>
    </row>
    <row r="62" spans="1:8" ht="15.6" customHeight="1">
      <c r="A62" s="193" t="s">
        <v>13584</v>
      </c>
      <c r="B62" s="315" t="s">
        <v>216</v>
      </c>
      <c r="C62" s="37" t="s">
        <v>13585</v>
      </c>
      <c r="D62" s="37" t="s">
        <v>13586</v>
      </c>
      <c r="E62" s="546">
        <v>1</v>
      </c>
      <c r="F62" s="1083"/>
      <c r="G62" s="1076">
        <v>4935.6971400000002</v>
      </c>
      <c r="H62" s="153">
        <f>IF(G62="","",G62-G62*COMPASS!$U$13)</f>
        <v>4935.6971400000002</v>
      </c>
    </row>
    <row r="63" spans="1:8" ht="15.6" customHeight="1">
      <c r="A63" s="193" t="s">
        <v>13587</v>
      </c>
      <c r="B63" s="315" t="s">
        <v>216</v>
      </c>
      <c r="C63" s="37" t="s">
        <v>13588</v>
      </c>
      <c r="D63" s="37" t="s">
        <v>13589</v>
      </c>
      <c r="E63" s="546">
        <v>1</v>
      </c>
      <c r="F63" s="1083"/>
      <c r="G63" s="1076">
        <v>5264.7322199999999</v>
      </c>
      <c r="H63" s="153">
        <f>IF(G63="","",G63-G63*COMPASS!$U$13)</f>
        <v>5264.7322199999999</v>
      </c>
    </row>
    <row r="64" spans="1:8" ht="15.6" customHeight="1">
      <c r="A64" s="193" t="s">
        <v>13590</v>
      </c>
      <c r="B64" s="315" t="s">
        <v>216</v>
      </c>
      <c r="C64" s="37" t="s">
        <v>13591</v>
      </c>
      <c r="D64" s="37" t="s">
        <v>13592</v>
      </c>
      <c r="E64" s="546">
        <v>1</v>
      </c>
      <c r="F64" s="1083"/>
      <c r="G64" s="1076">
        <v>5680.3850400000001</v>
      </c>
      <c r="H64" s="153">
        <f>IF(G64="","",G64-G64*COMPASS!$U$13)</f>
        <v>5680.3850400000001</v>
      </c>
    </row>
    <row r="65" spans="1:8" ht="15.6" customHeight="1">
      <c r="A65" s="193" t="s">
        <v>13593</v>
      </c>
      <c r="B65" s="315" t="s">
        <v>216</v>
      </c>
      <c r="C65" s="37" t="s">
        <v>13594</v>
      </c>
      <c r="D65" s="37" t="s">
        <v>13595</v>
      </c>
      <c r="E65" s="546">
        <v>1</v>
      </c>
      <c r="F65" s="1083"/>
      <c r="G65" s="1076">
        <v>6054.450600000001</v>
      </c>
      <c r="H65" s="153">
        <f>IF(G65="","",G65-G65*COMPASS!$U$13)</f>
        <v>6054.450600000001</v>
      </c>
    </row>
    <row r="66" spans="1:8" ht="15.6" customHeight="1">
      <c r="A66" s="193" t="s">
        <v>13596</v>
      </c>
      <c r="B66" s="315" t="s">
        <v>216</v>
      </c>
      <c r="C66" s="37" t="s">
        <v>13597</v>
      </c>
      <c r="D66" s="37" t="s">
        <v>13598</v>
      </c>
      <c r="E66" s="546">
        <v>1</v>
      </c>
      <c r="F66" s="1083"/>
      <c r="G66" s="1076">
        <v>5368.6881600000006</v>
      </c>
      <c r="H66" s="153">
        <f>IF(G66="","",G66-G66*COMPASS!$U$13)</f>
        <v>5368.6881600000006</v>
      </c>
    </row>
    <row r="67" spans="1:8" ht="15.6" customHeight="1">
      <c r="A67" s="193" t="s">
        <v>13599</v>
      </c>
      <c r="B67" s="315" t="s">
        <v>216</v>
      </c>
      <c r="C67" s="37" t="s">
        <v>13600</v>
      </c>
      <c r="D67" s="37" t="s">
        <v>13601</v>
      </c>
      <c r="E67" s="546">
        <v>1</v>
      </c>
      <c r="F67" s="1083"/>
      <c r="G67" s="1076">
        <v>6719.4804600000007</v>
      </c>
      <c r="H67" s="153">
        <f>IF(G67="","",G67-G67*COMPASS!$U$13)</f>
        <v>6719.4804600000007</v>
      </c>
    </row>
    <row r="68" spans="1:8" ht="15.6" customHeight="1">
      <c r="A68" s="193" t="s">
        <v>13602</v>
      </c>
      <c r="B68" s="315" t="s">
        <v>216</v>
      </c>
      <c r="C68" s="37" t="s">
        <v>13603</v>
      </c>
      <c r="D68" s="37" t="s">
        <v>13604</v>
      </c>
      <c r="E68" s="546">
        <v>1</v>
      </c>
      <c r="F68" s="1083"/>
      <c r="G68" s="1076">
        <v>5611.1299200000012</v>
      </c>
      <c r="H68" s="153">
        <f>IF(G68="","",G68-G68*COMPASS!$U$13)</f>
        <v>5611.1299200000012</v>
      </c>
    </row>
    <row r="69" spans="1:8" ht="15.6" customHeight="1">
      <c r="A69" s="193" t="s">
        <v>13605</v>
      </c>
      <c r="B69" s="315" t="s">
        <v>216</v>
      </c>
      <c r="C69" s="37" t="s">
        <v>13606</v>
      </c>
      <c r="D69" s="37" t="s">
        <v>13607</v>
      </c>
      <c r="E69" s="546">
        <v>1</v>
      </c>
      <c r="F69" s="1083"/>
      <c r="G69" s="1076">
        <v>6996.5742</v>
      </c>
      <c r="H69" s="153">
        <f>IF(G69="","",G69-G69*COMPASS!$U$13)</f>
        <v>6996.5742</v>
      </c>
    </row>
    <row r="70" spans="1:8" ht="15.6" customHeight="1">
      <c r="A70" s="193" t="s">
        <v>13608</v>
      </c>
      <c r="B70" s="315" t="s">
        <v>216</v>
      </c>
      <c r="C70" s="37" t="s">
        <v>13609</v>
      </c>
      <c r="D70" s="37" t="s">
        <v>13610</v>
      </c>
      <c r="E70" s="546">
        <v>1</v>
      </c>
      <c r="F70" s="1083"/>
      <c r="G70" s="1076">
        <v>6182.6067600000006</v>
      </c>
      <c r="H70" s="153">
        <f>IF(G70="","",G70-G70*COMPASS!$U$13)</f>
        <v>6182.6067600000006</v>
      </c>
    </row>
    <row r="71" spans="1:8" ht="15.6" customHeight="1">
      <c r="A71" s="193" t="s">
        <v>13611</v>
      </c>
      <c r="B71" s="315" t="s">
        <v>216</v>
      </c>
      <c r="C71" s="37" t="s">
        <v>13612</v>
      </c>
      <c r="D71" s="37" t="s">
        <v>13613</v>
      </c>
      <c r="E71" s="546">
        <v>1</v>
      </c>
      <c r="F71" s="1083"/>
      <c r="G71" s="1076">
        <v>7723.9483200000004</v>
      </c>
      <c r="H71" s="153">
        <f>IF(G71="","",G71-G71*COMPASS!$U$13)</f>
        <v>7723.9483200000004</v>
      </c>
    </row>
    <row r="72" spans="1:8" ht="15.6" customHeight="1">
      <c r="A72" s="193" t="s">
        <v>13614</v>
      </c>
      <c r="B72" s="315" t="s">
        <v>216</v>
      </c>
      <c r="C72" s="37" t="s">
        <v>13615</v>
      </c>
      <c r="D72" s="37" t="s">
        <v>13616</v>
      </c>
      <c r="E72" s="546">
        <v>1</v>
      </c>
      <c r="F72" s="1083"/>
      <c r="G72" s="1076">
        <v>6459.7249200000006</v>
      </c>
      <c r="H72" s="153">
        <f>IF(G72="","",G72-G72*COMPASS!$U$13)</f>
        <v>6459.7249200000006</v>
      </c>
    </row>
    <row r="73" spans="1:8" ht="15.6" customHeight="1">
      <c r="A73" s="193" t="s">
        <v>13617</v>
      </c>
      <c r="B73" s="315" t="s">
        <v>216</v>
      </c>
      <c r="C73" s="37" t="s">
        <v>13618</v>
      </c>
      <c r="D73" s="37" t="s">
        <v>13619</v>
      </c>
      <c r="E73" s="546">
        <v>1</v>
      </c>
      <c r="F73" s="1083"/>
      <c r="G73" s="1076">
        <v>8035.6940400000003</v>
      </c>
      <c r="H73" s="153">
        <f>IF(G73="","",G73-G73*COMPASS!$U$13)</f>
        <v>8035.6940400000003</v>
      </c>
    </row>
    <row r="74" spans="1:8" ht="15.6" customHeight="1">
      <c r="A74" s="128" t="s">
        <v>3505</v>
      </c>
      <c r="B74" s="449"/>
      <c r="C74" s="129"/>
      <c r="D74" s="1011"/>
      <c r="E74" s="533"/>
      <c r="F74" s="71"/>
      <c r="G74" s="534"/>
      <c r="H74" s="153" t="str">
        <f>IF(G74="","",G74-G74*COMPASS!$U$13)</f>
        <v/>
      </c>
    </row>
    <row r="75" spans="1:8" ht="15.6" customHeight="1">
      <c r="A75" s="193" t="s">
        <v>3669</v>
      </c>
      <c r="B75" s="315" t="s">
        <v>216</v>
      </c>
      <c r="C75" s="318" t="s">
        <v>3506</v>
      </c>
      <c r="D75" s="37" t="s">
        <v>5777</v>
      </c>
      <c r="E75" s="546">
        <v>1</v>
      </c>
      <c r="F75" s="1083"/>
      <c r="G75" s="1076">
        <v>25788.130500000003</v>
      </c>
      <c r="H75" s="153">
        <f>IF(G75="","",G75-G75*COMPASS!$U$13)</f>
        <v>25788.130500000003</v>
      </c>
    </row>
    <row r="76" spans="1:8" ht="15.6" customHeight="1">
      <c r="A76" s="193" t="s">
        <v>3670</v>
      </c>
      <c r="B76" s="315" t="s">
        <v>216</v>
      </c>
      <c r="C76" s="318" t="s">
        <v>3507</v>
      </c>
      <c r="D76" s="37" t="s">
        <v>5778</v>
      </c>
      <c r="E76" s="546">
        <v>1</v>
      </c>
      <c r="F76" s="1083"/>
      <c r="G76" s="1076">
        <v>28619.678340000002</v>
      </c>
      <c r="H76" s="153">
        <f>IF(G76="","",G76-G76*COMPASS!$U$13)</f>
        <v>28619.678340000002</v>
      </c>
    </row>
    <row r="77" spans="1:8" ht="15.6" customHeight="1">
      <c r="A77" s="193" t="s">
        <v>3671</v>
      </c>
      <c r="B77" s="315" t="s">
        <v>216</v>
      </c>
      <c r="C77" s="318" t="s">
        <v>3508</v>
      </c>
      <c r="D77" s="37" t="s">
        <v>5779</v>
      </c>
      <c r="E77" s="546">
        <v>1</v>
      </c>
      <c r="F77" s="1083"/>
      <c r="G77" s="1076">
        <v>32034.400200000004</v>
      </c>
      <c r="H77" s="153">
        <f>IF(G77="","",G77-G77*COMPASS!$U$13)</f>
        <v>32034.400200000004</v>
      </c>
    </row>
    <row r="78" spans="1:8" ht="15.6" customHeight="1">
      <c r="A78" s="193" t="s">
        <v>3672</v>
      </c>
      <c r="B78" s="315" t="s">
        <v>216</v>
      </c>
      <c r="C78" s="318" t="s">
        <v>3509</v>
      </c>
      <c r="D78" s="37" t="s">
        <v>5780</v>
      </c>
      <c r="E78" s="546">
        <v>1</v>
      </c>
      <c r="F78" s="1083"/>
      <c r="G78" s="1076">
        <v>37047.069180000006</v>
      </c>
      <c r="H78" s="153">
        <f>IF(G78="","",G78-G78*COMPASS!$U$13)</f>
        <v>37047.069180000006</v>
      </c>
    </row>
    <row r="79" spans="1:8" ht="15.6" customHeight="1">
      <c r="A79" s="193" t="s">
        <v>3673</v>
      </c>
      <c r="B79" s="315" t="s">
        <v>216</v>
      </c>
      <c r="C79" s="318" t="s">
        <v>3510</v>
      </c>
      <c r="D79" s="37" t="s">
        <v>5781</v>
      </c>
      <c r="E79" s="546">
        <v>1</v>
      </c>
      <c r="F79" s="1083"/>
      <c r="G79" s="1076">
        <v>246.83736000000002</v>
      </c>
      <c r="H79" s="153">
        <f>IF(G79="","",G79-G79*COMPASS!$U$13)</f>
        <v>246.83736000000002</v>
      </c>
    </row>
    <row r="80" spans="1:8" ht="15.6" customHeight="1">
      <c r="A80" s="193" t="s">
        <v>3674</v>
      </c>
      <c r="B80" s="315" t="s">
        <v>216</v>
      </c>
      <c r="C80" s="318" t="s">
        <v>3511</v>
      </c>
      <c r="D80" s="37" t="s">
        <v>5782</v>
      </c>
      <c r="E80" s="546">
        <v>1</v>
      </c>
      <c r="F80" s="1083"/>
      <c r="G80" s="1076">
        <v>27029.545620000004</v>
      </c>
      <c r="H80" s="153">
        <f>IF(G80="","",G80-G80*COMPASS!$U$13)</f>
        <v>27029.545620000004</v>
      </c>
    </row>
    <row r="81" spans="1:8" ht="15.6" customHeight="1">
      <c r="A81" s="193" t="s">
        <v>3675</v>
      </c>
      <c r="B81" s="315" t="s">
        <v>216</v>
      </c>
      <c r="C81" s="318" t="s">
        <v>3512</v>
      </c>
      <c r="D81" s="37" t="s">
        <v>5783</v>
      </c>
      <c r="E81" s="546">
        <v>1</v>
      </c>
      <c r="F81" s="1083"/>
      <c r="G81" s="1076">
        <v>29995.2081</v>
      </c>
      <c r="H81" s="153">
        <f>IF(G81="","",G81-G81*COMPASS!$U$13)</f>
        <v>29995.2081</v>
      </c>
    </row>
    <row r="82" spans="1:8" ht="15.6" customHeight="1">
      <c r="A82" s="193" t="s">
        <v>3676</v>
      </c>
      <c r="B82" s="315" t="s">
        <v>216</v>
      </c>
      <c r="C82" s="318" t="s">
        <v>3513</v>
      </c>
      <c r="D82" s="37" t="s">
        <v>5784</v>
      </c>
      <c r="E82" s="546">
        <v>1</v>
      </c>
      <c r="F82" s="1083"/>
      <c r="G82" s="1076">
        <v>33199.405140000003</v>
      </c>
      <c r="H82" s="153">
        <f>IF(G82="","",G82-G82*COMPASS!$U$13)</f>
        <v>33199.405140000003</v>
      </c>
    </row>
    <row r="83" spans="1:8" ht="15.6" customHeight="1">
      <c r="A83" s="193" t="s">
        <v>3677</v>
      </c>
      <c r="B83" s="315" t="s">
        <v>216</v>
      </c>
      <c r="C83" s="318" t="s">
        <v>3514</v>
      </c>
      <c r="D83" s="37" t="s">
        <v>5785</v>
      </c>
      <c r="E83" s="546">
        <v>1</v>
      </c>
      <c r="F83" s="1083"/>
      <c r="G83" s="1076">
        <v>39267.066960000004</v>
      </c>
      <c r="H83" s="153">
        <f>IF(G83="","",G83-G83*COMPASS!$U$13)</f>
        <v>39267.066960000004</v>
      </c>
    </row>
    <row r="84" spans="1:8" ht="15.6" customHeight="1">
      <c r="A84" s="193" t="s">
        <v>3678</v>
      </c>
      <c r="B84" s="315" t="s">
        <v>216</v>
      </c>
      <c r="C84" s="318" t="s">
        <v>3515</v>
      </c>
      <c r="D84" s="37" t="s">
        <v>5786</v>
      </c>
      <c r="E84" s="546">
        <v>1</v>
      </c>
      <c r="F84" s="1083"/>
      <c r="G84" s="1076">
        <v>321.6114</v>
      </c>
      <c r="H84" s="153">
        <f>IF(G84="","",G84-G84*COMPASS!$U$13)</f>
        <v>321.6114</v>
      </c>
    </row>
    <row r="85" spans="1:8" ht="15.6" customHeight="1">
      <c r="A85" s="128" t="s">
        <v>3516</v>
      </c>
      <c r="B85" s="449"/>
      <c r="C85" s="129"/>
      <c r="D85" s="1011"/>
      <c r="E85" s="533"/>
      <c r="F85" s="71"/>
      <c r="G85" s="534"/>
      <c r="H85" s="153" t="str">
        <f>IF(G85="","",G85-G85*COMPASS!$U$13)</f>
        <v/>
      </c>
    </row>
    <row r="86" spans="1:8" ht="15.6" customHeight="1">
      <c r="A86" s="193" t="s">
        <v>3679</v>
      </c>
      <c r="B86" s="315" t="s">
        <v>216</v>
      </c>
      <c r="C86" s="37" t="s">
        <v>3517</v>
      </c>
      <c r="D86" s="37" t="s">
        <v>5787</v>
      </c>
      <c r="E86" s="546">
        <v>1</v>
      </c>
      <c r="F86" s="1083"/>
      <c r="G86" s="1076">
        <v>24767.838480000002</v>
      </c>
      <c r="H86" s="153">
        <f>IF(G86="","",G86-G86*COMPASS!$U$13)</f>
        <v>24767.838480000002</v>
      </c>
    </row>
    <row r="87" spans="1:8" ht="15.6" customHeight="1">
      <c r="A87" s="193" t="s">
        <v>3680</v>
      </c>
      <c r="B87" s="315" t="s">
        <v>216</v>
      </c>
      <c r="C87" s="37" t="s">
        <v>3518</v>
      </c>
      <c r="D87" s="37" t="s">
        <v>5788</v>
      </c>
      <c r="E87" s="546">
        <v>1</v>
      </c>
      <c r="F87" s="1083"/>
      <c r="G87" s="1076">
        <v>27635.576760000004</v>
      </c>
      <c r="H87" s="153">
        <f>IF(G87="","",G87-G87*COMPASS!$U$13)</f>
        <v>27635.576760000004</v>
      </c>
    </row>
    <row r="88" spans="1:8" ht="15.6" customHeight="1">
      <c r="A88" s="193" t="s">
        <v>3681</v>
      </c>
      <c r="B88" s="315" t="s">
        <v>216</v>
      </c>
      <c r="C88" s="37" t="s">
        <v>3519</v>
      </c>
      <c r="D88" s="37" t="s">
        <v>5789</v>
      </c>
      <c r="E88" s="546">
        <v>1</v>
      </c>
      <c r="F88" s="1083"/>
      <c r="G88" s="1076">
        <v>30740.872800000001</v>
      </c>
      <c r="H88" s="153">
        <f>IF(G88="","",G88-G88*COMPASS!$U$13)</f>
        <v>30740.872800000001</v>
      </c>
    </row>
    <row r="89" spans="1:8" ht="15.6" customHeight="1">
      <c r="A89" s="193" t="s">
        <v>3682</v>
      </c>
      <c r="B89" s="315" t="s">
        <v>216</v>
      </c>
      <c r="C89" s="37" t="s">
        <v>3520</v>
      </c>
      <c r="D89" s="37" t="s">
        <v>5790</v>
      </c>
      <c r="E89" s="546">
        <v>1</v>
      </c>
      <c r="F89" s="1083"/>
      <c r="G89" s="1076">
        <v>35763.9447</v>
      </c>
      <c r="H89" s="153">
        <f>IF(G89="","",G89-G89*COMPASS!$U$13)</f>
        <v>35763.9447</v>
      </c>
    </row>
    <row r="90" spans="1:8" ht="15.6" customHeight="1">
      <c r="A90" s="193" t="s">
        <v>3683</v>
      </c>
      <c r="B90" s="315" t="s">
        <v>216</v>
      </c>
      <c r="C90" s="37" t="s">
        <v>3521</v>
      </c>
      <c r="D90" s="37" t="s">
        <v>5791</v>
      </c>
      <c r="E90" s="546">
        <v>1</v>
      </c>
      <c r="F90" s="1083"/>
      <c r="G90" s="1076">
        <v>196.31238000000002</v>
      </c>
      <c r="H90" s="153">
        <f>IF(G90="","",G90-G90*COMPASS!$U$13)</f>
        <v>196.31238000000002</v>
      </c>
    </row>
    <row r="91" spans="1:8" ht="15.6" customHeight="1">
      <c r="A91" s="193" t="s">
        <v>3684</v>
      </c>
      <c r="B91" s="315" t="s">
        <v>216</v>
      </c>
      <c r="C91" s="37" t="s">
        <v>3522</v>
      </c>
      <c r="D91" s="37" t="s">
        <v>5792</v>
      </c>
      <c r="E91" s="546">
        <v>1</v>
      </c>
      <c r="F91" s="1083"/>
      <c r="G91" s="1076">
        <v>26253.111720000001</v>
      </c>
      <c r="H91" s="153">
        <f>IF(G91="","",G91-G91*COMPASS!$U$13)</f>
        <v>26253.111720000001</v>
      </c>
    </row>
    <row r="92" spans="1:8" ht="15.6" customHeight="1">
      <c r="A92" s="193" t="s">
        <v>3685</v>
      </c>
      <c r="B92" s="315" t="s">
        <v>216</v>
      </c>
      <c r="C92" s="37" t="s">
        <v>3523</v>
      </c>
      <c r="D92" s="37" t="s">
        <v>5793</v>
      </c>
      <c r="E92" s="546">
        <v>1</v>
      </c>
      <c r="F92" s="1083"/>
      <c r="G92" s="1076">
        <v>29386.710540000004</v>
      </c>
      <c r="H92" s="153">
        <f>IF(G92="","",G92-G92*COMPASS!$U$13)</f>
        <v>29386.710540000004</v>
      </c>
    </row>
    <row r="93" spans="1:8" ht="15.6" customHeight="1">
      <c r="A93" s="193" t="s">
        <v>3686</v>
      </c>
      <c r="B93" s="315" t="s">
        <v>216</v>
      </c>
      <c r="C93" s="37" t="s">
        <v>3524</v>
      </c>
      <c r="D93" s="37" t="s">
        <v>5794</v>
      </c>
      <c r="E93" s="546">
        <v>1</v>
      </c>
      <c r="F93" s="1083"/>
      <c r="G93" s="1076">
        <v>32241.213180000006</v>
      </c>
      <c r="H93" s="153">
        <f>IF(G93="","",G93-G93*COMPASS!$U$13)</f>
        <v>32241.213180000006</v>
      </c>
    </row>
    <row r="94" spans="1:8" ht="15.6" customHeight="1">
      <c r="A94" s="193" t="s">
        <v>3687</v>
      </c>
      <c r="B94" s="315" t="s">
        <v>216</v>
      </c>
      <c r="C94" s="37" t="s">
        <v>3525</v>
      </c>
      <c r="D94" s="37" t="s">
        <v>5795</v>
      </c>
      <c r="E94" s="546">
        <v>1</v>
      </c>
      <c r="F94" s="1083"/>
      <c r="G94" s="1076">
        <v>37908.58236</v>
      </c>
      <c r="H94" s="153">
        <f>IF(G94="","",G94-G94*COMPASS!$U$13)</f>
        <v>37908.58236</v>
      </c>
    </row>
    <row r="95" spans="1:8" ht="15.6" customHeight="1">
      <c r="A95" s="193" t="s">
        <v>3688</v>
      </c>
      <c r="B95" s="315" t="s">
        <v>216</v>
      </c>
      <c r="C95" s="37" t="s">
        <v>3526</v>
      </c>
      <c r="D95" s="37" t="s">
        <v>5796</v>
      </c>
      <c r="E95" s="546">
        <v>1</v>
      </c>
      <c r="F95" s="1083"/>
      <c r="G95" s="1076">
        <v>235.62858</v>
      </c>
      <c r="H95" s="153">
        <f>IF(G95="","",G95-G95*COMPASS!$U$13)</f>
        <v>235.62858</v>
      </c>
    </row>
    <row r="96" spans="1:8" ht="15.6" customHeight="1">
      <c r="A96" s="193" t="s">
        <v>3689</v>
      </c>
      <c r="B96" s="315" t="s">
        <v>216</v>
      </c>
      <c r="C96" s="37" t="s">
        <v>3527</v>
      </c>
      <c r="D96" s="37" t="s">
        <v>5797</v>
      </c>
      <c r="E96" s="546">
        <v>1</v>
      </c>
      <c r="F96" s="1083"/>
      <c r="G96" s="1076">
        <v>26071.4025</v>
      </c>
      <c r="H96" s="153">
        <f>IF(G96="","",G96-G96*COMPASS!$U$13)</f>
        <v>26071.4025</v>
      </c>
    </row>
    <row r="97" spans="1:8" ht="15.6" customHeight="1">
      <c r="A97" s="193" t="s">
        <v>3690</v>
      </c>
      <c r="B97" s="315" t="s">
        <v>216</v>
      </c>
      <c r="C97" s="37" t="s">
        <v>3528</v>
      </c>
      <c r="D97" s="37" t="s">
        <v>5798</v>
      </c>
      <c r="E97" s="546">
        <v>1</v>
      </c>
      <c r="F97" s="1083"/>
      <c r="G97" s="1076">
        <v>29090.105220000001</v>
      </c>
      <c r="H97" s="153">
        <f>IF(G97="","",G97-G97*COMPASS!$U$13)</f>
        <v>29090.105220000001</v>
      </c>
    </row>
    <row r="98" spans="1:8" ht="15.6" customHeight="1">
      <c r="A98" s="193" t="s">
        <v>3691</v>
      </c>
      <c r="B98" s="315" t="s">
        <v>216</v>
      </c>
      <c r="C98" s="37" t="s">
        <v>3529</v>
      </c>
      <c r="D98" s="37" t="s">
        <v>5799</v>
      </c>
      <c r="E98" s="546">
        <v>1</v>
      </c>
      <c r="F98" s="1083"/>
      <c r="G98" s="1076">
        <v>32358.84432</v>
      </c>
      <c r="H98" s="153">
        <f>IF(G98="","",G98-G98*COMPASS!$U$13)</f>
        <v>32358.84432</v>
      </c>
    </row>
    <row r="99" spans="1:8" ht="15.6" customHeight="1">
      <c r="A99" s="193" t="s">
        <v>3692</v>
      </c>
      <c r="B99" s="315" t="s">
        <v>216</v>
      </c>
      <c r="C99" s="37" t="s">
        <v>3530</v>
      </c>
      <c r="D99" s="37" t="s">
        <v>5800</v>
      </c>
      <c r="E99" s="546">
        <v>1</v>
      </c>
      <c r="F99" s="1083"/>
      <c r="G99" s="1076">
        <v>37646.238300000005</v>
      </c>
      <c r="H99" s="153">
        <f>IF(G99="","",G99-G99*COMPASS!$U$13)</f>
        <v>37646.238300000005</v>
      </c>
    </row>
    <row r="100" spans="1:8" ht="15.6" customHeight="1">
      <c r="A100" s="193" t="s">
        <v>3693</v>
      </c>
      <c r="B100" s="315" t="s">
        <v>216</v>
      </c>
      <c r="C100" s="37" t="s">
        <v>3531</v>
      </c>
      <c r="D100" s="37" t="s">
        <v>5801</v>
      </c>
      <c r="E100" s="546">
        <v>1</v>
      </c>
      <c r="F100" s="1083"/>
      <c r="G100" s="1076">
        <v>218.77878000000001</v>
      </c>
      <c r="H100" s="153">
        <f>IF(G100="","",G100-G100*COMPASS!$U$13)</f>
        <v>218.77878000000001</v>
      </c>
    </row>
    <row r="101" spans="1:8" ht="15.6" customHeight="1">
      <c r="A101" s="193" t="s">
        <v>3694</v>
      </c>
      <c r="B101" s="315" t="s">
        <v>216</v>
      </c>
      <c r="C101" s="37" t="s">
        <v>3532</v>
      </c>
      <c r="D101" s="37" t="s">
        <v>5802</v>
      </c>
      <c r="E101" s="546">
        <v>1</v>
      </c>
      <c r="F101" s="1083"/>
      <c r="G101" s="1076">
        <v>27634.844160000001</v>
      </c>
      <c r="H101" s="153">
        <f>IF(G101="","",G101-G101*COMPASS!$U$13)</f>
        <v>27634.844160000001</v>
      </c>
    </row>
    <row r="102" spans="1:8" ht="15.6" customHeight="1">
      <c r="A102" s="193" t="s">
        <v>3695</v>
      </c>
      <c r="B102" s="315" t="s">
        <v>216</v>
      </c>
      <c r="C102" s="37" t="s">
        <v>3533</v>
      </c>
      <c r="D102" s="37" t="s">
        <v>5803</v>
      </c>
      <c r="E102" s="546">
        <v>1</v>
      </c>
      <c r="F102" s="1083"/>
      <c r="G102" s="1076">
        <v>30508.150200000004</v>
      </c>
      <c r="H102" s="153">
        <f>IF(G102="","",G102-G102*COMPASS!$U$13)</f>
        <v>30508.150200000004</v>
      </c>
    </row>
    <row r="103" spans="1:8" ht="15.6" customHeight="1">
      <c r="A103" s="193" t="s">
        <v>3696</v>
      </c>
      <c r="B103" s="315" t="s">
        <v>216</v>
      </c>
      <c r="C103" s="37" t="s">
        <v>3534</v>
      </c>
      <c r="D103" s="37" t="s">
        <v>5804</v>
      </c>
      <c r="E103" s="546">
        <v>1</v>
      </c>
      <c r="F103" s="1083"/>
      <c r="G103" s="1076">
        <v>33938.134560000006</v>
      </c>
      <c r="H103" s="153">
        <f>IF(G103="","",G103-G103*COMPASS!$U$13)</f>
        <v>33938.134560000006</v>
      </c>
    </row>
    <row r="104" spans="1:8" ht="15.6" customHeight="1">
      <c r="A104" s="193" t="s">
        <v>3697</v>
      </c>
      <c r="B104" s="315" t="s">
        <v>216</v>
      </c>
      <c r="C104" s="37" t="s">
        <v>3535</v>
      </c>
      <c r="D104" s="37" t="s">
        <v>5805</v>
      </c>
      <c r="E104" s="546">
        <v>1</v>
      </c>
      <c r="F104" s="1083"/>
      <c r="G104" s="1076">
        <v>39903.794040000008</v>
      </c>
      <c r="H104" s="153">
        <f>IF(G104="","",G104-G104*COMPASS!$U$13)</f>
        <v>39903.794040000008</v>
      </c>
    </row>
    <row r="105" spans="1:8" ht="15.6" customHeight="1">
      <c r="A105" s="193" t="s">
        <v>3698</v>
      </c>
      <c r="B105" s="315" t="s">
        <v>216</v>
      </c>
      <c r="C105" s="37" t="s">
        <v>3536</v>
      </c>
      <c r="D105" s="37" t="s">
        <v>5806</v>
      </c>
      <c r="E105" s="546">
        <v>1</v>
      </c>
      <c r="F105" s="1083"/>
      <c r="G105" s="1076">
        <v>258.07056000000006</v>
      </c>
      <c r="H105" s="153">
        <f>IF(G105="","",G105-G105*COMPASS!$U$13)</f>
        <v>258.07056000000006</v>
      </c>
    </row>
    <row r="106" spans="1:8" ht="15.6" customHeight="1">
      <c r="A106" s="128" t="s">
        <v>13620</v>
      </c>
      <c r="B106" s="128"/>
      <c r="C106" s="129"/>
      <c r="D106" s="129"/>
      <c r="E106" s="533"/>
      <c r="F106" s="1066"/>
      <c r="G106" s="1061"/>
      <c r="H106" s="153" t="str">
        <f>IF(G106="","",G106-G106*COMPASS!$U$13)</f>
        <v/>
      </c>
    </row>
    <row r="107" spans="1:8" ht="15.6" customHeight="1">
      <c r="A107" s="193" t="s">
        <v>13621</v>
      </c>
      <c r="B107" s="315" t="s">
        <v>216</v>
      </c>
      <c r="C107" s="37" t="s">
        <v>13622</v>
      </c>
      <c r="D107" s="37" t="s">
        <v>13623</v>
      </c>
      <c r="E107" s="546">
        <v>1</v>
      </c>
      <c r="F107" s="1083"/>
      <c r="G107" s="1076">
        <v>16833.438600000001</v>
      </c>
      <c r="H107" s="153">
        <f>IF(G107="","",G107-G107*COMPASS!$U$13)</f>
        <v>16833.438600000001</v>
      </c>
    </row>
    <row r="108" spans="1:8" ht="15.6" customHeight="1">
      <c r="A108" s="193" t="s">
        <v>13624</v>
      </c>
      <c r="B108" s="315" t="s">
        <v>216</v>
      </c>
      <c r="C108" s="37" t="s">
        <v>13625</v>
      </c>
      <c r="D108" s="37" t="s">
        <v>13626</v>
      </c>
      <c r="E108" s="546">
        <v>1</v>
      </c>
      <c r="F108" s="1083"/>
      <c r="G108" s="1076">
        <v>20200.126319999999</v>
      </c>
      <c r="H108" s="153">
        <f>IF(G108="","",G108-G108*COMPASS!$U$13)</f>
        <v>20200.126319999999</v>
      </c>
    </row>
    <row r="109" spans="1:8" ht="15.6" customHeight="1">
      <c r="A109" s="193" t="s">
        <v>13627</v>
      </c>
      <c r="B109" s="315" t="s">
        <v>216</v>
      </c>
      <c r="C109" s="37" t="s">
        <v>13628</v>
      </c>
      <c r="D109" s="37" t="s">
        <v>13629</v>
      </c>
      <c r="E109" s="546">
        <v>1</v>
      </c>
      <c r="F109" s="1083"/>
      <c r="G109" s="1076">
        <v>23566.838459999999</v>
      </c>
      <c r="H109" s="153">
        <f>IF(G109="","",G109-G109*COMPASS!$U$13)</f>
        <v>23566.838459999999</v>
      </c>
    </row>
    <row r="110" spans="1:8" ht="15.6" customHeight="1">
      <c r="A110" s="193" t="s">
        <v>13630</v>
      </c>
      <c r="B110" s="315" t="s">
        <v>216</v>
      </c>
      <c r="C110" s="37" t="s">
        <v>13631</v>
      </c>
      <c r="D110" s="37" t="s">
        <v>13632</v>
      </c>
      <c r="E110" s="546">
        <v>1</v>
      </c>
      <c r="F110" s="1083"/>
      <c r="G110" s="1076">
        <v>40400.325900000003</v>
      </c>
      <c r="H110" s="153">
        <f>IF(G110="","",G110-G110*COMPASS!$U$13)</f>
        <v>40400.325900000003</v>
      </c>
    </row>
    <row r="111" spans="1:8" ht="15.6" customHeight="1">
      <c r="A111" s="193" t="s">
        <v>13633</v>
      </c>
      <c r="B111" s="315" t="s">
        <v>216</v>
      </c>
      <c r="C111" s="37" t="s">
        <v>13634</v>
      </c>
      <c r="D111" s="37" t="s">
        <v>13635</v>
      </c>
      <c r="E111" s="546">
        <v>1</v>
      </c>
      <c r="F111" s="1083"/>
      <c r="G111" s="1076">
        <v>381.48924000000005</v>
      </c>
      <c r="H111" s="153">
        <f>IF(G111="","",G111-G111*COMPASS!$U$13)</f>
        <v>381.48924000000005</v>
      </c>
    </row>
    <row r="112" spans="1:8" ht="15.6" customHeight="1">
      <c r="A112" s="193" t="s">
        <v>13636</v>
      </c>
      <c r="B112" s="315" t="s">
        <v>216</v>
      </c>
      <c r="C112" s="37" t="s">
        <v>13637</v>
      </c>
      <c r="D112" s="37" t="s">
        <v>13638</v>
      </c>
      <c r="E112" s="546">
        <v>1</v>
      </c>
      <c r="F112" s="1083"/>
      <c r="G112" s="1076">
        <v>598.46094000000005</v>
      </c>
      <c r="H112" s="153">
        <f>IF(G112="","",G112-G112*COMPASS!$U$13)</f>
        <v>598.46094000000005</v>
      </c>
    </row>
    <row r="113" spans="1:8" ht="15.6" customHeight="1">
      <c r="A113" s="193" t="s">
        <v>13639</v>
      </c>
      <c r="B113" s="315" t="s">
        <v>216</v>
      </c>
      <c r="C113" s="37" t="s">
        <v>13640</v>
      </c>
      <c r="D113" s="37" t="s">
        <v>13641</v>
      </c>
      <c r="E113" s="546">
        <v>1</v>
      </c>
      <c r="F113" s="1083"/>
      <c r="G113" s="1076">
        <v>1196.9951400000002</v>
      </c>
      <c r="H113" s="153">
        <f>IF(G113="","",G113-G113*COMPASS!$U$13)</f>
        <v>1196.9951400000002</v>
      </c>
    </row>
    <row r="114" spans="1:8" ht="15.6" customHeight="1">
      <c r="A114" s="193" t="s">
        <v>13642</v>
      </c>
      <c r="B114" s="315" t="s">
        <v>216</v>
      </c>
      <c r="C114" s="37" t="s">
        <v>13643</v>
      </c>
      <c r="D114" s="37" t="s">
        <v>13644</v>
      </c>
      <c r="E114" s="546">
        <v>1</v>
      </c>
      <c r="F114" s="1083"/>
      <c r="G114" s="1076">
        <v>867.8135400000001</v>
      </c>
      <c r="H114" s="153">
        <f>IF(G114="","",G114-G114*COMPASS!$U$13)</f>
        <v>867.8135400000001</v>
      </c>
    </row>
    <row r="115" spans="1:8" ht="15.6" customHeight="1">
      <c r="A115" s="128" t="s">
        <v>3537</v>
      </c>
      <c r="B115" s="449"/>
      <c r="C115" s="129"/>
      <c r="D115" s="1011"/>
      <c r="E115" s="533"/>
      <c r="F115" s="71"/>
      <c r="G115" s="534"/>
      <c r="H115" s="153" t="str">
        <f>IF(G115="","",G115-G115*COMPASS!$U$13)</f>
        <v/>
      </c>
    </row>
    <row r="116" spans="1:8" ht="15.6" customHeight="1">
      <c r="A116" s="193" t="s">
        <v>3699</v>
      </c>
      <c r="B116" s="315" t="s">
        <v>216</v>
      </c>
      <c r="C116" s="37" t="s">
        <v>3538</v>
      </c>
      <c r="D116" s="37" t="s">
        <v>5807</v>
      </c>
      <c r="E116" s="546">
        <v>1</v>
      </c>
      <c r="F116" s="1083"/>
      <c r="G116" s="1076">
        <v>20926.963200000002</v>
      </c>
      <c r="H116" s="153">
        <f>IF(G116="","",G116-G116*COMPASS!$U$13)</f>
        <v>20926.963200000002</v>
      </c>
    </row>
    <row r="117" spans="1:8" ht="15.6" customHeight="1">
      <c r="A117" s="193" t="s">
        <v>3700</v>
      </c>
      <c r="B117" s="315" t="s">
        <v>216</v>
      </c>
      <c r="C117" s="37" t="s">
        <v>3539</v>
      </c>
      <c r="D117" s="37" t="s">
        <v>5808</v>
      </c>
      <c r="E117" s="546">
        <v>1</v>
      </c>
      <c r="F117" s="1083"/>
      <c r="G117" s="1076">
        <v>21988.940160000002</v>
      </c>
      <c r="H117" s="153">
        <f>IF(G117="","",G117-G117*COMPASS!$U$13)</f>
        <v>21988.940160000002</v>
      </c>
    </row>
    <row r="118" spans="1:8" ht="15.6" customHeight="1">
      <c r="A118" s="193" t="s">
        <v>3701</v>
      </c>
      <c r="B118" s="315" t="s">
        <v>216</v>
      </c>
      <c r="C118" s="37" t="s">
        <v>3540</v>
      </c>
      <c r="D118" s="37" t="s">
        <v>5809</v>
      </c>
      <c r="E118" s="546">
        <v>1</v>
      </c>
      <c r="F118" s="1083"/>
      <c r="G118" s="1076">
        <v>23206.228319999998</v>
      </c>
      <c r="H118" s="153">
        <f>IF(G118="","",G118-G118*COMPASS!$U$13)</f>
        <v>23206.228319999998</v>
      </c>
    </row>
    <row r="119" spans="1:8" ht="15.6" customHeight="1">
      <c r="A119" s="193" t="s">
        <v>3702</v>
      </c>
      <c r="B119" s="315" t="s">
        <v>216</v>
      </c>
      <c r="C119" s="37" t="s">
        <v>3541</v>
      </c>
      <c r="D119" s="37" t="s">
        <v>5810</v>
      </c>
      <c r="E119" s="546">
        <v>1</v>
      </c>
      <c r="F119" s="1083"/>
      <c r="G119" s="1076">
        <v>34560.575940000002</v>
      </c>
      <c r="H119" s="153">
        <f>IF(G119="","",G119-G119*COMPASS!$U$13)</f>
        <v>34560.575940000002</v>
      </c>
    </row>
    <row r="120" spans="1:8" ht="15.6" customHeight="1">
      <c r="A120" s="193" t="s">
        <v>3673</v>
      </c>
      <c r="B120" s="315" t="s">
        <v>216</v>
      </c>
      <c r="C120" s="37" t="s">
        <v>3510</v>
      </c>
      <c r="D120" s="37" t="s">
        <v>5781</v>
      </c>
      <c r="E120" s="546">
        <v>1</v>
      </c>
      <c r="F120" s="1083"/>
      <c r="G120" s="1076">
        <v>246.83736000000002</v>
      </c>
      <c r="H120" s="153">
        <f>IF(G120="","",G120-G120*COMPASS!$U$13)</f>
        <v>246.83736000000002</v>
      </c>
    </row>
    <row r="121" spans="1:8" ht="15.6" customHeight="1">
      <c r="A121" s="193" t="s">
        <v>3703</v>
      </c>
      <c r="B121" s="315" t="s">
        <v>216</v>
      </c>
      <c r="C121" s="37" t="s">
        <v>3542</v>
      </c>
      <c r="D121" s="37" t="s">
        <v>5811</v>
      </c>
      <c r="E121" s="546">
        <v>1</v>
      </c>
      <c r="F121" s="1083"/>
      <c r="G121" s="1076">
        <v>21798.903720000002</v>
      </c>
      <c r="H121" s="153">
        <f>IF(G121="","",G121-G121*COMPASS!$U$13)</f>
        <v>21798.903720000002</v>
      </c>
    </row>
    <row r="122" spans="1:8" ht="15.6" customHeight="1">
      <c r="A122" s="193" t="s">
        <v>3704</v>
      </c>
      <c r="B122" s="315" t="s">
        <v>216</v>
      </c>
      <c r="C122" s="37" t="s">
        <v>3543</v>
      </c>
      <c r="D122" s="37" t="s">
        <v>5812</v>
      </c>
      <c r="E122" s="546">
        <v>1</v>
      </c>
      <c r="F122" s="1083"/>
      <c r="G122" s="1076">
        <v>22905.080880000001</v>
      </c>
      <c r="H122" s="153">
        <f>IF(G122="","",G122-G122*COMPASS!$U$13)</f>
        <v>22905.080880000001</v>
      </c>
    </row>
    <row r="123" spans="1:8" ht="15.6" customHeight="1">
      <c r="A123" s="193" t="s">
        <v>3705</v>
      </c>
      <c r="B123" s="315" t="s">
        <v>216</v>
      </c>
      <c r="C123" s="37" t="s">
        <v>3544</v>
      </c>
      <c r="D123" s="37" t="s">
        <v>5813</v>
      </c>
      <c r="E123" s="546">
        <v>1</v>
      </c>
      <c r="F123" s="1083"/>
      <c r="G123" s="1076">
        <v>24173.187060000004</v>
      </c>
      <c r="H123" s="153">
        <f>IF(G123="","",G123-G123*COMPASS!$U$13)</f>
        <v>24173.187060000004</v>
      </c>
    </row>
    <row r="124" spans="1:8" ht="15.6" customHeight="1">
      <c r="A124" s="193" t="s">
        <v>3706</v>
      </c>
      <c r="B124" s="315" t="s">
        <v>216</v>
      </c>
      <c r="C124" s="37" t="s">
        <v>3545</v>
      </c>
      <c r="D124" s="37" t="s">
        <v>5814</v>
      </c>
      <c r="E124" s="546">
        <v>1</v>
      </c>
      <c r="F124" s="1083"/>
      <c r="G124" s="1076">
        <v>36000.403560000006</v>
      </c>
      <c r="H124" s="153">
        <f>IF(G124="","",G124-G124*COMPASS!$U$13)</f>
        <v>36000.403560000006</v>
      </c>
    </row>
    <row r="125" spans="1:8" ht="15.6" customHeight="1">
      <c r="A125" s="193" t="s">
        <v>3678</v>
      </c>
      <c r="B125" s="315" t="s">
        <v>216</v>
      </c>
      <c r="C125" s="37" t="s">
        <v>3515</v>
      </c>
      <c r="D125" s="37" t="s">
        <v>5786</v>
      </c>
      <c r="E125" s="546">
        <v>1</v>
      </c>
      <c r="F125" s="1083"/>
      <c r="G125" s="1076">
        <v>321.6114</v>
      </c>
      <c r="H125" s="153">
        <f>IF(G125="","",G125-G125*COMPASS!$U$13)</f>
        <v>321.6114</v>
      </c>
    </row>
    <row r="126" spans="1:8" ht="15.6" customHeight="1">
      <c r="A126" s="128" t="s">
        <v>3546</v>
      </c>
      <c r="B126" s="449"/>
      <c r="C126" s="129"/>
      <c r="D126" s="1011"/>
      <c r="E126" s="533"/>
      <c r="F126" s="71"/>
      <c r="G126" s="534"/>
      <c r="H126" s="153" t="str">
        <f>IF(G126="","",G126-G126*COMPASS!$U$13)</f>
        <v/>
      </c>
    </row>
    <row r="127" spans="1:8" ht="15.6" customHeight="1">
      <c r="A127" s="193" t="s">
        <v>3707</v>
      </c>
      <c r="B127" s="315" t="s">
        <v>216</v>
      </c>
      <c r="C127" s="318" t="s">
        <v>3547</v>
      </c>
      <c r="D127" s="37" t="s">
        <v>5815</v>
      </c>
      <c r="E127" s="546">
        <v>1</v>
      </c>
      <c r="F127" s="1083"/>
      <c r="G127" s="1076">
        <v>20322.421680000003</v>
      </c>
      <c r="H127" s="153">
        <f>IF(G127="","",G127-G127*COMPASS!$U$13)</f>
        <v>20322.421680000003</v>
      </c>
    </row>
    <row r="128" spans="1:8" ht="15.6" customHeight="1">
      <c r="A128" s="193" t="s">
        <v>3708</v>
      </c>
      <c r="B128" s="315" t="s">
        <v>216</v>
      </c>
      <c r="C128" s="318" t="s">
        <v>3548</v>
      </c>
      <c r="D128" s="37" t="s">
        <v>5816</v>
      </c>
      <c r="E128" s="546">
        <v>1</v>
      </c>
      <c r="F128" s="1083"/>
      <c r="G128" s="1076">
        <v>21223.95924</v>
      </c>
      <c r="H128" s="153">
        <f>IF(G128="","",G128-G128*COMPASS!$U$13)</f>
        <v>21223.95924</v>
      </c>
    </row>
    <row r="129" spans="1:8" ht="15.6" customHeight="1">
      <c r="A129" s="193" t="s">
        <v>3709</v>
      </c>
      <c r="B129" s="315" t="s">
        <v>216</v>
      </c>
      <c r="C129" s="318" t="s">
        <v>3549</v>
      </c>
      <c r="D129" s="37" t="s">
        <v>5817</v>
      </c>
      <c r="E129" s="546">
        <v>1</v>
      </c>
      <c r="F129" s="1083"/>
      <c r="G129" s="1076">
        <v>22366.790819999998</v>
      </c>
      <c r="H129" s="153">
        <f>IF(G129="","",G129-G129*COMPASS!$U$13)</f>
        <v>22366.790819999998</v>
      </c>
    </row>
    <row r="130" spans="1:8" ht="15.6" customHeight="1">
      <c r="A130" s="193" t="s">
        <v>3710</v>
      </c>
      <c r="B130" s="315" t="s">
        <v>216</v>
      </c>
      <c r="C130" s="318" t="s">
        <v>3550</v>
      </c>
      <c r="D130" s="37" t="s">
        <v>5818</v>
      </c>
      <c r="E130" s="546">
        <v>1</v>
      </c>
      <c r="F130" s="1083"/>
      <c r="G130" s="1076">
        <v>33595.057980000005</v>
      </c>
      <c r="H130" s="153">
        <f>IF(G130="","",G130-G130*COMPASS!$U$13)</f>
        <v>33595.057980000005</v>
      </c>
    </row>
    <row r="131" spans="1:8" ht="15.6" customHeight="1">
      <c r="A131" s="193" t="s">
        <v>3683</v>
      </c>
      <c r="B131" s="315" t="s">
        <v>216</v>
      </c>
      <c r="C131" s="318" t="s">
        <v>3521</v>
      </c>
      <c r="D131" s="37" t="s">
        <v>5791</v>
      </c>
      <c r="E131" s="546">
        <v>1</v>
      </c>
      <c r="F131" s="1083"/>
      <c r="G131" s="1076">
        <v>196.31238000000002</v>
      </c>
      <c r="H131" s="153">
        <f>IF(G131="","",G131-G131*COMPASS!$U$13)</f>
        <v>196.31238000000002</v>
      </c>
    </row>
    <row r="132" spans="1:8" ht="15.6" customHeight="1">
      <c r="A132" s="193" t="s">
        <v>3711</v>
      </c>
      <c r="B132" s="315" t="s">
        <v>216</v>
      </c>
      <c r="C132" s="318" t="s">
        <v>3551</v>
      </c>
      <c r="D132" s="37" t="s">
        <v>5819</v>
      </c>
      <c r="E132" s="546">
        <v>1</v>
      </c>
      <c r="F132" s="1083"/>
      <c r="G132" s="1076">
        <v>20914.215959999998</v>
      </c>
      <c r="H132" s="153">
        <f>IF(G132="","",G132-G132*COMPASS!$U$13)</f>
        <v>20914.215959999998</v>
      </c>
    </row>
    <row r="133" spans="1:8" ht="15.6" customHeight="1">
      <c r="A133" s="193" t="s">
        <v>3712</v>
      </c>
      <c r="B133" s="315" t="s">
        <v>216</v>
      </c>
      <c r="C133" s="318" t="s">
        <v>3552</v>
      </c>
      <c r="D133" s="37" t="s">
        <v>5820</v>
      </c>
      <c r="E133" s="546">
        <v>1</v>
      </c>
      <c r="F133" s="1083"/>
      <c r="G133" s="1076">
        <v>21957.487200000003</v>
      </c>
      <c r="H133" s="153">
        <f>IF(G133="","",G133-G133*COMPASS!$U$13)</f>
        <v>21957.487200000003</v>
      </c>
    </row>
    <row r="134" spans="1:8" ht="15.6" customHeight="1">
      <c r="A134" s="193" t="s">
        <v>3713</v>
      </c>
      <c r="B134" s="315" t="s">
        <v>216</v>
      </c>
      <c r="C134" s="318" t="s">
        <v>3553</v>
      </c>
      <c r="D134" s="37" t="s">
        <v>5821</v>
      </c>
      <c r="E134" s="546">
        <v>1</v>
      </c>
      <c r="F134" s="1083"/>
      <c r="G134" s="1076">
        <v>23382.027900000005</v>
      </c>
      <c r="H134" s="153">
        <f>IF(G134="","",G134-G134*COMPASS!$U$13)</f>
        <v>23382.027900000005</v>
      </c>
    </row>
    <row r="135" spans="1:8" ht="15.6" customHeight="1">
      <c r="A135" s="193" t="s">
        <v>3688</v>
      </c>
      <c r="B135" s="315" t="s">
        <v>216</v>
      </c>
      <c r="C135" s="318" t="s">
        <v>3526</v>
      </c>
      <c r="D135" s="37" t="s">
        <v>5796</v>
      </c>
      <c r="E135" s="546">
        <v>1</v>
      </c>
      <c r="F135" s="1083"/>
      <c r="G135" s="1076">
        <v>235.62858</v>
      </c>
      <c r="H135" s="153">
        <f>IF(G135="","",G135-G135*COMPASS!$U$13)</f>
        <v>235.62858</v>
      </c>
    </row>
    <row r="136" spans="1:8" ht="15.6" customHeight="1">
      <c r="A136" s="193" t="s">
        <v>3714</v>
      </c>
      <c r="B136" s="315" t="s">
        <v>216</v>
      </c>
      <c r="C136" s="318" t="s">
        <v>3554</v>
      </c>
      <c r="D136" s="37" t="s">
        <v>5822</v>
      </c>
      <c r="E136" s="546">
        <v>1</v>
      </c>
      <c r="F136" s="1083"/>
      <c r="G136" s="1076">
        <v>21324.594060000003</v>
      </c>
      <c r="H136" s="153">
        <f>IF(G136="","",G136-G136*COMPASS!$U$13)</f>
        <v>21324.594060000003</v>
      </c>
    </row>
    <row r="137" spans="1:8" ht="15.6" customHeight="1">
      <c r="A137" s="193" t="s">
        <v>3715</v>
      </c>
      <c r="B137" s="315" t="s">
        <v>216</v>
      </c>
      <c r="C137" s="318" t="s">
        <v>3555</v>
      </c>
      <c r="D137" s="37" t="s">
        <v>5807</v>
      </c>
      <c r="E137" s="546">
        <v>1</v>
      </c>
      <c r="F137" s="1083"/>
      <c r="G137" s="1076">
        <v>22270.62486</v>
      </c>
      <c r="H137" s="153">
        <f>IF(G137="","",G137-G137*COMPASS!$U$13)</f>
        <v>22270.62486</v>
      </c>
    </row>
    <row r="138" spans="1:8" ht="15.6" customHeight="1">
      <c r="A138" s="193" t="s">
        <v>3716</v>
      </c>
      <c r="B138" s="315" t="s">
        <v>216</v>
      </c>
      <c r="C138" s="318" t="s">
        <v>3556</v>
      </c>
      <c r="D138" s="37" t="s">
        <v>5808</v>
      </c>
      <c r="E138" s="546">
        <v>1</v>
      </c>
      <c r="F138" s="1083"/>
      <c r="G138" s="1076">
        <v>23469.939900000005</v>
      </c>
      <c r="H138" s="153">
        <f>IF(G138="","",G138-G138*COMPASS!$U$13)</f>
        <v>23469.939900000005</v>
      </c>
    </row>
    <row r="139" spans="1:8" ht="15.6" customHeight="1">
      <c r="A139" s="193" t="s">
        <v>3693</v>
      </c>
      <c r="B139" s="315" t="s">
        <v>216</v>
      </c>
      <c r="C139" s="318" t="s">
        <v>3531</v>
      </c>
      <c r="D139" s="37" t="s">
        <v>5801</v>
      </c>
      <c r="E139" s="546">
        <v>1</v>
      </c>
      <c r="F139" s="1083"/>
      <c r="G139" s="1076">
        <v>218.77878000000001</v>
      </c>
      <c r="H139" s="153">
        <f>IF(G139="","",G139-G139*COMPASS!$U$13)</f>
        <v>218.77878000000001</v>
      </c>
    </row>
    <row r="140" spans="1:8" ht="15.6" customHeight="1">
      <c r="A140" s="193" t="s">
        <v>3717</v>
      </c>
      <c r="B140" s="315" t="s">
        <v>216</v>
      </c>
      <c r="C140" s="318" t="s">
        <v>3557</v>
      </c>
      <c r="D140" s="37" t="s">
        <v>5811</v>
      </c>
      <c r="E140" s="546">
        <v>1</v>
      </c>
      <c r="F140" s="1083"/>
      <c r="G140" s="1076">
        <v>23113.456740000001</v>
      </c>
      <c r="H140" s="153">
        <f>IF(G140="","",G140-G140*COMPASS!$U$13)</f>
        <v>23113.456740000001</v>
      </c>
    </row>
    <row r="141" spans="1:8" ht="15.6" customHeight="1">
      <c r="A141" s="193" t="s">
        <v>3718</v>
      </c>
      <c r="B141" s="315" t="s">
        <v>216</v>
      </c>
      <c r="C141" s="318" t="s">
        <v>3558</v>
      </c>
      <c r="D141" s="37" t="s">
        <v>5812</v>
      </c>
      <c r="E141" s="546">
        <v>1</v>
      </c>
      <c r="F141" s="1083"/>
      <c r="G141" s="1076">
        <v>24612.722640000004</v>
      </c>
      <c r="H141" s="153">
        <f>IF(G141="","",G141-G141*COMPASS!$U$13)</f>
        <v>24612.722640000004</v>
      </c>
    </row>
    <row r="142" spans="1:8" ht="15.6" customHeight="1">
      <c r="A142" s="193" t="s">
        <v>3698</v>
      </c>
      <c r="B142" s="315" t="s">
        <v>216</v>
      </c>
      <c r="C142" s="318" t="s">
        <v>3536</v>
      </c>
      <c r="D142" s="37" t="s">
        <v>5806</v>
      </c>
      <c r="E142" s="546">
        <v>1</v>
      </c>
      <c r="F142" s="1083"/>
      <c r="G142" s="1076">
        <v>258.07056000000006</v>
      </c>
      <c r="H142" s="153">
        <f>IF(G142="","",G142-G142*COMPASS!$U$13)</f>
        <v>258.07056000000006</v>
      </c>
    </row>
    <row r="143" spans="1:8" ht="15.6" customHeight="1">
      <c r="A143" s="128" t="s">
        <v>3559</v>
      </c>
      <c r="B143" s="449"/>
      <c r="C143" s="129"/>
      <c r="D143" s="1011"/>
      <c r="E143" s="533"/>
      <c r="F143" s="71"/>
      <c r="G143" s="534"/>
      <c r="H143" s="153" t="str">
        <f>IF(G143="","",G143-G143*COMPASS!$U$13)</f>
        <v/>
      </c>
    </row>
    <row r="144" spans="1:8" ht="15.6" customHeight="1">
      <c r="A144" s="193" t="s">
        <v>3719</v>
      </c>
      <c r="B144" s="315" t="s">
        <v>216</v>
      </c>
      <c r="C144" s="318" t="s">
        <v>3560</v>
      </c>
      <c r="D144" s="37" t="s">
        <v>5823</v>
      </c>
      <c r="E144" s="546">
        <v>1</v>
      </c>
      <c r="F144" s="316"/>
      <c r="G144" s="1077" t="s">
        <v>3313</v>
      </c>
      <c r="H144" s="153" t="e">
        <f>IF(G144="","",G144-G144*COMPASS!$U$13)</f>
        <v>#VALUE!</v>
      </c>
    </row>
    <row r="145" spans="1:8" ht="15.6" customHeight="1">
      <c r="A145" s="128" t="s">
        <v>3561</v>
      </c>
      <c r="B145" s="449"/>
      <c r="C145" s="129"/>
      <c r="D145" s="1011"/>
      <c r="E145" s="533"/>
      <c r="F145" s="71"/>
      <c r="G145" s="534"/>
      <c r="H145" s="153" t="str">
        <f>IF(G145="","",G145-G145*COMPASS!$U$13)</f>
        <v/>
      </c>
    </row>
    <row r="146" spans="1:8" ht="15.6" customHeight="1">
      <c r="A146" s="128" t="s">
        <v>3562</v>
      </c>
      <c r="B146" s="449"/>
      <c r="C146" s="129"/>
      <c r="D146" s="1011"/>
      <c r="E146" s="533"/>
      <c r="F146" s="71"/>
      <c r="G146" s="534"/>
      <c r="H146" s="153" t="str">
        <f>IF(G146="","",G146-G146*COMPASS!$U$13)</f>
        <v/>
      </c>
    </row>
    <row r="147" spans="1:8" ht="15.6" customHeight="1">
      <c r="A147" s="193" t="s">
        <v>3720</v>
      </c>
      <c r="B147" s="315" t="s">
        <v>216</v>
      </c>
      <c r="C147" s="37" t="s">
        <v>3563</v>
      </c>
      <c r="D147" s="37" t="s">
        <v>5824</v>
      </c>
      <c r="E147" s="546">
        <v>1</v>
      </c>
      <c r="F147" s="1083"/>
      <c r="G147" s="1076">
        <v>530.37243999999998</v>
      </c>
      <c r="H147" s="153">
        <f>IF(G147="","",G147-G147*COMPASS!$U$13)</f>
        <v>530.37243999999998</v>
      </c>
    </row>
    <row r="148" spans="1:8" ht="15.6" customHeight="1">
      <c r="A148" s="193" t="s">
        <v>3721</v>
      </c>
      <c r="B148" s="315" t="s">
        <v>216</v>
      </c>
      <c r="C148" s="37" t="s">
        <v>3564</v>
      </c>
      <c r="D148" s="37" t="s">
        <v>5824</v>
      </c>
      <c r="E148" s="546">
        <v>1</v>
      </c>
      <c r="F148" s="1083"/>
      <c r="G148" s="1076">
        <v>636.44204000000002</v>
      </c>
      <c r="H148" s="153">
        <f>IF(G148="","",G148-G148*COMPASS!$U$13)</f>
        <v>636.44204000000002</v>
      </c>
    </row>
    <row r="149" spans="1:8" ht="15.6" customHeight="1">
      <c r="A149" s="193" t="s">
        <v>3722</v>
      </c>
      <c r="B149" s="315" t="s">
        <v>216</v>
      </c>
      <c r="C149" s="37" t="s">
        <v>3565</v>
      </c>
      <c r="D149" s="37" t="s">
        <v>5825</v>
      </c>
      <c r="E149" s="546">
        <v>1</v>
      </c>
      <c r="F149" s="1083"/>
      <c r="G149" s="1076">
        <v>636.44204000000002</v>
      </c>
      <c r="H149" s="153">
        <f>IF(G149="","",G149-G149*COMPASS!$U$13)</f>
        <v>636.44204000000002</v>
      </c>
    </row>
    <row r="150" spans="1:8" ht="15.6" customHeight="1">
      <c r="A150" s="193" t="s">
        <v>3723</v>
      </c>
      <c r="B150" s="315" t="s">
        <v>216</v>
      </c>
      <c r="C150" s="37" t="s">
        <v>3566</v>
      </c>
      <c r="D150" s="37" t="s">
        <v>5825</v>
      </c>
      <c r="E150" s="546">
        <v>1</v>
      </c>
      <c r="F150" s="1083"/>
      <c r="G150" s="1076">
        <v>763.72555999999997</v>
      </c>
      <c r="H150" s="153">
        <f>IF(G150="","",G150-G150*COMPASS!$U$13)</f>
        <v>763.72555999999997</v>
      </c>
    </row>
    <row r="151" spans="1:8" ht="15.6" customHeight="1">
      <c r="A151" s="193" t="s">
        <v>13645</v>
      </c>
      <c r="B151" s="315" t="s">
        <v>216</v>
      </c>
      <c r="C151" s="37" t="s">
        <v>13646</v>
      </c>
      <c r="D151" s="37" t="s">
        <v>13647</v>
      </c>
      <c r="E151" s="546">
        <v>1</v>
      </c>
      <c r="F151" s="1083"/>
      <c r="G151" s="1076">
        <v>529.93842000000006</v>
      </c>
      <c r="H151" s="153">
        <f>IF(G151="","",G151-G151*COMPASS!$U$13)</f>
        <v>529.93842000000006</v>
      </c>
    </row>
    <row r="152" spans="1:8" ht="15.6" customHeight="1">
      <c r="A152" s="193" t="s">
        <v>13648</v>
      </c>
      <c r="B152" s="315" t="s">
        <v>216</v>
      </c>
      <c r="C152" s="37" t="s">
        <v>13649</v>
      </c>
      <c r="D152" s="37" t="s">
        <v>13647</v>
      </c>
      <c r="E152" s="546">
        <v>1</v>
      </c>
      <c r="F152" s="1083"/>
      <c r="G152" s="1076">
        <v>635.92122000000006</v>
      </c>
      <c r="H152" s="153">
        <f>IF(G152="","",G152-G152*COMPASS!$U$13)</f>
        <v>635.92122000000006</v>
      </c>
    </row>
    <row r="153" spans="1:8" ht="15.6" customHeight="1">
      <c r="A153" s="193" t="s">
        <v>3724</v>
      </c>
      <c r="B153" s="315" t="s">
        <v>216</v>
      </c>
      <c r="C153" s="37" t="s">
        <v>3567</v>
      </c>
      <c r="D153" s="37" t="s">
        <v>5826</v>
      </c>
      <c r="E153" s="546">
        <v>1</v>
      </c>
      <c r="F153" s="1083"/>
      <c r="G153" s="1076">
        <v>530.37243999999998</v>
      </c>
      <c r="H153" s="153">
        <f>IF(G153="","",G153-G153*COMPASS!$U$13)</f>
        <v>530.37243999999998</v>
      </c>
    </row>
    <row r="154" spans="1:8" ht="15.6" customHeight="1">
      <c r="A154" s="193" t="s">
        <v>3725</v>
      </c>
      <c r="B154" s="315" t="s">
        <v>216</v>
      </c>
      <c r="C154" s="37" t="s">
        <v>3568</v>
      </c>
      <c r="D154" s="37" t="s">
        <v>5826</v>
      </c>
      <c r="E154" s="546">
        <v>1</v>
      </c>
      <c r="F154" s="1083"/>
      <c r="G154" s="1076">
        <v>636.44204000000002</v>
      </c>
      <c r="H154" s="153">
        <f>IF(G154="","",G154-G154*COMPASS!$U$13)</f>
        <v>636.44204000000002</v>
      </c>
    </row>
    <row r="155" spans="1:8" ht="15.6" customHeight="1">
      <c r="A155" s="193" t="s">
        <v>3726</v>
      </c>
      <c r="B155" s="315" t="s">
        <v>216</v>
      </c>
      <c r="C155" s="37" t="s">
        <v>3569</v>
      </c>
      <c r="D155" s="37" t="s">
        <v>5827</v>
      </c>
      <c r="E155" s="546">
        <v>1</v>
      </c>
      <c r="F155" s="1083"/>
      <c r="G155" s="1076">
        <v>636.44204000000002</v>
      </c>
      <c r="H155" s="153">
        <f>IF(G155="","",G155-G155*COMPASS!$U$13)</f>
        <v>636.44204000000002</v>
      </c>
    </row>
    <row r="156" spans="1:8" ht="15.6" customHeight="1">
      <c r="A156" s="193" t="s">
        <v>3727</v>
      </c>
      <c r="B156" s="315" t="s">
        <v>216</v>
      </c>
      <c r="C156" s="37" t="s">
        <v>3570</v>
      </c>
      <c r="D156" s="37" t="s">
        <v>5827</v>
      </c>
      <c r="E156" s="546">
        <v>1</v>
      </c>
      <c r="F156" s="1083"/>
      <c r="G156" s="1076">
        <v>763.72555999999997</v>
      </c>
      <c r="H156" s="153">
        <f>IF(G156="","",G156-G156*COMPASS!$U$13)</f>
        <v>763.72555999999997</v>
      </c>
    </row>
    <row r="157" spans="1:8" ht="15.6" customHeight="1">
      <c r="A157" s="193" t="s">
        <v>3728</v>
      </c>
      <c r="B157" s="315" t="s">
        <v>216</v>
      </c>
      <c r="C157" s="37" t="s">
        <v>3571</v>
      </c>
      <c r="D157" s="37" t="s">
        <v>5828</v>
      </c>
      <c r="E157" s="546">
        <v>1</v>
      </c>
      <c r="F157" s="1083"/>
      <c r="G157" s="1076">
        <v>635.00008000000003</v>
      </c>
      <c r="H157" s="153">
        <f>IF(G157="","",G157-G157*COMPASS!$U$13)</f>
        <v>635.00008000000003</v>
      </c>
    </row>
    <row r="158" spans="1:8" ht="15.6" customHeight="1">
      <c r="A158" s="193" t="s">
        <v>3729</v>
      </c>
      <c r="B158" s="315" t="s">
        <v>216</v>
      </c>
      <c r="C158" s="37" t="s">
        <v>3572</v>
      </c>
      <c r="D158" s="37" t="s">
        <v>5828</v>
      </c>
      <c r="E158" s="546">
        <v>1</v>
      </c>
      <c r="F158" s="1083"/>
      <c r="G158" s="1076">
        <v>761.99031999999988</v>
      </c>
      <c r="H158" s="153">
        <f>IF(G158="","",G158-G158*COMPASS!$U$13)</f>
        <v>761.99031999999988</v>
      </c>
    </row>
    <row r="159" spans="1:8" ht="15.6" customHeight="1">
      <c r="A159" s="193" t="s">
        <v>3730</v>
      </c>
      <c r="B159" s="315" t="s">
        <v>216</v>
      </c>
      <c r="C159" s="37" t="s">
        <v>3573</v>
      </c>
      <c r="D159" s="37" t="s">
        <v>5829</v>
      </c>
      <c r="E159" s="546">
        <v>1</v>
      </c>
      <c r="F159" s="1083"/>
      <c r="G159" s="1076">
        <v>761.99031999999988</v>
      </c>
      <c r="H159" s="153">
        <f>IF(G159="","",G159-G159*COMPASS!$U$13)</f>
        <v>761.99031999999988</v>
      </c>
    </row>
    <row r="160" spans="1:8" ht="15.6" customHeight="1">
      <c r="A160" s="193" t="s">
        <v>3731</v>
      </c>
      <c r="B160" s="315" t="s">
        <v>216</v>
      </c>
      <c r="C160" s="37" t="s">
        <v>3574</v>
      </c>
      <c r="D160" s="37" t="s">
        <v>5829</v>
      </c>
      <c r="E160" s="546">
        <v>1</v>
      </c>
      <c r="F160" s="1083"/>
      <c r="G160" s="1076">
        <v>914.42259999999987</v>
      </c>
      <c r="H160" s="153">
        <f>IF(G160="","",G160-G160*COMPASS!$U$13)</f>
        <v>914.42259999999987</v>
      </c>
    </row>
    <row r="161" spans="1:8" ht="15.6" customHeight="1">
      <c r="A161" s="193" t="s">
        <v>3732</v>
      </c>
      <c r="B161" s="315" t="s">
        <v>216</v>
      </c>
      <c r="C161" s="37" t="s">
        <v>3575</v>
      </c>
      <c r="D161" s="37" t="s">
        <v>5828</v>
      </c>
      <c r="E161" s="546">
        <v>1</v>
      </c>
      <c r="F161" s="1083"/>
      <c r="G161" s="1076">
        <v>694.29151999999999</v>
      </c>
      <c r="H161" s="153">
        <f>IF(G161="","",G161-G161*COMPASS!$U$13)</f>
        <v>694.29151999999999</v>
      </c>
    </row>
    <row r="162" spans="1:8" ht="15.6" customHeight="1">
      <c r="A162" s="193" t="s">
        <v>3733</v>
      </c>
      <c r="B162" s="315" t="s">
        <v>216</v>
      </c>
      <c r="C162" s="37" t="s">
        <v>3576</v>
      </c>
      <c r="D162" s="37" t="s">
        <v>5828</v>
      </c>
      <c r="E162" s="546">
        <v>1</v>
      </c>
      <c r="F162" s="1083"/>
      <c r="G162" s="1076">
        <v>833.20848000000001</v>
      </c>
      <c r="H162" s="153">
        <f>IF(G162="","",G162-G162*COMPASS!$U$13)</f>
        <v>833.20848000000001</v>
      </c>
    </row>
    <row r="163" spans="1:8" ht="15.6" customHeight="1">
      <c r="A163" s="193" t="s">
        <v>3734</v>
      </c>
      <c r="B163" s="315" t="s">
        <v>216</v>
      </c>
      <c r="C163" s="37" t="s">
        <v>3577</v>
      </c>
      <c r="D163" s="37" t="s">
        <v>5829</v>
      </c>
      <c r="E163" s="546">
        <v>1</v>
      </c>
      <c r="F163" s="1083"/>
      <c r="G163" s="1076">
        <v>833.20848000000001</v>
      </c>
      <c r="H163" s="153">
        <f>IF(G163="","",G163-G163*COMPASS!$U$13)</f>
        <v>833.20848000000001</v>
      </c>
    </row>
    <row r="164" spans="1:8" ht="15.6" customHeight="1">
      <c r="A164" s="193" t="s">
        <v>3735</v>
      </c>
      <c r="B164" s="315" t="s">
        <v>216</v>
      </c>
      <c r="C164" s="37" t="s">
        <v>3578</v>
      </c>
      <c r="D164" s="37" t="s">
        <v>5829</v>
      </c>
      <c r="E164" s="546">
        <v>1</v>
      </c>
      <c r="F164" s="1083"/>
      <c r="G164" s="1076">
        <v>999.84040000000005</v>
      </c>
      <c r="H164" s="153">
        <f>IF(G164="","",G164-G164*COMPASS!$U$13)</f>
        <v>999.84040000000005</v>
      </c>
    </row>
    <row r="165" spans="1:8" ht="15.6" customHeight="1">
      <c r="A165" s="128" t="s">
        <v>3579</v>
      </c>
      <c r="B165" s="449"/>
      <c r="C165" s="129"/>
      <c r="D165" s="1011"/>
      <c r="E165" s="533"/>
      <c r="F165" s="71"/>
      <c r="G165" s="534"/>
      <c r="H165" s="153" t="str">
        <f>IF(G165="","",G165-G165*COMPASS!$U$13)</f>
        <v/>
      </c>
    </row>
    <row r="166" spans="1:8" ht="15.6" customHeight="1">
      <c r="A166" s="193" t="s">
        <v>3736</v>
      </c>
      <c r="B166" s="315" t="s">
        <v>216</v>
      </c>
      <c r="C166" s="37" t="s">
        <v>3580</v>
      </c>
      <c r="D166" s="37" t="s">
        <v>5830</v>
      </c>
      <c r="E166" s="546">
        <v>1</v>
      </c>
      <c r="F166" s="1083"/>
      <c r="G166" s="1076">
        <v>1145.7716399999999</v>
      </c>
      <c r="H166" s="153">
        <f>IF(G166="","",G166-G166*COMPASS!$U$13)</f>
        <v>1145.7716399999999</v>
      </c>
    </row>
    <row r="167" spans="1:8" ht="15.6" customHeight="1">
      <c r="A167" s="193" t="s">
        <v>3737</v>
      </c>
      <c r="B167" s="315" t="s">
        <v>216</v>
      </c>
      <c r="C167" s="37" t="s">
        <v>3581</v>
      </c>
      <c r="D167" s="37" t="s">
        <v>5830</v>
      </c>
      <c r="E167" s="546">
        <v>1</v>
      </c>
      <c r="F167" s="1083"/>
      <c r="G167" s="1076">
        <v>1374.94552</v>
      </c>
      <c r="H167" s="153">
        <f>IF(G167="","",G167-G167*COMPASS!$U$13)</f>
        <v>1374.94552</v>
      </c>
    </row>
    <row r="168" spans="1:8" ht="15.6" customHeight="1">
      <c r="A168" s="193" t="s">
        <v>3738</v>
      </c>
      <c r="B168" s="315" t="s">
        <v>216</v>
      </c>
      <c r="C168" s="37" t="s">
        <v>3582</v>
      </c>
      <c r="D168" s="37" t="s">
        <v>5831</v>
      </c>
      <c r="E168" s="546">
        <v>1</v>
      </c>
      <c r="F168" s="1083"/>
      <c r="G168" s="1076">
        <v>1546.0499600000001</v>
      </c>
      <c r="H168" s="153">
        <f>IF(G168="","",G168-G168*COMPASS!$U$13)</f>
        <v>1546.0499600000001</v>
      </c>
    </row>
    <row r="169" spans="1:8" ht="15.6" customHeight="1">
      <c r="A169" s="128" t="s">
        <v>13650</v>
      </c>
      <c r="B169" s="128"/>
      <c r="C169" s="129"/>
      <c r="D169" s="129"/>
      <c r="E169" s="533"/>
      <c r="F169" s="1066"/>
      <c r="G169" s="1061"/>
      <c r="H169" s="153" t="str">
        <f>IF(G169="","",G169-G169*COMPASS!$U$13)</f>
        <v/>
      </c>
    </row>
    <row r="170" spans="1:8" ht="15.6" customHeight="1">
      <c r="A170" s="128" t="s">
        <v>13651</v>
      </c>
      <c r="B170" s="128"/>
      <c r="C170" s="129"/>
      <c r="D170" s="129"/>
      <c r="E170" s="533"/>
      <c r="F170" s="1066"/>
      <c r="G170" s="1061"/>
      <c r="H170" s="153" t="str">
        <f>IF(G170="","",G170-G170*COMPASS!$U$13)</f>
        <v/>
      </c>
    </row>
    <row r="171" spans="1:8" ht="15.6" customHeight="1">
      <c r="A171" s="193" t="s">
        <v>13652</v>
      </c>
      <c r="B171" s="315" t="s">
        <v>216</v>
      </c>
      <c r="C171" s="37" t="s">
        <v>13653</v>
      </c>
      <c r="D171" s="37" t="s">
        <v>13654</v>
      </c>
      <c r="E171" s="546">
        <v>1</v>
      </c>
      <c r="F171" s="1083"/>
      <c r="G171" s="1076">
        <v>2562.2196600000002</v>
      </c>
      <c r="H171" s="153">
        <f>IF(G171="","",G171-G171*COMPASS!$U$13)</f>
        <v>2562.2196600000002</v>
      </c>
    </row>
    <row r="172" spans="1:8" ht="15.6" customHeight="1">
      <c r="A172" s="193" t="s">
        <v>13655</v>
      </c>
      <c r="B172" s="315" t="s">
        <v>216</v>
      </c>
      <c r="C172" s="37" t="s">
        <v>13656</v>
      </c>
      <c r="D172" s="37" t="s">
        <v>13657</v>
      </c>
      <c r="E172" s="546">
        <v>1</v>
      </c>
      <c r="F172" s="1083"/>
      <c r="G172" s="1076">
        <v>2850.7175400000001</v>
      </c>
      <c r="H172" s="153">
        <f>IF(G172="","",G172-G172*COMPASS!$U$13)</f>
        <v>2850.7175400000001</v>
      </c>
    </row>
    <row r="173" spans="1:8" ht="15.6" customHeight="1">
      <c r="A173" s="193" t="s">
        <v>13658</v>
      </c>
      <c r="B173" s="315" t="s">
        <v>216</v>
      </c>
      <c r="C173" s="37" t="s">
        <v>13659</v>
      </c>
      <c r="D173" s="37" t="s">
        <v>13660</v>
      </c>
      <c r="E173" s="546">
        <v>1</v>
      </c>
      <c r="F173" s="1083"/>
      <c r="G173" s="1076">
        <v>3612.2308200000002</v>
      </c>
      <c r="H173" s="153">
        <f>IF(G173="","",G173-G173*COMPASS!$U$13)</f>
        <v>3612.2308200000002</v>
      </c>
    </row>
    <row r="174" spans="1:8" ht="15.6" customHeight="1">
      <c r="A174" s="193" t="s">
        <v>13661</v>
      </c>
      <c r="B174" s="315" t="s">
        <v>216</v>
      </c>
      <c r="C174" s="37" t="s">
        <v>13662</v>
      </c>
      <c r="D174" s="37" t="s">
        <v>13663</v>
      </c>
      <c r="E174" s="546">
        <v>1</v>
      </c>
      <c r="F174" s="1083"/>
      <c r="G174" s="1076">
        <v>2644.8813599999999</v>
      </c>
      <c r="H174" s="153">
        <f>IF(G174="","",G174-G174*COMPASS!$U$13)</f>
        <v>2644.8813599999999</v>
      </c>
    </row>
    <row r="175" spans="1:8" ht="15.6" customHeight="1">
      <c r="A175" s="193" t="s">
        <v>13664</v>
      </c>
      <c r="B175" s="315" t="s">
        <v>216</v>
      </c>
      <c r="C175" s="37" t="s">
        <v>13665</v>
      </c>
      <c r="D175" s="37" t="s">
        <v>13666</v>
      </c>
      <c r="E175" s="546">
        <v>1</v>
      </c>
      <c r="F175" s="1083"/>
      <c r="G175" s="1076">
        <v>2918.36094</v>
      </c>
      <c r="H175" s="153">
        <f>IF(G175="","",G175-G175*COMPASS!$U$13)</f>
        <v>2918.36094</v>
      </c>
    </row>
    <row r="176" spans="1:8" ht="15.6" customHeight="1">
      <c r="A176" s="193" t="s">
        <v>13667</v>
      </c>
      <c r="B176" s="315" t="s">
        <v>216</v>
      </c>
      <c r="C176" s="37" t="s">
        <v>13668</v>
      </c>
      <c r="D176" s="37" t="s">
        <v>13669</v>
      </c>
      <c r="E176" s="546">
        <v>1</v>
      </c>
      <c r="F176" s="1083"/>
      <c r="G176" s="1076">
        <v>3902.0229600000007</v>
      </c>
      <c r="H176" s="153">
        <f>IF(G176="","",G176-G176*COMPASS!$U$13)</f>
        <v>3902.0229600000007</v>
      </c>
    </row>
    <row r="177" spans="1:8" ht="15.6" customHeight="1">
      <c r="A177" s="193" t="s">
        <v>13670</v>
      </c>
      <c r="B177" s="315" t="s">
        <v>216</v>
      </c>
      <c r="C177" s="37" t="s">
        <v>13671</v>
      </c>
      <c r="D177" s="37" t="s">
        <v>13672</v>
      </c>
      <c r="E177" s="546">
        <v>1</v>
      </c>
      <c r="F177" s="1083"/>
      <c r="G177" s="1076">
        <v>2391.8169000000003</v>
      </c>
      <c r="H177" s="153">
        <f>IF(G177="","",G177-G177*COMPASS!$U$13)</f>
        <v>2391.8169000000003</v>
      </c>
    </row>
    <row r="178" spans="1:8" ht="15.6" customHeight="1">
      <c r="A178" s="193" t="s">
        <v>13673</v>
      </c>
      <c r="B178" s="315" t="s">
        <v>216</v>
      </c>
      <c r="C178" s="37" t="s">
        <v>13674</v>
      </c>
      <c r="D178" s="37" t="s">
        <v>13675</v>
      </c>
      <c r="E178" s="546">
        <v>1</v>
      </c>
      <c r="F178" s="1083"/>
      <c r="G178" s="1076">
        <v>2979.5818800000006</v>
      </c>
      <c r="H178" s="153">
        <f>IF(G178="","",G178-G178*COMPASS!$U$13)</f>
        <v>2979.5818800000006</v>
      </c>
    </row>
    <row r="179" spans="1:8" ht="15.6" customHeight="1">
      <c r="A179" s="193" t="s">
        <v>13676</v>
      </c>
      <c r="B179" s="315" t="s">
        <v>216</v>
      </c>
      <c r="C179" s="37" t="s">
        <v>13677</v>
      </c>
      <c r="D179" s="37" t="s">
        <v>13678</v>
      </c>
      <c r="E179" s="546">
        <v>1</v>
      </c>
      <c r="F179" s="1083"/>
      <c r="G179" s="1076">
        <v>2469.3748200000005</v>
      </c>
      <c r="H179" s="153">
        <f>IF(G179="","",G179-G179*COMPASS!$U$13)</f>
        <v>2469.3748200000005</v>
      </c>
    </row>
    <row r="180" spans="1:8">
      <c r="A180" s="193" t="s">
        <v>13679</v>
      </c>
      <c r="B180" s="315" t="s">
        <v>216</v>
      </c>
      <c r="C180" s="37" t="s">
        <v>13680</v>
      </c>
      <c r="D180" s="37" t="s">
        <v>13681</v>
      </c>
      <c r="E180" s="546">
        <v>1</v>
      </c>
      <c r="F180" s="1083"/>
      <c r="G180" s="1076">
        <v>3224.4656400000003</v>
      </c>
      <c r="H180" s="153">
        <f>IF(G180="","",G180-G180*COMPASS!$U$13)</f>
        <v>3224.4656400000003</v>
      </c>
    </row>
    <row r="181" spans="1:8">
      <c r="A181" s="193" t="s">
        <v>13682</v>
      </c>
      <c r="B181" s="315" t="s">
        <v>216</v>
      </c>
      <c r="C181" s="37" t="s">
        <v>13683</v>
      </c>
      <c r="D181" s="37" t="s">
        <v>13684</v>
      </c>
      <c r="E181" s="546">
        <v>1</v>
      </c>
      <c r="F181" s="1083"/>
      <c r="G181" s="1076">
        <v>1469.3758200000002</v>
      </c>
      <c r="H181" s="153">
        <f>IF(G181="","",G181-G181*COMPASS!$U$13)</f>
        <v>1469.3758200000002</v>
      </c>
    </row>
    <row r="182" spans="1:8">
      <c r="A182" s="193" t="s">
        <v>13685</v>
      </c>
      <c r="B182" s="315" t="s">
        <v>216</v>
      </c>
      <c r="C182" s="37" t="s">
        <v>13686</v>
      </c>
      <c r="D182" s="37" t="s">
        <v>13687</v>
      </c>
      <c r="E182" s="546">
        <v>1</v>
      </c>
      <c r="F182" s="1083"/>
      <c r="G182" s="1076">
        <v>1063.4421600000001</v>
      </c>
      <c r="H182" s="153">
        <f>IF(G182="","",G182-G182*COMPASS!$U$13)</f>
        <v>1063.4421600000001</v>
      </c>
    </row>
    <row r="183" spans="1:8">
      <c r="A183" s="193" t="s">
        <v>13688</v>
      </c>
      <c r="B183" s="315" t="s">
        <v>216</v>
      </c>
      <c r="C183" s="37" t="s">
        <v>13689</v>
      </c>
      <c r="D183" s="37" t="s">
        <v>13690</v>
      </c>
      <c r="E183" s="546">
        <v>1</v>
      </c>
      <c r="F183" s="1083"/>
      <c r="G183" s="1076">
        <v>1632.6479400000003</v>
      </c>
      <c r="H183" s="153">
        <f>IF(G183="","",G183-G183*COMPASS!$U$13)</f>
        <v>1632.6479400000003</v>
      </c>
    </row>
    <row r="184" spans="1:8">
      <c r="A184" s="193" t="s">
        <v>13691</v>
      </c>
      <c r="B184" s="315" t="s">
        <v>216</v>
      </c>
      <c r="C184" s="37" t="s">
        <v>13692</v>
      </c>
      <c r="D184" s="37" t="s">
        <v>13693</v>
      </c>
      <c r="E184" s="546">
        <v>1</v>
      </c>
      <c r="F184" s="1083"/>
      <c r="G184" s="1076">
        <v>1307.8619400000002</v>
      </c>
      <c r="H184" s="153">
        <f>IF(G184="","",G184-G184*COMPASS!$U$13)</f>
        <v>1307.8619400000002</v>
      </c>
    </row>
    <row r="185" spans="1:8">
      <c r="A185" s="193" t="s">
        <v>13694</v>
      </c>
      <c r="B185" s="315" t="s">
        <v>216</v>
      </c>
      <c r="C185" s="37" t="s">
        <v>13695</v>
      </c>
      <c r="D185" s="37" t="s">
        <v>13696</v>
      </c>
      <c r="E185" s="546">
        <v>1</v>
      </c>
      <c r="F185" s="1083"/>
      <c r="G185" s="1076">
        <v>1559.1681600000002</v>
      </c>
      <c r="H185" s="153">
        <f>IF(G185="","",G185-G185*COMPASS!$U$13)</f>
        <v>1559.1681600000002</v>
      </c>
    </row>
    <row r="186" spans="1:8">
      <c r="A186" s="193" t="s">
        <v>13697</v>
      </c>
      <c r="B186" s="315" t="s">
        <v>216</v>
      </c>
      <c r="C186" s="37" t="s">
        <v>13698</v>
      </c>
      <c r="D186" s="37" t="s">
        <v>13699</v>
      </c>
      <c r="E186" s="546">
        <v>1</v>
      </c>
      <c r="F186" s="1083"/>
      <c r="G186" s="1076">
        <v>1185.5421600000002</v>
      </c>
      <c r="H186" s="153">
        <f>IF(G186="","",G186-G186*COMPASS!$U$13)</f>
        <v>1185.5421600000002</v>
      </c>
    </row>
    <row r="187" spans="1:8">
      <c r="A187" s="193" t="s">
        <v>13700</v>
      </c>
      <c r="B187" s="315" t="s">
        <v>216</v>
      </c>
      <c r="C187" s="37" t="s">
        <v>13701</v>
      </c>
      <c r="D187" s="37" t="s">
        <v>13702</v>
      </c>
      <c r="E187" s="546">
        <v>1</v>
      </c>
      <c r="F187" s="1083"/>
      <c r="G187" s="1076">
        <v>1918.3619400000002</v>
      </c>
      <c r="H187" s="153">
        <f>IF(G187="","",G187-G187*COMPASS!$U$13)</f>
        <v>1918.3619400000002</v>
      </c>
    </row>
    <row r="188" spans="1:8">
      <c r="A188" s="193" t="s">
        <v>13703</v>
      </c>
      <c r="B188" s="315" t="s">
        <v>216</v>
      </c>
      <c r="C188" s="37" t="s">
        <v>13704</v>
      </c>
      <c r="D188" s="37" t="s">
        <v>13705</v>
      </c>
      <c r="E188" s="546">
        <v>1</v>
      </c>
      <c r="F188" s="1083"/>
      <c r="G188" s="1076">
        <v>1564.2719400000003</v>
      </c>
      <c r="H188" s="153">
        <f>IF(G188="","",G188-G188*COMPASS!$U$13)</f>
        <v>1564.2719400000003</v>
      </c>
    </row>
    <row r="189" spans="1:8">
      <c r="A189" s="128" t="s">
        <v>13706</v>
      </c>
      <c r="B189" s="128"/>
      <c r="C189" s="129"/>
      <c r="D189" s="129"/>
      <c r="E189" s="533"/>
      <c r="F189" s="1066"/>
      <c r="G189" s="1061"/>
      <c r="H189" s="153" t="str">
        <f>IF(G189="","",G189-G189*COMPASS!$U$13)</f>
        <v/>
      </c>
    </row>
    <row r="190" spans="1:8">
      <c r="A190" s="193" t="s">
        <v>13707</v>
      </c>
      <c r="B190" s="315" t="s">
        <v>216</v>
      </c>
      <c r="C190" s="37" t="s">
        <v>13708</v>
      </c>
      <c r="D190" s="37" t="s">
        <v>13709</v>
      </c>
      <c r="E190" s="546">
        <v>1</v>
      </c>
      <c r="F190" s="1083"/>
      <c r="G190" s="1076">
        <v>67.594560000000001</v>
      </c>
      <c r="H190" s="153">
        <f>IF(G190="","",G190-G190*COMPASS!$U$13)</f>
        <v>67.594560000000001</v>
      </c>
    </row>
    <row r="191" spans="1:8">
      <c r="A191" s="193" t="s">
        <v>13710</v>
      </c>
      <c r="B191" s="315" t="s">
        <v>216</v>
      </c>
      <c r="C191" s="37" t="s">
        <v>13711</v>
      </c>
      <c r="D191" s="37" t="s">
        <v>13712</v>
      </c>
      <c r="E191" s="546">
        <v>1</v>
      </c>
      <c r="F191" s="1083"/>
      <c r="G191" s="1076">
        <v>244.20000000000002</v>
      </c>
      <c r="H191" s="153">
        <f>IF(G191="","",G191-G191*COMPASS!$U$13)</f>
        <v>244.20000000000002</v>
      </c>
    </row>
    <row r="192" spans="1:8">
      <c r="A192" s="193" t="s">
        <v>13713</v>
      </c>
      <c r="B192" s="315" t="s">
        <v>216</v>
      </c>
      <c r="C192" s="37" t="s">
        <v>13714</v>
      </c>
      <c r="D192" s="37" t="s">
        <v>13715</v>
      </c>
      <c r="E192" s="546">
        <v>1</v>
      </c>
      <c r="F192" s="1083"/>
      <c r="G192" s="1076">
        <v>244.20000000000002</v>
      </c>
      <c r="H192" s="153">
        <f>IF(G192="","",G192-G192*COMPASS!$U$13)</f>
        <v>244.20000000000002</v>
      </c>
    </row>
    <row r="193" spans="1:8">
      <c r="A193" s="193" t="s">
        <v>13716</v>
      </c>
      <c r="B193" s="315" t="s">
        <v>216</v>
      </c>
      <c r="C193" s="37" t="s">
        <v>13717</v>
      </c>
      <c r="D193" s="37" t="s">
        <v>13718</v>
      </c>
      <c r="E193" s="546">
        <v>1</v>
      </c>
      <c r="F193" s="1083"/>
      <c r="G193" s="1076">
        <v>259.24272000000002</v>
      </c>
      <c r="H193" s="153">
        <f>IF(G193="","",G193-G193*COMPASS!$U$13)</f>
        <v>259.24272000000002</v>
      </c>
    </row>
    <row r="194" spans="1:8">
      <c r="A194" s="193" t="s">
        <v>13719</v>
      </c>
      <c r="B194" s="315" t="s">
        <v>216</v>
      </c>
      <c r="C194" s="37" t="s">
        <v>13720</v>
      </c>
      <c r="D194" s="37" t="s">
        <v>13721</v>
      </c>
      <c r="E194" s="546">
        <v>1</v>
      </c>
      <c r="F194" s="1083"/>
      <c r="G194" s="1076">
        <v>371.94102000000004</v>
      </c>
      <c r="H194" s="153">
        <f>IF(G194="","",G194-G194*COMPASS!$U$13)</f>
        <v>371.94102000000004</v>
      </c>
    </row>
    <row r="195" spans="1:8">
      <c r="A195" s="193" t="s">
        <v>13722</v>
      </c>
      <c r="B195" s="315" t="s">
        <v>216</v>
      </c>
      <c r="C195" s="37" t="s">
        <v>13723</v>
      </c>
      <c r="D195" s="37" t="s">
        <v>13724</v>
      </c>
      <c r="E195" s="546">
        <v>1</v>
      </c>
      <c r="F195" s="1083"/>
      <c r="G195" s="1076">
        <v>732.6976800000001</v>
      </c>
      <c r="H195" s="153">
        <f>IF(G195="","",G195-G195*COMPASS!$U$13)</f>
        <v>732.6976800000001</v>
      </c>
    </row>
    <row r="196" spans="1:8">
      <c r="A196" s="128" t="s">
        <v>13725</v>
      </c>
      <c r="B196" s="128"/>
      <c r="C196" s="129"/>
      <c r="D196" s="129"/>
      <c r="E196" s="533"/>
      <c r="F196" s="1066"/>
      <c r="G196" s="1061"/>
      <c r="H196" s="153" t="str">
        <f>IF(G196="","",G196-G196*COMPASS!$U$13)</f>
        <v/>
      </c>
    </row>
    <row r="197" spans="1:8">
      <c r="A197" s="193" t="s">
        <v>13726</v>
      </c>
      <c r="B197" s="315" t="s">
        <v>216</v>
      </c>
      <c r="C197" s="37" t="s">
        <v>13727</v>
      </c>
      <c r="D197" s="37" t="s">
        <v>13728</v>
      </c>
      <c r="E197" s="546">
        <v>1</v>
      </c>
      <c r="F197" s="1083"/>
      <c r="G197" s="1076">
        <v>134.09021999999999</v>
      </c>
      <c r="H197" s="153">
        <f>IF(G197="","",G197-G197*COMPASS!$U$13)</f>
        <v>134.09021999999999</v>
      </c>
    </row>
    <row r="198" spans="1:8">
      <c r="A198" s="193" t="s">
        <v>13729</v>
      </c>
      <c r="B198" s="315" t="s">
        <v>216</v>
      </c>
      <c r="C198" s="37" t="s">
        <v>13730</v>
      </c>
      <c r="D198" s="37" t="s">
        <v>13731</v>
      </c>
      <c r="E198" s="546">
        <v>1</v>
      </c>
      <c r="F198" s="1083"/>
      <c r="G198" s="1076">
        <v>161.85576</v>
      </c>
      <c r="H198" s="153">
        <f>IF(G198="","",G198-G198*COMPASS!$U$13)</f>
        <v>161.85576</v>
      </c>
    </row>
    <row r="199" spans="1:8">
      <c r="A199" s="193" t="s">
        <v>13732</v>
      </c>
      <c r="B199" s="315" t="s">
        <v>216</v>
      </c>
      <c r="C199" s="37" t="s">
        <v>13733</v>
      </c>
      <c r="D199" s="37" t="s">
        <v>13734</v>
      </c>
      <c r="E199" s="546">
        <v>1</v>
      </c>
      <c r="F199" s="1083"/>
      <c r="G199" s="1076">
        <v>208.10724000000002</v>
      </c>
      <c r="H199" s="153">
        <f>IF(G199="","",G199-G199*COMPASS!$U$13)</f>
        <v>208.10724000000002</v>
      </c>
    </row>
    <row r="200" spans="1:8">
      <c r="A200" s="193" t="s">
        <v>13735</v>
      </c>
      <c r="B200" s="315" t="s">
        <v>216</v>
      </c>
      <c r="C200" s="37" t="s">
        <v>13736</v>
      </c>
      <c r="D200" s="37" t="s">
        <v>13737</v>
      </c>
      <c r="E200" s="546">
        <v>1</v>
      </c>
      <c r="F200" s="1083"/>
      <c r="G200" s="1076">
        <v>485.73822000000001</v>
      </c>
      <c r="H200" s="153">
        <f>IF(G200="","",G200-G200*COMPASS!$U$13)</f>
        <v>485.73822000000001</v>
      </c>
    </row>
    <row r="201" spans="1:8">
      <c r="A201" s="128" t="s">
        <v>13738</v>
      </c>
      <c r="B201" s="128"/>
      <c r="C201" s="129"/>
      <c r="D201" s="129"/>
      <c r="E201" s="533"/>
      <c r="F201" s="1066"/>
      <c r="G201" s="1061"/>
      <c r="H201" s="153" t="str">
        <f>IF(G201="","",G201-G201*COMPASS!$U$13)</f>
        <v/>
      </c>
    </row>
    <row r="202" spans="1:8">
      <c r="A202" s="193" t="s">
        <v>13739</v>
      </c>
      <c r="B202" s="315" t="s">
        <v>216</v>
      </c>
      <c r="C202" s="37" t="s">
        <v>13740</v>
      </c>
      <c r="D202" s="37" t="s">
        <v>13741</v>
      </c>
      <c r="E202" s="546">
        <v>1</v>
      </c>
      <c r="F202" s="1083"/>
      <c r="G202" s="1076">
        <v>2580.68118</v>
      </c>
      <c r="H202" s="153">
        <f>IF(G202="","",G202-G202*COMPASS!$U$13)</f>
        <v>2580.68118</v>
      </c>
    </row>
    <row r="203" spans="1:8">
      <c r="A203" s="128" t="s">
        <v>13742</v>
      </c>
      <c r="B203" s="128"/>
      <c r="C203" s="129"/>
      <c r="D203" s="129"/>
      <c r="E203" s="533"/>
      <c r="F203" s="1066"/>
      <c r="G203" s="1061"/>
      <c r="H203" s="153" t="str">
        <f>IF(G203="","",G203-G203*COMPASS!$U$13)</f>
        <v/>
      </c>
    </row>
    <row r="204" spans="1:8">
      <c r="A204" s="128" t="s">
        <v>13743</v>
      </c>
      <c r="B204" s="128"/>
      <c r="C204" s="129"/>
      <c r="D204" s="129"/>
      <c r="E204" s="533"/>
      <c r="F204" s="1066"/>
      <c r="G204" s="1061"/>
      <c r="H204" s="153" t="str">
        <f>IF(G204="","",G204-G204*COMPASS!$U$13)</f>
        <v/>
      </c>
    </row>
    <row r="205" spans="1:8">
      <c r="A205" s="193" t="s">
        <v>13744</v>
      </c>
      <c r="B205" s="315" t="s">
        <v>216</v>
      </c>
      <c r="C205" s="37" t="s">
        <v>13745</v>
      </c>
      <c r="D205" s="37" t="s">
        <v>13746</v>
      </c>
      <c r="E205" s="546">
        <v>1</v>
      </c>
      <c r="F205" s="1083"/>
      <c r="G205" s="1076">
        <v>467.54532000000006</v>
      </c>
      <c r="H205" s="153">
        <f>IF(G205="","",G205-G205*COMPASS!$U$13)</f>
        <v>467.54532000000006</v>
      </c>
    </row>
    <row r="206" spans="1:8">
      <c r="A206" s="193" t="s">
        <v>13747</v>
      </c>
      <c r="B206" s="315" t="s">
        <v>216</v>
      </c>
      <c r="C206" s="37" t="s">
        <v>13748</v>
      </c>
      <c r="D206" s="37" t="s">
        <v>13749</v>
      </c>
      <c r="E206" s="546">
        <v>1</v>
      </c>
      <c r="F206" s="1083"/>
      <c r="G206" s="1076">
        <v>937.72800000000007</v>
      </c>
      <c r="H206" s="153">
        <f>IF(G206="","",G206-G206*COMPASS!$U$13)</f>
        <v>937.72800000000007</v>
      </c>
    </row>
    <row r="207" spans="1:8">
      <c r="A207" s="193" t="s">
        <v>13750</v>
      </c>
      <c r="B207" s="315" t="s">
        <v>216</v>
      </c>
      <c r="C207" s="37" t="s">
        <v>13751</v>
      </c>
      <c r="D207" s="37" t="s">
        <v>13752</v>
      </c>
      <c r="E207" s="546">
        <v>1</v>
      </c>
      <c r="F207" s="1083"/>
      <c r="G207" s="1076">
        <v>1293.96696</v>
      </c>
      <c r="H207" s="153">
        <f>IF(G207="","",G207-G207*COMPASS!$U$13)</f>
        <v>1293.96696</v>
      </c>
    </row>
    <row r="208" spans="1:8">
      <c r="A208" s="193" t="s">
        <v>13753</v>
      </c>
      <c r="B208" s="315" t="s">
        <v>216</v>
      </c>
      <c r="C208" s="37" t="s">
        <v>13754</v>
      </c>
      <c r="D208" s="37" t="s">
        <v>13755</v>
      </c>
      <c r="E208" s="546">
        <v>1</v>
      </c>
      <c r="F208" s="1083"/>
      <c r="G208" s="1076">
        <v>2485.1501400000002</v>
      </c>
      <c r="H208" s="153">
        <f>IF(G208="","",G208-G208*COMPASS!$U$13)</f>
        <v>2485.1501400000002</v>
      </c>
    </row>
    <row r="209" spans="1:8">
      <c r="A209" s="128" t="s">
        <v>13756</v>
      </c>
      <c r="B209" s="128"/>
      <c r="C209" s="129"/>
      <c r="D209" s="129"/>
      <c r="E209" s="533"/>
      <c r="F209" s="1066"/>
      <c r="G209" s="1061"/>
      <c r="H209" s="153" t="str">
        <f>IF(G209="","",G209-G209*COMPASS!$U$13)</f>
        <v/>
      </c>
    </row>
    <row r="210" spans="1:8">
      <c r="A210" s="193" t="s">
        <v>13757</v>
      </c>
      <c r="B210" s="315" t="s">
        <v>216</v>
      </c>
      <c r="C210" s="37" t="s">
        <v>13758</v>
      </c>
      <c r="D210" s="37" t="s">
        <v>13759</v>
      </c>
      <c r="E210" s="546">
        <v>1</v>
      </c>
      <c r="F210" s="1083"/>
      <c r="G210" s="1076">
        <v>79.462680000000006</v>
      </c>
      <c r="H210" s="153">
        <f>IF(G210="","",G210-G210*COMPASS!$U$13)</f>
        <v>79.462680000000006</v>
      </c>
    </row>
    <row r="211" spans="1:8">
      <c r="A211" s="193" t="s">
        <v>13760</v>
      </c>
      <c r="B211" s="315" t="s">
        <v>216</v>
      </c>
      <c r="C211" s="37" t="s">
        <v>13761</v>
      </c>
      <c r="D211" s="37" t="s">
        <v>13762</v>
      </c>
      <c r="E211" s="546">
        <v>1</v>
      </c>
      <c r="F211" s="1083"/>
      <c r="G211" s="1076">
        <v>312.74694</v>
      </c>
      <c r="H211" s="153">
        <f>IF(G211="","",G211-G211*COMPASS!$U$13)</f>
        <v>312.74694</v>
      </c>
    </row>
    <row r="212" spans="1:8">
      <c r="A212" s="193" t="s">
        <v>13763</v>
      </c>
      <c r="B212" s="315" t="s">
        <v>216</v>
      </c>
      <c r="C212" s="37" t="s">
        <v>13764</v>
      </c>
      <c r="D212" s="37" t="s">
        <v>13765</v>
      </c>
      <c r="E212" s="546">
        <v>1</v>
      </c>
      <c r="F212" s="1083"/>
      <c r="G212" s="1076">
        <v>367.93614000000002</v>
      </c>
      <c r="H212" s="153">
        <f>IF(G212="","",G212-G212*COMPASS!$U$13)</f>
        <v>367.93614000000002</v>
      </c>
    </row>
    <row r="213" spans="1:8">
      <c r="A213" s="193" t="s">
        <v>13766</v>
      </c>
      <c r="B213" s="315" t="s">
        <v>216</v>
      </c>
      <c r="C213" s="37" t="s">
        <v>13767</v>
      </c>
      <c r="D213" s="37" t="s">
        <v>13768</v>
      </c>
      <c r="E213" s="546">
        <v>1</v>
      </c>
      <c r="F213" s="1083"/>
      <c r="G213" s="1076">
        <v>251.74578000000002</v>
      </c>
      <c r="H213" s="153">
        <f>IF(G213="","",G213-G213*COMPASS!$U$13)</f>
        <v>251.74578000000002</v>
      </c>
    </row>
    <row r="214" spans="1:8">
      <c r="A214" s="193" t="s">
        <v>13769</v>
      </c>
      <c r="B214" s="315" t="s">
        <v>216</v>
      </c>
      <c r="C214" s="37" t="s">
        <v>13770</v>
      </c>
      <c r="D214" s="37" t="s">
        <v>13771</v>
      </c>
      <c r="E214" s="546">
        <v>1</v>
      </c>
      <c r="F214" s="1083"/>
      <c r="G214" s="1076">
        <v>419.95074000000005</v>
      </c>
      <c r="H214" s="153">
        <f>IF(G214="","",G214-G214*COMPASS!$U$13)</f>
        <v>419.95074000000005</v>
      </c>
    </row>
    <row r="215" spans="1:8">
      <c r="A215" s="128" t="s">
        <v>3583</v>
      </c>
      <c r="B215" s="449"/>
      <c r="C215" s="129"/>
      <c r="D215" s="1011"/>
      <c r="E215" s="533"/>
      <c r="F215" s="71"/>
      <c r="G215" s="534"/>
      <c r="H215" s="153" t="str">
        <f>IF(G215="","",G215-G215*COMPASS!$U$13)</f>
        <v/>
      </c>
    </row>
    <row r="216" spans="1:8">
      <c r="A216" s="193" t="s">
        <v>3739</v>
      </c>
      <c r="B216" s="315" t="s">
        <v>216</v>
      </c>
      <c r="C216" s="37" t="s">
        <v>3584</v>
      </c>
      <c r="D216" s="37" t="s">
        <v>5832</v>
      </c>
      <c r="E216" s="546">
        <v>1</v>
      </c>
      <c r="F216" s="1083"/>
      <c r="G216" s="1076">
        <v>5514.5732399999997</v>
      </c>
      <c r="H216" s="153">
        <f>IF(G216="","",G216-G216*COMPASS!$U$13)</f>
        <v>5514.5732399999997</v>
      </c>
    </row>
    <row r="217" spans="1:8">
      <c r="A217" s="193" t="s">
        <v>3740</v>
      </c>
      <c r="B217" s="315" t="s">
        <v>216</v>
      </c>
      <c r="C217" s="37" t="s">
        <v>3585</v>
      </c>
      <c r="D217" s="37" t="s">
        <v>5833</v>
      </c>
      <c r="E217" s="546">
        <v>1</v>
      </c>
      <c r="F217" s="1083"/>
      <c r="G217" s="1076">
        <v>6201.3857399999997</v>
      </c>
      <c r="H217" s="153">
        <f>IF(G217="","",G217-G217*COMPASS!$U$13)</f>
        <v>6201.3857399999997</v>
      </c>
    </row>
    <row r="218" spans="1:8">
      <c r="A218" s="193" t="s">
        <v>3741</v>
      </c>
      <c r="B218" s="315" t="s">
        <v>216</v>
      </c>
      <c r="C218" s="37" t="s">
        <v>3586</v>
      </c>
      <c r="D218" s="37" t="s">
        <v>5834</v>
      </c>
      <c r="E218" s="546">
        <v>1</v>
      </c>
      <c r="F218" s="1083"/>
      <c r="G218" s="1076">
        <v>5735.1346800000001</v>
      </c>
      <c r="H218" s="153">
        <f>IF(G218="","",G218-G218*COMPASS!$U$13)</f>
        <v>5735.1346800000001</v>
      </c>
    </row>
    <row r="219" spans="1:8">
      <c r="A219" s="193" t="s">
        <v>3742</v>
      </c>
      <c r="B219" s="315" t="s">
        <v>216</v>
      </c>
      <c r="C219" s="37" t="s">
        <v>3587</v>
      </c>
      <c r="D219" s="37" t="s">
        <v>5835</v>
      </c>
      <c r="E219" s="546">
        <v>1</v>
      </c>
      <c r="F219" s="1083"/>
      <c r="G219" s="1076">
        <v>6645.7808999999997</v>
      </c>
      <c r="H219" s="153">
        <f>IF(G219="","",G219-G219*COMPASS!$U$13)</f>
        <v>6645.7808999999997</v>
      </c>
    </row>
    <row r="220" spans="1:8">
      <c r="A220" s="193" t="s">
        <v>3743</v>
      </c>
      <c r="B220" s="315" t="s">
        <v>216</v>
      </c>
      <c r="C220" s="37" t="s">
        <v>3588</v>
      </c>
      <c r="D220" s="37" t="s">
        <v>5836</v>
      </c>
      <c r="E220" s="546">
        <v>1</v>
      </c>
      <c r="F220" s="1083"/>
      <c r="G220" s="1076">
        <v>5903.3884800000005</v>
      </c>
      <c r="H220" s="153">
        <f>IF(G220="","",G220-G220*COMPASS!$U$13)</f>
        <v>5903.3884800000005</v>
      </c>
    </row>
    <row r="221" spans="1:8">
      <c r="A221" s="193" t="s">
        <v>3744</v>
      </c>
      <c r="B221" s="315" t="s">
        <v>216</v>
      </c>
      <c r="C221" s="37" t="s">
        <v>3589</v>
      </c>
      <c r="D221" s="37" t="s">
        <v>5837</v>
      </c>
      <c r="E221" s="546">
        <v>1</v>
      </c>
      <c r="F221" s="1083"/>
      <c r="G221" s="1076">
        <v>6942.7036800000005</v>
      </c>
      <c r="H221" s="153">
        <f>IF(G221="","",G221-G221*COMPASS!$U$13)</f>
        <v>6942.7036800000005</v>
      </c>
    </row>
    <row r="222" spans="1:8">
      <c r="A222" s="193" t="s">
        <v>3745</v>
      </c>
      <c r="B222" s="315" t="s">
        <v>216</v>
      </c>
      <c r="C222" s="37" t="s">
        <v>3590</v>
      </c>
      <c r="D222" s="37" t="s">
        <v>5838</v>
      </c>
      <c r="E222" s="546">
        <v>1</v>
      </c>
      <c r="F222" s="1083"/>
      <c r="G222" s="1076">
        <v>6150.8851800000002</v>
      </c>
      <c r="H222" s="153">
        <f>IF(G222="","",G222-G222*COMPASS!$U$13)</f>
        <v>6150.8851800000002</v>
      </c>
    </row>
    <row r="223" spans="1:8">
      <c r="A223" s="193" t="s">
        <v>3746</v>
      </c>
      <c r="B223" s="315" t="s">
        <v>216</v>
      </c>
      <c r="C223" s="37" t="s">
        <v>3591</v>
      </c>
      <c r="D223" s="37" t="s">
        <v>5839</v>
      </c>
      <c r="E223" s="546">
        <v>1</v>
      </c>
      <c r="F223" s="1083"/>
      <c r="G223" s="1076">
        <v>7112.4471000000012</v>
      </c>
      <c r="H223" s="153">
        <f>IF(G223="","",G223-G223*COMPASS!$U$13)</f>
        <v>7112.4471000000012</v>
      </c>
    </row>
    <row r="224" spans="1:8">
      <c r="A224" s="193" t="s">
        <v>3747</v>
      </c>
      <c r="B224" s="315" t="s">
        <v>216</v>
      </c>
      <c r="C224" s="37" t="s">
        <v>3592</v>
      </c>
      <c r="D224" s="37" t="s">
        <v>5840</v>
      </c>
      <c r="E224" s="546">
        <v>1</v>
      </c>
      <c r="F224" s="1083"/>
      <c r="G224" s="1076">
        <v>6999.2848200000008</v>
      </c>
      <c r="H224" s="153">
        <f>IF(G224="","",G224-G224*COMPASS!$U$13)</f>
        <v>6999.2848200000008</v>
      </c>
    </row>
    <row r="225" spans="1:8">
      <c r="A225" s="193" t="s">
        <v>3748</v>
      </c>
      <c r="B225" s="315" t="s">
        <v>216</v>
      </c>
      <c r="C225" s="37" t="s">
        <v>3593</v>
      </c>
      <c r="D225" s="37" t="s">
        <v>5841</v>
      </c>
      <c r="E225" s="546">
        <v>1</v>
      </c>
      <c r="F225" s="1083"/>
      <c r="G225" s="1076">
        <v>8006.7807600000015</v>
      </c>
      <c r="H225" s="153">
        <f>IF(G225="","",G225-G225*COMPASS!$U$13)</f>
        <v>8006.7807600000015</v>
      </c>
    </row>
    <row r="226" spans="1:8">
      <c r="A226" s="193" t="s">
        <v>3749</v>
      </c>
      <c r="B226" s="315" t="s">
        <v>216</v>
      </c>
      <c r="C226" s="37" t="s">
        <v>3594</v>
      </c>
      <c r="D226" s="37" t="s">
        <v>5842</v>
      </c>
      <c r="E226" s="546">
        <v>1</v>
      </c>
      <c r="F226" s="1083"/>
      <c r="G226" s="1076">
        <v>7282.0928400000003</v>
      </c>
      <c r="H226" s="153">
        <f>IF(G226="","",G226-G226*COMPASS!$U$13)</f>
        <v>7282.0928400000003</v>
      </c>
    </row>
    <row r="227" spans="1:8">
      <c r="A227" s="193" t="s">
        <v>3750</v>
      </c>
      <c r="B227" s="315" t="s">
        <v>216</v>
      </c>
      <c r="C227" s="37" t="s">
        <v>3595</v>
      </c>
      <c r="D227" s="37" t="s">
        <v>5843</v>
      </c>
      <c r="E227" s="546">
        <v>1</v>
      </c>
      <c r="F227" s="1083"/>
      <c r="G227" s="1076">
        <v>8377.9647600000008</v>
      </c>
      <c r="H227" s="153">
        <f>IF(G227="","",G227-G227*COMPASS!$U$13)</f>
        <v>8377.9647600000008</v>
      </c>
    </row>
    <row r="228" spans="1:8">
      <c r="A228" s="128" t="s">
        <v>3596</v>
      </c>
      <c r="B228" s="449"/>
      <c r="C228" s="129"/>
      <c r="D228" s="1011"/>
      <c r="E228" s="533"/>
      <c r="F228" s="71"/>
      <c r="G228" s="534"/>
      <c r="H228" s="153" t="str">
        <f>IF(G228="","",G228-G228*COMPASS!$U$13)</f>
        <v/>
      </c>
    </row>
    <row r="229" spans="1:8">
      <c r="A229" s="193" t="s">
        <v>3751</v>
      </c>
      <c r="B229" s="315" t="s">
        <v>216</v>
      </c>
      <c r="C229" s="37" t="s">
        <v>3597</v>
      </c>
      <c r="D229" s="37" t="s">
        <v>5844</v>
      </c>
      <c r="E229" s="546">
        <v>1</v>
      </c>
      <c r="F229" s="1083"/>
      <c r="G229" s="1076">
        <v>949.3275000000001</v>
      </c>
      <c r="H229" s="153">
        <f>IF(G229="","",G229-G229*COMPASS!$U$13)</f>
        <v>949.3275000000001</v>
      </c>
    </row>
    <row r="230" spans="1:8">
      <c r="A230" s="193" t="s">
        <v>3752</v>
      </c>
      <c r="B230" s="315" t="s">
        <v>216</v>
      </c>
      <c r="C230" s="37" t="s">
        <v>3598</v>
      </c>
      <c r="D230" s="37" t="s">
        <v>5845</v>
      </c>
      <c r="E230" s="546">
        <v>1</v>
      </c>
      <c r="F230" s="1083"/>
      <c r="G230" s="1076">
        <v>989.74260000000015</v>
      </c>
      <c r="H230" s="153">
        <f>IF(G230="","",G230-G230*COMPASS!$U$13)</f>
        <v>989.74260000000015</v>
      </c>
    </row>
    <row r="231" spans="1:8">
      <c r="A231" s="193" t="s">
        <v>3753</v>
      </c>
      <c r="B231" s="315" t="s">
        <v>216</v>
      </c>
      <c r="C231" s="37" t="s">
        <v>3599</v>
      </c>
      <c r="D231" s="37" t="s">
        <v>5846</v>
      </c>
      <c r="E231" s="546">
        <v>1</v>
      </c>
      <c r="F231" s="1083"/>
      <c r="G231" s="1076">
        <v>1290.2307000000001</v>
      </c>
      <c r="H231" s="153">
        <f>IF(G231="","",G231-G231*COMPASS!$U$13)</f>
        <v>1290.2307000000001</v>
      </c>
    </row>
    <row r="232" spans="1:8">
      <c r="A232" s="193" t="s">
        <v>3754</v>
      </c>
      <c r="B232" s="315" t="s">
        <v>216</v>
      </c>
      <c r="C232" s="37" t="s">
        <v>3600</v>
      </c>
      <c r="D232" s="37" t="s">
        <v>5847</v>
      </c>
      <c r="E232" s="546">
        <v>1</v>
      </c>
      <c r="F232" s="1083"/>
      <c r="G232" s="1076">
        <v>1113.4543200000001</v>
      </c>
      <c r="H232" s="153">
        <f>IF(G232="","",G232-G232*COMPASS!$U$13)</f>
        <v>1113.4543200000001</v>
      </c>
    </row>
    <row r="233" spans="1:8">
      <c r="A233" s="128" t="s">
        <v>3601</v>
      </c>
      <c r="B233" s="449"/>
      <c r="C233" s="129"/>
      <c r="D233" s="1011"/>
      <c r="E233" s="533"/>
      <c r="F233" s="71"/>
      <c r="G233" s="534"/>
      <c r="H233" s="153" t="str">
        <f>IF(G233="","",G233-G233*COMPASS!$U$13)</f>
        <v/>
      </c>
    </row>
    <row r="234" spans="1:8">
      <c r="A234" s="193" t="s">
        <v>3755</v>
      </c>
      <c r="B234" s="315" t="s">
        <v>216</v>
      </c>
      <c r="C234" s="37" t="s">
        <v>3602</v>
      </c>
      <c r="D234" s="37" t="s">
        <v>5848</v>
      </c>
      <c r="E234" s="546">
        <v>1</v>
      </c>
      <c r="F234" s="1083"/>
      <c r="G234" s="1076">
        <v>537.26441999999997</v>
      </c>
      <c r="H234" s="153">
        <f>IF(G234="","",G234-G234*COMPASS!$U$13)</f>
        <v>537.26441999999997</v>
      </c>
    </row>
    <row r="235" spans="1:8">
      <c r="A235" s="193" t="s">
        <v>3756</v>
      </c>
      <c r="B235" s="315" t="s">
        <v>216</v>
      </c>
      <c r="C235" s="37" t="s">
        <v>3603</v>
      </c>
      <c r="D235" s="37" t="s">
        <v>5849</v>
      </c>
      <c r="E235" s="546">
        <v>1</v>
      </c>
      <c r="F235" s="1083"/>
      <c r="G235" s="1076">
        <v>537.26441999999997</v>
      </c>
      <c r="H235" s="153">
        <f>IF(G235="","",G235-G235*COMPASS!$U$13)</f>
        <v>537.26441999999997</v>
      </c>
    </row>
    <row r="236" spans="1:8">
      <c r="A236" s="193" t="s">
        <v>3757</v>
      </c>
      <c r="B236" s="315" t="s">
        <v>216</v>
      </c>
      <c r="C236" s="37" t="s">
        <v>3604</v>
      </c>
      <c r="D236" s="37" t="s">
        <v>5850</v>
      </c>
      <c r="E236" s="546">
        <v>1</v>
      </c>
      <c r="F236" s="1083"/>
      <c r="G236" s="1076">
        <v>625.6404</v>
      </c>
      <c r="H236" s="153">
        <f>IF(G236="","",G236-G236*COMPASS!$U$13)</f>
        <v>625.6404</v>
      </c>
    </row>
    <row r="237" spans="1:8">
      <c r="A237" s="193" t="s">
        <v>3758</v>
      </c>
      <c r="B237" s="315" t="s">
        <v>216</v>
      </c>
      <c r="C237" s="37" t="s">
        <v>3605</v>
      </c>
      <c r="D237" s="37" t="s">
        <v>5851</v>
      </c>
      <c r="E237" s="546">
        <v>1</v>
      </c>
      <c r="F237" s="1083"/>
      <c r="G237" s="1076">
        <v>745.81122000000016</v>
      </c>
      <c r="H237" s="153">
        <f>IF(G237="","",G237-G237*COMPASS!$U$13)</f>
        <v>745.81122000000016</v>
      </c>
    </row>
    <row r="238" spans="1:8">
      <c r="A238" s="193" t="s">
        <v>3759</v>
      </c>
      <c r="B238" s="315" t="s">
        <v>216</v>
      </c>
      <c r="C238" s="37" t="s">
        <v>3606</v>
      </c>
      <c r="D238" s="37" t="s">
        <v>5852</v>
      </c>
      <c r="E238" s="546">
        <v>1</v>
      </c>
      <c r="F238" s="1083"/>
      <c r="G238" s="1076">
        <v>692.81982000000005</v>
      </c>
      <c r="H238" s="153">
        <f>IF(G238="","",G238-G238*COMPASS!$U$13)</f>
        <v>692.81982000000005</v>
      </c>
    </row>
    <row r="239" spans="1:8">
      <c r="A239" s="193" t="s">
        <v>3760</v>
      </c>
      <c r="B239" s="315" t="s">
        <v>216</v>
      </c>
      <c r="C239" s="37" t="s">
        <v>3607</v>
      </c>
      <c r="D239" s="37" t="s">
        <v>5853</v>
      </c>
      <c r="E239" s="546">
        <v>1</v>
      </c>
      <c r="F239" s="1083"/>
      <c r="G239" s="1076">
        <v>802.39236000000005</v>
      </c>
      <c r="H239" s="153">
        <f>IF(G239="","",G239-G239*COMPASS!$U$13)</f>
        <v>802.39236000000005</v>
      </c>
    </row>
    <row r="240" spans="1:8">
      <c r="A240" s="193" t="s">
        <v>3761</v>
      </c>
      <c r="B240" s="315" t="s">
        <v>216</v>
      </c>
      <c r="C240" s="37" t="s">
        <v>3608</v>
      </c>
      <c r="D240" s="37" t="s">
        <v>5854</v>
      </c>
      <c r="E240" s="546">
        <v>1</v>
      </c>
      <c r="F240" s="1083"/>
      <c r="G240" s="1076">
        <v>692.81982000000005</v>
      </c>
      <c r="H240" s="153">
        <f>IF(G240="","",G240-G240*COMPASS!$U$13)</f>
        <v>692.81982000000005</v>
      </c>
    </row>
    <row r="241" spans="1:8">
      <c r="A241" s="193" t="s">
        <v>3762</v>
      </c>
      <c r="B241" s="315" t="s">
        <v>216</v>
      </c>
      <c r="C241" s="37" t="s">
        <v>3609</v>
      </c>
      <c r="D241" s="37" t="s">
        <v>5855</v>
      </c>
      <c r="E241" s="546">
        <v>1</v>
      </c>
      <c r="F241" s="1083"/>
      <c r="G241" s="1076">
        <v>689.30334000000005</v>
      </c>
      <c r="H241" s="153">
        <f>IF(G241="","",G241-G241*COMPASS!$U$13)</f>
        <v>689.30334000000005</v>
      </c>
    </row>
    <row r="242" spans="1:8">
      <c r="A242" s="193" t="s">
        <v>3763</v>
      </c>
      <c r="B242" s="315" t="s">
        <v>216</v>
      </c>
      <c r="C242" s="37" t="s">
        <v>3610</v>
      </c>
      <c r="D242" s="37" t="s">
        <v>5856</v>
      </c>
      <c r="E242" s="546">
        <v>1</v>
      </c>
      <c r="F242" s="1083"/>
      <c r="G242" s="1076">
        <v>866.03088000000002</v>
      </c>
      <c r="H242" s="153">
        <f>IF(G242="","",G242-G242*COMPASS!$U$13)</f>
        <v>866.03088000000002</v>
      </c>
    </row>
    <row r="243" spans="1:8">
      <c r="A243" s="193" t="s">
        <v>3764</v>
      </c>
      <c r="B243" s="315" t="s">
        <v>216</v>
      </c>
      <c r="C243" s="37" t="s">
        <v>3611</v>
      </c>
      <c r="D243" s="37" t="s">
        <v>5857</v>
      </c>
      <c r="E243" s="546">
        <v>1</v>
      </c>
      <c r="F243" s="1083"/>
      <c r="G243" s="1076">
        <v>795.33498000000009</v>
      </c>
      <c r="H243" s="153">
        <f>IF(G243="","",G243-G243*COMPASS!$U$13)</f>
        <v>795.33498000000009</v>
      </c>
    </row>
    <row r="244" spans="1:8">
      <c r="A244" s="193" t="s">
        <v>3765</v>
      </c>
      <c r="B244" s="315" t="s">
        <v>216</v>
      </c>
      <c r="C244" s="37" t="s">
        <v>3612</v>
      </c>
      <c r="D244" s="37" t="s">
        <v>5858</v>
      </c>
      <c r="E244" s="546">
        <v>1</v>
      </c>
      <c r="F244" s="1083"/>
      <c r="G244" s="1076">
        <v>795.33498000000009</v>
      </c>
      <c r="H244" s="153">
        <f>IF(G244="","",G244-G244*COMPASS!$U$13)</f>
        <v>795.33498000000009</v>
      </c>
    </row>
    <row r="245" spans="1:8">
      <c r="A245" s="193" t="s">
        <v>3766</v>
      </c>
      <c r="B245" s="315" t="s">
        <v>216</v>
      </c>
      <c r="C245" s="37" t="s">
        <v>3613</v>
      </c>
      <c r="D245" s="37" t="s">
        <v>5859</v>
      </c>
      <c r="E245" s="546">
        <v>1</v>
      </c>
      <c r="F245" s="1083"/>
      <c r="G245" s="1076">
        <v>936.70236</v>
      </c>
      <c r="H245" s="153">
        <f>IF(G245="","",G245-G245*COMPASS!$U$13)</f>
        <v>936.70236</v>
      </c>
    </row>
    <row r="246" spans="1:8">
      <c r="A246" s="193" t="s">
        <v>3767</v>
      </c>
      <c r="B246" s="315" t="s">
        <v>216</v>
      </c>
      <c r="C246" s="37" t="s">
        <v>3614</v>
      </c>
      <c r="D246" s="37" t="s">
        <v>5860</v>
      </c>
      <c r="E246" s="546">
        <v>1</v>
      </c>
      <c r="F246" s="1083"/>
      <c r="G246" s="1076">
        <v>914.72436000000005</v>
      </c>
      <c r="H246" s="153">
        <f>IF(G246="","",G246-G246*COMPASS!$U$13)</f>
        <v>914.72436000000005</v>
      </c>
    </row>
    <row r="247" spans="1:8">
      <c r="A247" s="193" t="s">
        <v>3768</v>
      </c>
      <c r="B247" s="315" t="s">
        <v>216</v>
      </c>
      <c r="C247" s="37" t="s">
        <v>3615</v>
      </c>
      <c r="D247" s="37" t="s">
        <v>5861</v>
      </c>
      <c r="E247" s="546">
        <v>1</v>
      </c>
      <c r="F247" s="1083"/>
      <c r="G247" s="1076">
        <v>919.02228000000002</v>
      </c>
      <c r="H247" s="153">
        <f>IF(G247="","",G247-G247*COMPASS!$U$13)</f>
        <v>919.02228000000002</v>
      </c>
    </row>
    <row r="248" spans="1:8">
      <c r="A248" s="128" t="s">
        <v>3616</v>
      </c>
      <c r="B248" s="449"/>
      <c r="C248" s="129"/>
      <c r="D248" s="1011"/>
      <c r="E248" s="533"/>
      <c r="F248" s="71"/>
      <c r="G248" s="534"/>
      <c r="H248" s="153" t="str">
        <f>IF(G248="","",G248-G248*COMPASS!$U$13)</f>
        <v/>
      </c>
    </row>
    <row r="249" spans="1:8">
      <c r="A249" s="193" t="s">
        <v>3769</v>
      </c>
      <c r="B249" s="315" t="s">
        <v>216</v>
      </c>
      <c r="C249" s="37" t="s">
        <v>3617</v>
      </c>
      <c r="D249" s="37" t="s">
        <v>5862</v>
      </c>
      <c r="E249" s="546">
        <v>1</v>
      </c>
      <c r="F249" s="1083"/>
      <c r="G249" s="1076">
        <v>49.426079999999999</v>
      </c>
      <c r="H249" s="153">
        <f>IF(G249="","",G249-G249*COMPASS!$U$13)</f>
        <v>49.426079999999999</v>
      </c>
    </row>
    <row r="250" spans="1:8">
      <c r="A250" s="193" t="s">
        <v>3770</v>
      </c>
      <c r="B250" s="315" t="s">
        <v>216</v>
      </c>
      <c r="C250" s="37" t="s">
        <v>3618</v>
      </c>
      <c r="D250" s="37" t="s">
        <v>5863</v>
      </c>
      <c r="E250" s="546">
        <v>1</v>
      </c>
      <c r="F250" s="1083"/>
      <c r="G250" s="1076">
        <v>56.874180000000003</v>
      </c>
      <c r="H250" s="153">
        <f>IF(G250="","",G250-G250*COMPASS!$U$13)</f>
        <v>56.874180000000003</v>
      </c>
    </row>
    <row r="251" spans="1:8">
      <c r="A251" s="193" t="s">
        <v>3771</v>
      </c>
      <c r="B251" s="315" t="s">
        <v>216</v>
      </c>
      <c r="C251" s="37" t="s">
        <v>3619</v>
      </c>
      <c r="D251" s="37" t="s">
        <v>5864</v>
      </c>
      <c r="E251" s="546">
        <v>1</v>
      </c>
      <c r="F251" s="1083"/>
      <c r="G251" s="1076">
        <v>67.887600000000006</v>
      </c>
      <c r="H251" s="153">
        <f>IF(G251="","",G251-G251*COMPASS!$U$13)</f>
        <v>67.887600000000006</v>
      </c>
    </row>
    <row r="252" spans="1:8">
      <c r="A252" s="193" t="s">
        <v>3772</v>
      </c>
      <c r="B252" s="315" t="s">
        <v>216</v>
      </c>
      <c r="C252" s="37" t="s">
        <v>3620</v>
      </c>
      <c r="D252" s="37" t="s">
        <v>5864</v>
      </c>
      <c r="E252" s="546">
        <v>1</v>
      </c>
      <c r="F252" s="1083"/>
      <c r="G252" s="1076">
        <v>67.887600000000006</v>
      </c>
      <c r="H252" s="153">
        <f>IF(G252="","",G252-G252*COMPASS!$U$13)</f>
        <v>67.887600000000006</v>
      </c>
    </row>
    <row r="253" spans="1:8">
      <c r="A253" s="193" t="s">
        <v>3773</v>
      </c>
      <c r="B253" s="315" t="s">
        <v>216</v>
      </c>
      <c r="C253" s="37" t="s">
        <v>3621</v>
      </c>
      <c r="D253" s="37" t="s">
        <v>5865</v>
      </c>
      <c r="E253" s="546">
        <v>1</v>
      </c>
      <c r="F253" s="1083"/>
      <c r="G253" s="1076">
        <v>85.176960000000008</v>
      </c>
      <c r="H253" s="153">
        <f>IF(G253="","",G253-G253*COMPASS!$U$13)</f>
        <v>85.176960000000008</v>
      </c>
    </row>
    <row r="254" spans="1:8">
      <c r="A254" s="193" t="s">
        <v>3774</v>
      </c>
      <c r="B254" s="315" t="s">
        <v>216</v>
      </c>
      <c r="C254" s="37" t="s">
        <v>3622</v>
      </c>
      <c r="D254" s="37" t="s">
        <v>5866</v>
      </c>
      <c r="E254" s="546">
        <v>1</v>
      </c>
      <c r="F254" s="1083"/>
      <c r="G254" s="1076">
        <v>92.600640000000013</v>
      </c>
      <c r="H254" s="153">
        <f>IF(G254="","",G254-G254*COMPASS!$U$13)</f>
        <v>92.600640000000013</v>
      </c>
    </row>
    <row r="255" spans="1:8">
      <c r="A255" s="128" t="s">
        <v>3623</v>
      </c>
      <c r="B255" s="449"/>
      <c r="C255" s="129"/>
      <c r="D255" s="1011"/>
      <c r="E255" s="533"/>
      <c r="F255" s="71"/>
      <c r="G255" s="534"/>
      <c r="H255" s="153" t="str">
        <f>IF(G255="","",G255-G255*COMPASS!$U$13)</f>
        <v/>
      </c>
    </row>
    <row r="256" spans="1:8">
      <c r="A256" s="193" t="s">
        <v>3775</v>
      </c>
      <c r="B256" s="315" t="s">
        <v>216</v>
      </c>
      <c r="C256" s="37" t="s">
        <v>3624</v>
      </c>
      <c r="D256" s="37" t="s">
        <v>5867</v>
      </c>
      <c r="E256" s="546">
        <v>1</v>
      </c>
      <c r="F256" s="1083"/>
      <c r="G256" s="1076">
        <v>1292.74596</v>
      </c>
      <c r="H256" s="153">
        <f>IF(G256="","",G256-G256*COMPASS!$U$13)</f>
        <v>1292.74596</v>
      </c>
    </row>
    <row r="257" spans="1:8">
      <c r="A257" s="193" t="s">
        <v>3776</v>
      </c>
      <c r="B257" s="315" t="s">
        <v>216</v>
      </c>
      <c r="C257" s="37" t="s">
        <v>3625</v>
      </c>
      <c r="D257" s="37" t="s">
        <v>5867</v>
      </c>
      <c r="E257" s="546">
        <v>1</v>
      </c>
      <c r="F257" s="1083"/>
      <c r="G257" s="1076">
        <v>912.6975000000001</v>
      </c>
      <c r="H257" s="153">
        <f>IF(G257="","",G257-G257*COMPASS!$U$13)</f>
        <v>912.6975000000001</v>
      </c>
    </row>
    <row r="258" spans="1:8">
      <c r="A258" s="193" t="s">
        <v>3777</v>
      </c>
      <c r="B258" s="315" t="s">
        <v>216</v>
      </c>
      <c r="C258" s="37" t="s">
        <v>3626</v>
      </c>
      <c r="D258" s="37" t="s">
        <v>5867</v>
      </c>
      <c r="E258" s="546">
        <v>1</v>
      </c>
      <c r="F258" s="1083"/>
      <c r="G258" s="1076">
        <v>997.97214000000008</v>
      </c>
      <c r="H258" s="153">
        <f>IF(G258="","",G258-G258*COMPASS!$U$13)</f>
        <v>997.97214000000008</v>
      </c>
    </row>
    <row r="259" spans="1:8">
      <c r="A259" s="193" t="s">
        <v>3781</v>
      </c>
      <c r="B259" s="315" t="s">
        <v>216</v>
      </c>
      <c r="C259" s="37" t="s">
        <v>3634</v>
      </c>
      <c r="D259" s="37" t="s">
        <v>5871</v>
      </c>
      <c r="E259" s="546">
        <v>1</v>
      </c>
      <c r="F259" s="1083"/>
      <c r="G259" s="1076">
        <v>2394.0635400000001</v>
      </c>
      <c r="H259" s="153">
        <f>IF(G259="","",G259-G259*COMPASS!$U$13)</f>
        <v>2394.0635400000001</v>
      </c>
    </row>
    <row r="260" spans="1:8">
      <c r="A260" s="193" t="s">
        <v>13772</v>
      </c>
      <c r="B260" s="315" t="s">
        <v>216</v>
      </c>
      <c r="C260" s="37" t="s">
        <v>13773</v>
      </c>
      <c r="D260" s="37" t="s">
        <v>13774</v>
      </c>
      <c r="E260" s="546">
        <v>1</v>
      </c>
      <c r="F260" s="1083"/>
      <c r="G260" s="1076">
        <v>451.62348000000003</v>
      </c>
      <c r="H260" s="153">
        <f>IF(G260="","",G260-G260*COMPASS!$U$13)</f>
        <v>451.62348000000003</v>
      </c>
    </row>
    <row r="261" spans="1:8">
      <c r="A261" s="193" t="s">
        <v>13775</v>
      </c>
      <c r="B261" s="315" t="s">
        <v>216</v>
      </c>
      <c r="C261" s="37" t="s">
        <v>13776</v>
      </c>
      <c r="D261" s="37" t="s">
        <v>13777</v>
      </c>
      <c r="E261" s="546">
        <v>1</v>
      </c>
      <c r="F261" s="1083"/>
      <c r="G261" s="1076">
        <v>502.6857</v>
      </c>
      <c r="H261" s="153">
        <f>IF(G261="","",G261-G261*COMPASS!$U$13)</f>
        <v>502.6857</v>
      </c>
    </row>
    <row r="262" spans="1:8">
      <c r="A262" s="193" t="s">
        <v>13778</v>
      </c>
      <c r="B262" s="315" t="s">
        <v>216</v>
      </c>
      <c r="C262" s="37" t="s">
        <v>13779</v>
      </c>
      <c r="D262" s="37" t="s">
        <v>13780</v>
      </c>
      <c r="E262" s="546">
        <v>1</v>
      </c>
      <c r="F262" s="1083"/>
      <c r="G262" s="1076">
        <v>490.89084000000008</v>
      </c>
      <c r="H262" s="153">
        <f>IF(G262="","",G262-G262*COMPASS!$U$13)</f>
        <v>490.89084000000008</v>
      </c>
    </row>
    <row r="263" spans="1:8">
      <c r="A263" s="193" t="s">
        <v>13781</v>
      </c>
      <c r="B263" s="315" t="s">
        <v>216</v>
      </c>
      <c r="C263" s="37" t="s">
        <v>13782</v>
      </c>
      <c r="D263" s="37" t="s">
        <v>13783</v>
      </c>
      <c r="E263" s="546">
        <v>1</v>
      </c>
      <c r="F263" s="1083"/>
      <c r="G263" s="1076">
        <v>541.95306000000005</v>
      </c>
      <c r="H263" s="153">
        <f>IF(G263="","",G263-G263*COMPASS!$U$13)</f>
        <v>541.95306000000005</v>
      </c>
    </row>
    <row r="264" spans="1:8">
      <c r="A264" s="193" t="s">
        <v>13784</v>
      </c>
      <c r="B264" s="315" t="s">
        <v>216</v>
      </c>
      <c r="C264" s="37" t="s">
        <v>13785</v>
      </c>
      <c r="D264" s="37" t="s">
        <v>13786</v>
      </c>
      <c r="E264" s="546">
        <v>1</v>
      </c>
      <c r="F264" s="1083"/>
      <c r="G264" s="1076">
        <v>443.78466000000003</v>
      </c>
      <c r="H264" s="153">
        <f>IF(G264="","",G264-G264*COMPASS!$U$13)</f>
        <v>443.78466000000003</v>
      </c>
    </row>
    <row r="265" spans="1:8">
      <c r="A265" s="128" t="s">
        <v>3627</v>
      </c>
      <c r="B265" s="449"/>
      <c r="C265" s="129"/>
      <c r="D265" s="1011"/>
      <c r="E265" s="533"/>
      <c r="F265" s="71"/>
      <c r="G265" s="534"/>
      <c r="H265" s="153" t="str">
        <f>IF(G265="","",G265-G265*COMPASS!$U$13)</f>
        <v/>
      </c>
    </row>
    <row r="266" spans="1:8">
      <c r="A266" s="193" t="s">
        <v>3778</v>
      </c>
      <c r="B266" s="315" t="s">
        <v>216</v>
      </c>
      <c r="C266" s="37" t="s">
        <v>3628</v>
      </c>
      <c r="D266" s="37" t="s">
        <v>5868</v>
      </c>
      <c r="E266" s="546">
        <v>1</v>
      </c>
      <c r="F266" s="1083"/>
      <c r="G266" s="1076">
        <v>294.52962000000002</v>
      </c>
      <c r="H266" s="153">
        <f>IF(G266="","",G266-G266*COMPASS!$U$13)</f>
        <v>294.52962000000002</v>
      </c>
    </row>
    <row r="267" spans="1:8">
      <c r="A267" s="193" t="s">
        <v>3779</v>
      </c>
      <c r="B267" s="315" t="s">
        <v>216</v>
      </c>
      <c r="C267" s="37" t="s">
        <v>3629</v>
      </c>
      <c r="D267" s="37" t="s">
        <v>5869</v>
      </c>
      <c r="E267" s="546">
        <v>1</v>
      </c>
      <c r="F267" s="1083"/>
      <c r="G267" s="1076">
        <v>71.013360000000006</v>
      </c>
      <c r="H267" s="153">
        <f>IF(G267="","",G267-G267*COMPASS!$U$13)</f>
        <v>71.013360000000006</v>
      </c>
    </row>
    <row r="268" spans="1:8">
      <c r="A268" s="193" t="s">
        <v>3780</v>
      </c>
      <c r="B268" s="315" t="s">
        <v>216</v>
      </c>
      <c r="C268" s="37" t="s">
        <v>3630</v>
      </c>
      <c r="D268" s="37" t="s">
        <v>5870</v>
      </c>
      <c r="E268" s="546">
        <v>1</v>
      </c>
      <c r="F268" s="1083"/>
      <c r="G268" s="1076">
        <v>141.17202</v>
      </c>
      <c r="H268" s="153">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2" priority="2"/>
  </conditionalFormatting>
  <conditionalFormatting sqref="C203:C268">
    <cfRule type="duplicateValues" dxfId="11"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260" activePane="bottomLeft" state="frozen"/>
      <selection pane="bottomLeft" activeCell="B57" sqref="B57:G59"/>
    </sheetView>
  </sheetViews>
  <sheetFormatPr defaultColWidth="9.44140625" defaultRowHeight="13.2"/>
  <cols>
    <col min="1" max="1" width="17.44140625" style="49" customWidth="1"/>
    <col min="2" max="2" width="4" style="292" customWidth="1"/>
    <col min="3" max="3" width="13" style="95" customWidth="1"/>
    <col min="4" max="4" width="46.5546875" style="48" customWidth="1"/>
    <col min="5" max="5" width="4.5546875" style="146" bestFit="1" customWidth="1"/>
    <col min="6" max="6" width="4.5546875" style="51" customWidth="1"/>
    <col min="7" max="7" width="11.44140625" style="231" customWidth="1"/>
    <col min="8" max="8" width="10.44140625" style="166" bestFit="1" customWidth="1"/>
    <col min="9" max="9" width="12" style="290"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Maggio26</v>
      </c>
      <c r="B1" s="422"/>
      <c r="C1" s="92"/>
      <c r="D1" s="1386" t="s">
        <v>11815</v>
      </c>
      <c r="E1" s="1411"/>
      <c r="F1" s="1411"/>
      <c r="G1" s="1411"/>
      <c r="H1" s="154"/>
    </row>
    <row r="2" spans="1:9" ht="13.8" thickBot="1">
      <c r="A2" s="55"/>
      <c r="B2" s="423"/>
      <c r="C2" s="93"/>
      <c r="D2" s="46"/>
      <c r="E2" s="85"/>
      <c r="F2" s="58"/>
      <c r="G2" s="57"/>
      <c r="H2" s="163" t="s">
        <v>190</v>
      </c>
    </row>
    <row r="3" spans="1:9" ht="25.2">
      <c r="A3" s="24" t="s">
        <v>342</v>
      </c>
      <c r="B3" s="424"/>
      <c r="C3" s="409"/>
      <c r="D3" s="233"/>
      <c r="E3" s="65"/>
      <c r="F3" s="143"/>
      <c r="G3" s="59"/>
      <c r="H3" s="164"/>
    </row>
    <row r="4" spans="1:9" s="145" customFormat="1">
      <c r="A4" s="68" t="str">
        <f>'LS CABLE'!A4</f>
        <v>Cod. Compass</v>
      </c>
      <c r="B4" s="425"/>
      <c r="C4" s="182" t="s">
        <v>217</v>
      </c>
      <c r="D4" s="147" t="s">
        <v>219</v>
      </c>
      <c r="E4" s="137" t="s">
        <v>490</v>
      </c>
      <c r="F4" s="144"/>
      <c r="G4" s="230" t="s">
        <v>189</v>
      </c>
      <c r="H4" s="167" t="s">
        <v>491</v>
      </c>
      <c r="I4" s="439"/>
    </row>
    <row r="5" spans="1:9" ht="25.5" customHeight="1">
      <c r="A5" s="128" t="s">
        <v>3091</v>
      </c>
      <c r="B5" s="314"/>
      <c r="C5" s="129"/>
      <c r="D5" s="1011"/>
      <c r="E5" s="533"/>
      <c r="F5" s="71"/>
      <c r="G5" s="534"/>
      <c r="H5" s="319" t="str">
        <f>IF(G5="","",G5-G5*COMPASS!$U$13)</f>
        <v/>
      </c>
    </row>
    <row r="6" spans="1:9" ht="16.350000000000001" customHeight="1">
      <c r="A6" s="193" t="s">
        <v>3158</v>
      </c>
      <c r="B6" s="313" t="s">
        <v>216</v>
      </c>
      <c r="C6" s="130" t="s">
        <v>3092</v>
      </c>
      <c r="D6" s="37" t="s">
        <v>7717</v>
      </c>
      <c r="E6" s="531">
        <v>1</v>
      </c>
      <c r="F6" s="547" t="s">
        <v>6938</v>
      </c>
      <c r="G6" s="532">
        <v>12.788383999999999</v>
      </c>
      <c r="H6" s="319">
        <f>IF(G6="","",G6-G6*COMPASS!$U$13)</f>
        <v>12.788383999999999</v>
      </c>
    </row>
    <row r="7" spans="1:9" ht="16.350000000000001" customHeight="1">
      <c r="A7" s="193" t="s">
        <v>3159</v>
      </c>
      <c r="B7" s="313" t="s">
        <v>216</v>
      </c>
      <c r="C7" s="130" t="s">
        <v>3093</v>
      </c>
      <c r="D7" s="37" t="s">
        <v>5383</v>
      </c>
      <c r="E7" s="531">
        <v>1</v>
      </c>
      <c r="F7" s="547" t="s">
        <v>6938</v>
      </c>
      <c r="G7" s="532">
        <v>16.170639999999999</v>
      </c>
      <c r="H7" s="319">
        <f>IF(G7="","",G7-G7*COMPASS!$U$13)</f>
        <v>16.170639999999999</v>
      </c>
    </row>
    <row r="8" spans="1:9" ht="16.350000000000001" customHeight="1">
      <c r="A8" s="193" t="s">
        <v>3160</v>
      </c>
      <c r="B8" s="313" t="s">
        <v>216</v>
      </c>
      <c r="C8" s="130" t="s">
        <v>3094</v>
      </c>
      <c r="D8" s="37" t="s">
        <v>5384</v>
      </c>
      <c r="E8" s="531">
        <v>1</v>
      </c>
      <c r="F8" s="547" t="s">
        <v>6938</v>
      </c>
      <c r="G8" s="532">
        <v>18.120991999999998</v>
      </c>
      <c r="H8" s="319">
        <f>IF(G8="","",G8-G8*COMPASS!$U$13)</f>
        <v>18.120991999999998</v>
      </c>
    </row>
    <row r="9" spans="1:9" ht="16.350000000000001" customHeight="1">
      <c r="A9" s="193" t="s">
        <v>3161</v>
      </c>
      <c r="B9" s="313" t="s">
        <v>216</v>
      </c>
      <c r="C9" s="130" t="s">
        <v>3095</v>
      </c>
      <c r="D9" s="37" t="s">
        <v>5385</v>
      </c>
      <c r="E9" s="531">
        <v>1</v>
      </c>
      <c r="F9" s="547" t="s">
        <v>6938</v>
      </c>
      <c r="G9" s="532">
        <v>23.330159999999996</v>
      </c>
      <c r="H9" s="319">
        <f>IF(G9="","",G9-G9*COMPASS!$U$13)</f>
        <v>23.330159999999996</v>
      </c>
    </row>
    <row r="10" spans="1:9" ht="16.350000000000001" customHeight="1">
      <c r="A10" s="193" t="s">
        <v>3162</v>
      </c>
      <c r="B10" s="313" t="s">
        <v>216</v>
      </c>
      <c r="C10" s="130" t="s">
        <v>3096</v>
      </c>
      <c r="D10" s="37" t="s">
        <v>5386</v>
      </c>
      <c r="E10" s="531">
        <v>1</v>
      </c>
      <c r="F10" s="547" t="s">
        <v>6938</v>
      </c>
      <c r="G10" s="532">
        <v>16.392831999999999</v>
      </c>
      <c r="H10" s="319">
        <f>IF(G10="","",G10-G10*COMPASS!$U$13)</f>
        <v>16.392831999999999</v>
      </c>
    </row>
    <row r="11" spans="1:9" ht="16.350000000000001" customHeight="1">
      <c r="A11" s="193" t="s">
        <v>3163</v>
      </c>
      <c r="B11" s="313" t="s">
        <v>216</v>
      </c>
      <c r="C11" s="130" t="s">
        <v>3097</v>
      </c>
      <c r="D11" s="37" t="s">
        <v>5387</v>
      </c>
      <c r="E11" s="531">
        <v>1</v>
      </c>
      <c r="F11" s="547" t="s">
        <v>6938</v>
      </c>
      <c r="G11" s="532">
        <v>19.62696</v>
      </c>
      <c r="H11" s="319">
        <f>IF(G11="","",G11-G11*COMPASS!$U$13)</f>
        <v>19.62696</v>
      </c>
    </row>
    <row r="12" spans="1:9" ht="16.350000000000001" customHeight="1">
      <c r="A12" s="193" t="s">
        <v>3164</v>
      </c>
      <c r="B12" s="313" t="s">
        <v>467</v>
      </c>
      <c r="C12" s="130" t="s">
        <v>3098</v>
      </c>
      <c r="D12" s="37" t="s">
        <v>5388</v>
      </c>
      <c r="E12" s="531">
        <v>1</v>
      </c>
      <c r="F12" s="547" t="s">
        <v>6938</v>
      </c>
      <c r="G12" s="532">
        <v>21.700751999999998</v>
      </c>
      <c r="H12" s="319">
        <f>IF(G12="","",G12-G12*COMPASS!$U$13)</f>
        <v>21.700751999999998</v>
      </c>
    </row>
    <row r="13" spans="1:9" ht="16.350000000000001" customHeight="1">
      <c r="A13" s="193" t="s">
        <v>3165</v>
      </c>
      <c r="B13" s="313" t="s">
        <v>467</v>
      </c>
      <c r="C13" s="130" t="s">
        <v>3099</v>
      </c>
      <c r="D13" s="37" t="s">
        <v>5389</v>
      </c>
      <c r="E13" s="531">
        <v>1</v>
      </c>
      <c r="F13" s="547" t="s">
        <v>6938</v>
      </c>
      <c r="G13" s="532">
        <v>26.885231999999998</v>
      </c>
      <c r="H13" s="319">
        <f>IF(G13="","",G13-G13*COMPASS!$U$13)</f>
        <v>26.885231999999998</v>
      </c>
    </row>
    <row r="14" spans="1:9" ht="16.350000000000001" customHeight="1">
      <c r="A14" s="193" t="s">
        <v>3166</v>
      </c>
      <c r="B14" s="313" t="s">
        <v>467</v>
      </c>
      <c r="C14" s="130" t="s">
        <v>3100</v>
      </c>
      <c r="D14" s="37" t="s">
        <v>5390</v>
      </c>
      <c r="E14" s="531">
        <v>1</v>
      </c>
      <c r="F14" s="547" t="s">
        <v>6938</v>
      </c>
      <c r="G14" s="532">
        <v>37.377631999999998</v>
      </c>
      <c r="H14" s="319">
        <f>IF(G14="","",G14-G14*COMPASS!$U$13)</f>
        <v>37.377631999999998</v>
      </c>
    </row>
    <row r="15" spans="1:9" ht="16.350000000000001" customHeight="1">
      <c r="A15" s="193" t="s">
        <v>13517</v>
      </c>
      <c r="B15" s="313" t="s">
        <v>216</v>
      </c>
      <c r="C15" s="130" t="s">
        <v>13466</v>
      </c>
      <c r="D15" s="37" t="s">
        <v>13467</v>
      </c>
      <c r="E15" s="531">
        <v>1</v>
      </c>
      <c r="F15" s="547"/>
      <c r="G15" s="532">
        <v>59.004319999999993</v>
      </c>
      <c r="H15" s="319">
        <f>IF(G15="","",G15-G15*COMPASS!$U$13)</f>
        <v>59.004319999999993</v>
      </c>
    </row>
    <row r="16" spans="1:9" ht="16.350000000000001" customHeight="1">
      <c r="A16" s="193" t="s">
        <v>13518</v>
      </c>
      <c r="B16" s="313" t="s">
        <v>216</v>
      </c>
      <c r="C16" s="130" t="s">
        <v>13468</v>
      </c>
      <c r="D16" s="37" t="s">
        <v>13469</v>
      </c>
      <c r="E16" s="531">
        <v>1</v>
      </c>
      <c r="F16" s="547"/>
      <c r="G16" s="532">
        <v>56.288640000000001</v>
      </c>
      <c r="H16" s="319">
        <f>IF(G16="","",G16-G16*COMPASS!$U$13)</f>
        <v>56.288640000000001</v>
      </c>
    </row>
    <row r="17" spans="1:8" ht="16.350000000000001" customHeight="1">
      <c r="A17" s="193" t="s">
        <v>13519</v>
      </c>
      <c r="B17" s="313" t="s">
        <v>216</v>
      </c>
      <c r="C17" s="130" t="s">
        <v>13470</v>
      </c>
      <c r="D17" s="37" t="s">
        <v>13471</v>
      </c>
      <c r="E17" s="531">
        <v>1</v>
      </c>
      <c r="F17" s="547"/>
      <c r="G17" s="532">
        <v>53.103888000000005</v>
      </c>
      <c r="H17" s="319">
        <f>IF(G17="","",G17-G17*COMPASS!$U$13)</f>
        <v>53.103888000000005</v>
      </c>
    </row>
    <row r="18" spans="1:8" ht="16.350000000000001" customHeight="1">
      <c r="A18" s="193" t="s">
        <v>13520</v>
      </c>
      <c r="B18" s="313" t="s">
        <v>216</v>
      </c>
      <c r="C18" s="130" t="s">
        <v>13472</v>
      </c>
      <c r="D18" s="37" t="s">
        <v>13473</v>
      </c>
      <c r="E18" s="531">
        <v>1</v>
      </c>
      <c r="F18" s="547"/>
      <c r="G18" s="532">
        <v>49.474751999999995</v>
      </c>
      <c r="H18" s="319">
        <f>IF(G18="","",G18-G18*COMPASS!$U$13)</f>
        <v>49.474751999999995</v>
      </c>
    </row>
    <row r="19" spans="1:8" ht="16.350000000000001" customHeight="1">
      <c r="A19" s="193" t="s">
        <v>13521</v>
      </c>
      <c r="B19" s="313" t="s">
        <v>216</v>
      </c>
      <c r="C19" s="130" t="s">
        <v>13474</v>
      </c>
      <c r="D19" s="37" t="s">
        <v>13475</v>
      </c>
      <c r="E19" s="531">
        <v>1</v>
      </c>
      <c r="F19" s="547"/>
      <c r="G19" s="532">
        <v>51.943551999999997</v>
      </c>
      <c r="H19" s="319">
        <f>IF(G19="","",G19-G19*COMPASS!$U$13)</f>
        <v>51.943551999999997</v>
      </c>
    </row>
    <row r="20" spans="1:8" ht="16.350000000000001" customHeight="1">
      <c r="A20" s="193" t="s">
        <v>13522</v>
      </c>
      <c r="B20" s="313" t="s">
        <v>216</v>
      </c>
      <c r="C20" s="130" t="s">
        <v>13476</v>
      </c>
      <c r="D20" s="37" t="s">
        <v>13477</v>
      </c>
      <c r="E20" s="531">
        <v>1</v>
      </c>
      <c r="F20" s="547"/>
      <c r="G20" s="532">
        <v>54.832048</v>
      </c>
      <c r="H20" s="319">
        <f>IF(G20="","",G20-G20*COMPASS!$U$13)</f>
        <v>54.832048</v>
      </c>
    </row>
    <row r="21" spans="1:8" ht="16.350000000000001" customHeight="1">
      <c r="A21" s="128" t="s">
        <v>3101</v>
      </c>
      <c r="B21" s="314"/>
      <c r="C21" s="129"/>
      <c r="D21" s="1011"/>
      <c r="E21" s="533"/>
      <c r="F21" s="71"/>
      <c r="G21" s="71"/>
      <c r="H21" s="319" t="str">
        <f>IF(G21="","",G21-G21*COMPASS!$U$13)</f>
        <v/>
      </c>
    </row>
    <row r="22" spans="1:8" ht="16.350000000000001" customHeight="1">
      <c r="A22" s="193" t="s">
        <v>9345</v>
      </c>
      <c r="B22" s="313" t="s">
        <v>216</v>
      </c>
      <c r="C22" s="130" t="s">
        <v>9346</v>
      </c>
      <c r="D22" s="37" t="s">
        <v>9347</v>
      </c>
      <c r="E22" s="531">
        <v>1</v>
      </c>
      <c r="F22" s="547" t="s">
        <v>6938</v>
      </c>
      <c r="G22" s="538">
        <v>21.997008000000001</v>
      </c>
      <c r="H22" s="319">
        <f>IF(G22="","",G22-G22*COMPASS!$U$13)</f>
        <v>21.997008000000001</v>
      </c>
    </row>
    <row r="23" spans="1:8" ht="16.350000000000001" customHeight="1">
      <c r="A23" s="193" t="s">
        <v>9348</v>
      </c>
      <c r="B23" s="313" t="s">
        <v>216</v>
      </c>
      <c r="C23" s="130" t="s">
        <v>9349</v>
      </c>
      <c r="D23" s="37" t="s">
        <v>9350</v>
      </c>
      <c r="E23" s="531">
        <v>1</v>
      </c>
      <c r="F23" s="547" t="s">
        <v>6938</v>
      </c>
      <c r="G23" s="538">
        <v>29.354032</v>
      </c>
      <c r="H23" s="319">
        <f>IF(G23="","",G23-G23*COMPASS!$U$13)</f>
        <v>29.354032</v>
      </c>
    </row>
    <row r="24" spans="1:8" ht="16.350000000000001" customHeight="1">
      <c r="A24" s="193" t="s">
        <v>9351</v>
      </c>
      <c r="B24" s="313" t="s">
        <v>467</v>
      </c>
      <c r="C24" s="130" t="s">
        <v>9352</v>
      </c>
      <c r="D24" s="37" t="s">
        <v>9353</v>
      </c>
      <c r="E24" s="531">
        <v>1</v>
      </c>
      <c r="F24" s="547" t="s">
        <v>6938</v>
      </c>
      <c r="G24" s="538">
        <v>31.822831999999998</v>
      </c>
      <c r="H24" s="319">
        <f>IF(G24="","",G24-G24*COMPASS!$U$13)</f>
        <v>31.822831999999998</v>
      </c>
    </row>
    <row r="25" spans="1:8" ht="16.350000000000001" customHeight="1">
      <c r="A25" s="193" t="s">
        <v>9354</v>
      </c>
      <c r="B25" s="313" t="s">
        <v>467</v>
      </c>
      <c r="C25" s="130" t="s">
        <v>9355</v>
      </c>
      <c r="D25" s="37" t="s">
        <v>9356</v>
      </c>
      <c r="E25" s="531">
        <v>1</v>
      </c>
      <c r="F25" s="547" t="s">
        <v>6938</v>
      </c>
      <c r="G25" s="532">
        <v>27.0396</v>
      </c>
      <c r="H25" s="319">
        <f>IF(G25="","",G25-G25*COMPASS!$U$13)</f>
        <v>27.0396</v>
      </c>
    </row>
    <row r="26" spans="1:8" ht="16.350000000000001" customHeight="1">
      <c r="A26" s="193" t="s">
        <v>9357</v>
      </c>
      <c r="B26" s="313" t="s">
        <v>467</v>
      </c>
      <c r="C26" s="130" t="s">
        <v>9358</v>
      </c>
      <c r="D26" s="37" t="s">
        <v>9359</v>
      </c>
      <c r="E26" s="531">
        <v>1</v>
      </c>
      <c r="F26" s="547" t="s">
        <v>6938</v>
      </c>
      <c r="G26" s="538">
        <v>42.883056000000003</v>
      </c>
      <c r="H26" s="319">
        <f>IF(G26="","",G26-G26*COMPASS!$U$13)</f>
        <v>42.883056000000003</v>
      </c>
    </row>
    <row r="27" spans="1:8" ht="16.350000000000001" customHeight="1">
      <c r="A27" s="193" t="s">
        <v>3167</v>
      </c>
      <c r="B27" s="313" t="s">
        <v>467</v>
      </c>
      <c r="C27" s="130" t="s">
        <v>3102</v>
      </c>
      <c r="D27" s="37" t="s">
        <v>5391</v>
      </c>
      <c r="E27" s="531">
        <v>1</v>
      </c>
      <c r="F27" s="547" t="s">
        <v>6938</v>
      </c>
      <c r="G27" s="538">
        <v>55.128303999999993</v>
      </c>
      <c r="H27" s="319">
        <f>IF(G27="","",G27-G27*COMPASS!$U$13)</f>
        <v>55.128303999999993</v>
      </c>
    </row>
    <row r="28" spans="1:8" ht="16.350000000000001" customHeight="1">
      <c r="A28" s="193" t="s">
        <v>3168</v>
      </c>
      <c r="B28" s="313" t="s">
        <v>467</v>
      </c>
      <c r="C28" s="130" t="s">
        <v>3103</v>
      </c>
      <c r="D28" s="37" t="s">
        <v>5392</v>
      </c>
      <c r="E28" s="531">
        <v>1</v>
      </c>
      <c r="F28" s="547" t="s">
        <v>6938</v>
      </c>
      <c r="G28" s="538">
        <v>77.619072000000003</v>
      </c>
      <c r="H28" s="319">
        <f>IF(G28="","",G28-G28*COMPASS!$U$13)</f>
        <v>77.619072000000003</v>
      </c>
    </row>
    <row r="29" spans="1:8" ht="16.350000000000001" customHeight="1">
      <c r="A29" s="193" t="s">
        <v>3169</v>
      </c>
      <c r="B29" s="313" t="s">
        <v>467</v>
      </c>
      <c r="C29" s="130" t="s">
        <v>3104</v>
      </c>
      <c r="D29" s="37" t="s">
        <v>5393</v>
      </c>
      <c r="E29" s="531">
        <v>1</v>
      </c>
      <c r="F29" s="547" t="s">
        <v>6938</v>
      </c>
      <c r="G29" s="538">
        <v>98.727311999999998</v>
      </c>
      <c r="H29" s="319">
        <f>IF(G29="","",G29-G29*COMPASS!$U$13)</f>
        <v>98.727311999999998</v>
      </c>
    </row>
    <row r="30" spans="1:8" ht="16.350000000000001" customHeight="1">
      <c r="A30" s="193" t="s">
        <v>3170</v>
      </c>
      <c r="B30" s="313" t="s">
        <v>467</v>
      </c>
      <c r="C30" s="130" t="s">
        <v>3105</v>
      </c>
      <c r="D30" s="37" t="s">
        <v>5394</v>
      </c>
      <c r="E30" s="531">
        <v>1</v>
      </c>
      <c r="F30" s="547" t="s">
        <v>6938</v>
      </c>
      <c r="G30" s="538">
        <v>98.727311999999998</v>
      </c>
      <c r="H30" s="319">
        <f>IF(G30="","",G30-G30*COMPASS!$U$13)</f>
        <v>98.727311999999998</v>
      </c>
    </row>
    <row r="31" spans="1:8" ht="16.350000000000001" customHeight="1">
      <c r="A31" s="193" t="s">
        <v>3171</v>
      </c>
      <c r="B31" s="313" t="s">
        <v>216</v>
      </c>
      <c r="C31" s="130" t="s">
        <v>3106</v>
      </c>
      <c r="D31" s="37" t="s">
        <v>5395</v>
      </c>
      <c r="E31" s="531">
        <v>1</v>
      </c>
      <c r="F31" s="547" t="s">
        <v>6938</v>
      </c>
      <c r="G31" s="538">
        <v>116.77423999999999</v>
      </c>
      <c r="H31" s="319">
        <f>IF(G31="","",G31-G31*COMPASS!$U$13)</f>
        <v>116.77423999999999</v>
      </c>
    </row>
    <row r="32" spans="1:8" ht="16.350000000000001" customHeight="1">
      <c r="A32" s="193" t="s">
        <v>3172</v>
      </c>
      <c r="B32" s="313" t="s">
        <v>216</v>
      </c>
      <c r="C32" s="130" t="s">
        <v>3107</v>
      </c>
      <c r="D32" s="37" t="s">
        <v>5396</v>
      </c>
      <c r="E32" s="531">
        <v>1</v>
      </c>
      <c r="F32" s="547" t="s">
        <v>6938</v>
      </c>
      <c r="G32" s="538">
        <v>153.90499199999999</v>
      </c>
      <c r="H32" s="319">
        <f>IF(G32="","",G32-G32*COMPASS!$U$13)</f>
        <v>153.90499199999999</v>
      </c>
    </row>
    <row r="33" spans="1:8" ht="16.350000000000001" customHeight="1">
      <c r="A33" s="193" t="s">
        <v>3173</v>
      </c>
      <c r="B33" s="313" t="s">
        <v>216</v>
      </c>
      <c r="C33" s="130" t="s">
        <v>3108</v>
      </c>
      <c r="D33" s="37" t="s">
        <v>5397</v>
      </c>
      <c r="E33" s="531">
        <v>1</v>
      </c>
      <c r="F33" s="547" t="s">
        <v>6938</v>
      </c>
      <c r="G33" s="538">
        <v>129.04417599999999</v>
      </c>
      <c r="H33" s="319">
        <f>IF(G33="","",G33-G33*COMPASS!$U$13)</f>
        <v>129.04417599999999</v>
      </c>
    </row>
    <row r="34" spans="1:8" ht="16.350000000000001" customHeight="1">
      <c r="A34" s="193" t="s">
        <v>3174</v>
      </c>
      <c r="B34" s="313" t="s">
        <v>216</v>
      </c>
      <c r="C34" s="130" t="s">
        <v>3109</v>
      </c>
      <c r="D34" s="37" t="s">
        <v>5398</v>
      </c>
      <c r="E34" s="531">
        <v>1</v>
      </c>
      <c r="F34" s="547" t="s">
        <v>6938</v>
      </c>
      <c r="G34" s="538">
        <v>182.765264</v>
      </c>
      <c r="H34" s="319">
        <f>IF(G34="","",G34-G34*COMPASS!$U$13)</f>
        <v>182.765264</v>
      </c>
    </row>
    <row r="35" spans="1:8" ht="16.350000000000001" customHeight="1">
      <c r="A35" s="128" t="s">
        <v>581</v>
      </c>
      <c r="B35" s="314"/>
      <c r="C35" s="129"/>
      <c r="D35" s="1011"/>
      <c r="E35" s="533"/>
      <c r="F35" s="71"/>
      <c r="G35" s="534"/>
      <c r="H35" s="319" t="str">
        <f>IF(G35="","",G35-G35*COMPASS!$U$13)</f>
        <v/>
      </c>
    </row>
    <row r="36" spans="1:8" ht="16.350000000000001" customHeight="1">
      <c r="A36" s="193" t="s">
        <v>9360</v>
      </c>
      <c r="B36" s="313" t="s">
        <v>467</v>
      </c>
      <c r="C36" s="130" t="s">
        <v>9361</v>
      </c>
      <c r="D36" s="37" t="s">
        <v>9362</v>
      </c>
      <c r="E36" s="531">
        <v>1</v>
      </c>
      <c r="F36" s="547" t="s">
        <v>6938</v>
      </c>
      <c r="G36" s="538">
        <v>21.997008000000001</v>
      </c>
      <c r="H36" s="319">
        <f>IF(G36="","",G36-G36*COMPASS!$U$13)</f>
        <v>21.997008000000001</v>
      </c>
    </row>
    <row r="37" spans="1:8" ht="16.350000000000001" customHeight="1">
      <c r="A37" s="193" t="s">
        <v>9363</v>
      </c>
      <c r="B37" s="313" t="s">
        <v>467</v>
      </c>
      <c r="C37" s="130" t="s">
        <v>9364</v>
      </c>
      <c r="D37" s="37" t="s">
        <v>9365</v>
      </c>
      <c r="E37" s="531">
        <v>1</v>
      </c>
      <c r="F37" s="547" t="s">
        <v>6938</v>
      </c>
      <c r="G37" s="538">
        <v>29.354032</v>
      </c>
      <c r="H37" s="319">
        <f>IF(G37="","",G37-G37*COMPASS!$U$13)</f>
        <v>29.354032</v>
      </c>
    </row>
    <row r="38" spans="1:8" ht="16.350000000000001" customHeight="1">
      <c r="A38" s="193" t="s">
        <v>9366</v>
      </c>
      <c r="B38" s="313" t="s">
        <v>467</v>
      </c>
      <c r="C38" s="130" t="s">
        <v>9367</v>
      </c>
      <c r="D38" s="37" t="s">
        <v>9368</v>
      </c>
      <c r="E38" s="531">
        <v>1</v>
      </c>
      <c r="F38" s="547" t="s">
        <v>6938</v>
      </c>
      <c r="G38" s="538">
        <v>31.822831999999998</v>
      </c>
      <c r="H38" s="319">
        <f>IF(G38="","",G38-G38*COMPASS!$U$13)</f>
        <v>31.822831999999998</v>
      </c>
    </row>
    <row r="39" spans="1:8" ht="16.350000000000001" customHeight="1">
      <c r="A39" s="193" t="s">
        <v>9369</v>
      </c>
      <c r="B39" s="313" t="s">
        <v>467</v>
      </c>
      <c r="C39" s="130" t="s">
        <v>9370</v>
      </c>
      <c r="D39" s="37" t="s">
        <v>9371</v>
      </c>
      <c r="E39" s="531">
        <v>1</v>
      </c>
      <c r="F39" s="547" t="s">
        <v>6938</v>
      </c>
      <c r="G39" s="532">
        <v>27.0396</v>
      </c>
      <c r="H39" s="319">
        <f>IF(G39="","",G39-G39*COMPASS!$U$13)</f>
        <v>27.0396</v>
      </c>
    </row>
    <row r="40" spans="1:8" ht="16.350000000000001" customHeight="1">
      <c r="A40" s="193" t="s">
        <v>9372</v>
      </c>
      <c r="B40" s="313" t="s">
        <v>467</v>
      </c>
      <c r="C40" s="130" t="s">
        <v>9373</v>
      </c>
      <c r="D40" s="37" t="s">
        <v>9374</v>
      </c>
      <c r="E40" s="531">
        <v>1</v>
      </c>
      <c r="F40" s="547" t="s">
        <v>6938</v>
      </c>
      <c r="G40" s="538">
        <v>42.883056000000003</v>
      </c>
      <c r="H40" s="319">
        <f>IF(G40="","",G40-G40*COMPASS!$U$13)</f>
        <v>42.883056000000003</v>
      </c>
    </row>
    <row r="41" spans="1:8" ht="16.350000000000001" customHeight="1">
      <c r="A41" s="193" t="s">
        <v>427</v>
      </c>
      <c r="B41" s="313" t="s">
        <v>467</v>
      </c>
      <c r="C41" s="130" t="s">
        <v>428</v>
      </c>
      <c r="D41" s="37" t="s">
        <v>5399</v>
      </c>
      <c r="E41" s="531">
        <v>1</v>
      </c>
      <c r="F41" s="547" t="s">
        <v>6938</v>
      </c>
      <c r="G41" s="538">
        <v>55.128303999999993</v>
      </c>
      <c r="H41" s="319">
        <f>IF(G41="","",G41-G41*COMPASS!$U$13)</f>
        <v>55.128303999999993</v>
      </c>
    </row>
    <row r="42" spans="1:8" ht="16.350000000000001" customHeight="1">
      <c r="A42" s="193" t="s">
        <v>415</v>
      </c>
      <c r="B42" s="313" t="s">
        <v>467</v>
      </c>
      <c r="C42" s="130" t="s">
        <v>416</v>
      </c>
      <c r="D42" s="37" t="s">
        <v>5400</v>
      </c>
      <c r="E42" s="531">
        <v>1</v>
      </c>
      <c r="F42" s="547" t="s">
        <v>6938</v>
      </c>
      <c r="G42" s="538">
        <v>77.619072000000003</v>
      </c>
      <c r="H42" s="319">
        <f>IF(G42="","",G42-G42*COMPASS!$U$13)</f>
        <v>77.619072000000003</v>
      </c>
    </row>
    <row r="43" spans="1:8" ht="16.350000000000001" customHeight="1">
      <c r="A43" s="193" t="s">
        <v>540</v>
      </c>
      <c r="B43" s="313" t="s">
        <v>467</v>
      </c>
      <c r="C43" s="130" t="s">
        <v>541</v>
      </c>
      <c r="D43" s="37" t="s">
        <v>5401</v>
      </c>
      <c r="E43" s="531">
        <v>1</v>
      </c>
      <c r="F43" s="547" t="s">
        <v>6938</v>
      </c>
      <c r="G43" s="538">
        <v>98.727311999999998</v>
      </c>
      <c r="H43" s="319">
        <f>IF(G43="","",G43-G43*COMPASS!$U$13)</f>
        <v>98.727311999999998</v>
      </c>
    </row>
    <row r="44" spans="1:8" ht="16.350000000000001" customHeight="1">
      <c r="A44" s="193" t="s">
        <v>435</v>
      </c>
      <c r="B44" s="313" t="s">
        <v>467</v>
      </c>
      <c r="C44" s="130" t="s">
        <v>387</v>
      </c>
      <c r="D44" s="37" t="s">
        <v>5402</v>
      </c>
      <c r="E44" s="531">
        <v>1</v>
      </c>
      <c r="F44" s="547" t="s">
        <v>6938</v>
      </c>
      <c r="G44" s="538">
        <v>98.727311999999998</v>
      </c>
      <c r="H44" s="319">
        <f>IF(G44="","",G44-G44*COMPASS!$U$13)</f>
        <v>98.727311999999998</v>
      </c>
    </row>
    <row r="45" spans="1:8" ht="16.350000000000001" customHeight="1">
      <c r="A45" s="193" t="s">
        <v>388</v>
      </c>
      <c r="B45" s="313" t="s">
        <v>216</v>
      </c>
      <c r="C45" s="130" t="s">
        <v>298</v>
      </c>
      <c r="D45" s="37" t="s">
        <v>5403</v>
      </c>
      <c r="E45" s="531">
        <v>1</v>
      </c>
      <c r="F45" s="547" t="s">
        <v>6938</v>
      </c>
      <c r="G45" s="538">
        <v>116.77423999999999</v>
      </c>
      <c r="H45" s="319">
        <f>IF(G45="","",G45-G45*COMPASS!$U$13)</f>
        <v>116.77423999999999</v>
      </c>
    </row>
    <row r="46" spans="1:8" ht="16.350000000000001" customHeight="1">
      <c r="A46" s="193" t="s">
        <v>299</v>
      </c>
      <c r="B46" s="313" t="s">
        <v>216</v>
      </c>
      <c r="C46" s="130" t="s">
        <v>300</v>
      </c>
      <c r="D46" s="37" t="s">
        <v>5404</v>
      </c>
      <c r="E46" s="531">
        <v>1</v>
      </c>
      <c r="F46" s="547" t="s">
        <v>6938</v>
      </c>
      <c r="G46" s="538">
        <v>153.90499199999999</v>
      </c>
      <c r="H46" s="319">
        <f>IF(G46="","",G46-G46*COMPASS!$U$13)</f>
        <v>153.90499199999999</v>
      </c>
    </row>
    <row r="47" spans="1:8" ht="16.350000000000001" customHeight="1">
      <c r="A47" s="193" t="s">
        <v>549</v>
      </c>
      <c r="B47" s="313" t="s">
        <v>216</v>
      </c>
      <c r="C47" s="130" t="s">
        <v>550</v>
      </c>
      <c r="D47" s="37" t="s">
        <v>5405</v>
      </c>
      <c r="E47" s="531">
        <v>1</v>
      </c>
      <c r="F47" s="547" t="s">
        <v>6938</v>
      </c>
      <c r="G47" s="538">
        <v>129.04417599999999</v>
      </c>
      <c r="H47" s="319">
        <f>IF(G47="","",G47-G47*COMPASS!$U$13)</f>
        <v>129.04417599999999</v>
      </c>
    </row>
    <row r="48" spans="1:8" ht="16.350000000000001" customHeight="1">
      <c r="A48" s="193" t="s">
        <v>551</v>
      </c>
      <c r="B48" s="313" t="s">
        <v>216</v>
      </c>
      <c r="C48" s="130" t="s">
        <v>552</v>
      </c>
      <c r="D48" s="37" t="s">
        <v>5406</v>
      </c>
      <c r="E48" s="531">
        <v>1</v>
      </c>
      <c r="F48" s="547" t="s">
        <v>6938</v>
      </c>
      <c r="G48" s="538">
        <v>182.765264</v>
      </c>
      <c r="H48" s="319">
        <f>IF(G48="","",G48-G48*COMPASS!$U$13)</f>
        <v>182.765264</v>
      </c>
    </row>
    <row r="49" spans="1:8" ht="16.350000000000001" customHeight="1">
      <c r="A49" s="193" t="s">
        <v>425</v>
      </c>
      <c r="B49" s="313" t="s">
        <v>216</v>
      </c>
      <c r="C49" s="130" t="s">
        <v>426</v>
      </c>
      <c r="D49" s="37" t="s">
        <v>5407</v>
      </c>
      <c r="E49" s="531">
        <v>1</v>
      </c>
      <c r="F49" s="547" t="s">
        <v>6938</v>
      </c>
      <c r="G49" s="538">
        <v>150.20179200000001</v>
      </c>
      <c r="H49" s="319">
        <f>IF(G49="","",G49-G49*COMPASS!$U$13)</f>
        <v>150.20179200000001</v>
      </c>
    </row>
    <row r="50" spans="1:8" ht="16.350000000000001" customHeight="1">
      <c r="A50" s="128" t="s">
        <v>582</v>
      </c>
      <c r="B50" s="314"/>
      <c r="C50" s="129"/>
      <c r="D50" s="1011"/>
      <c r="E50" s="533"/>
      <c r="F50" s="71"/>
      <c r="G50" s="534"/>
      <c r="H50" s="319" t="str">
        <f>IF(G50="","",G50-G50*COMPASS!$U$13)</f>
        <v/>
      </c>
    </row>
    <row r="51" spans="1:8" ht="16.350000000000001" customHeight="1">
      <c r="A51" s="193" t="s">
        <v>3175</v>
      </c>
      <c r="B51" s="313" t="s">
        <v>216</v>
      </c>
      <c r="C51" s="130" t="s">
        <v>3110</v>
      </c>
      <c r="D51" s="37" t="s">
        <v>5408</v>
      </c>
      <c r="E51" s="531">
        <v>1</v>
      </c>
      <c r="F51" s="547" t="s">
        <v>6938</v>
      </c>
      <c r="G51" s="538">
        <v>89.814943999999997</v>
      </c>
      <c r="H51" s="319">
        <f>IF(G51="","",G51-G51*COMPASS!$U$13)</f>
        <v>89.814943999999997</v>
      </c>
    </row>
    <row r="52" spans="1:8" ht="16.350000000000001" customHeight="1">
      <c r="A52" s="193" t="s">
        <v>3176</v>
      </c>
      <c r="B52" s="313" t="s">
        <v>467</v>
      </c>
      <c r="C52" s="130" t="s">
        <v>3111</v>
      </c>
      <c r="D52" s="37" t="s">
        <v>5409</v>
      </c>
      <c r="E52" s="531">
        <v>1</v>
      </c>
      <c r="F52" s="547" t="s">
        <v>6938</v>
      </c>
      <c r="G52" s="538">
        <v>77.185200000000009</v>
      </c>
      <c r="H52" s="319">
        <f>IF(G52="","",G52-G52*COMPASS!$U$13)</f>
        <v>77.185200000000009</v>
      </c>
    </row>
    <row r="53" spans="1:8" ht="16.350000000000001" customHeight="1">
      <c r="A53" s="193" t="s">
        <v>3177</v>
      </c>
      <c r="B53" s="313" t="s">
        <v>216</v>
      </c>
      <c r="C53" s="130" t="s">
        <v>3112</v>
      </c>
      <c r="D53" s="37" t="s">
        <v>5410</v>
      </c>
      <c r="E53" s="531">
        <v>1</v>
      </c>
      <c r="F53" s="547" t="s">
        <v>6938</v>
      </c>
      <c r="G53" s="538">
        <v>73.496175999999991</v>
      </c>
      <c r="H53" s="319">
        <f>IF(G53="","",G53-G53*COMPASS!$U$13)</f>
        <v>73.496175999999991</v>
      </c>
    </row>
    <row r="54" spans="1:8" ht="16.350000000000001" customHeight="1">
      <c r="A54" s="193" t="s">
        <v>3178</v>
      </c>
      <c r="B54" s="313" t="s">
        <v>216</v>
      </c>
      <c r="C54" s="130" t="s">
        <v>3113</v>
      </c>
      <c r="D54" s="37" t="s">
        <v>5411</v>
      </c>
      <c r="E54" s="531">
        <v>1</v>
      </c>
      <c r="F54" s="547" t="s">
        <v>6938</v>
      </c>
      <c r="G54" s="538">
        <v>69.348591999999996</v>
      </c>
      <c r="H54" s="319">
        <f>IF(G54="","",G54-G54*COMPASS!$U$13)</f>
        <v>69.348591999999996</v>
      </c>
    </row>
    <row r="55" spans="1:8" ht="16.350000000000001" customHeight="1">
      <c r="A55" s="193" t="s">
        <v>3179</v>
      </c>
      <c r="B55" s="313" t="s">
        <v>216</v>
      </c>
      <c r="C55" s="130" t="s">
        <v>3114</v>
      </c>
      <c r="D55" s="37" t="s">
        <v>5412</v>
      </c>
      <c r="E55" s="531">
        <v>1</v>
      </c>
      <c r="F55" s="547" t="s">
        <v>6938</v>
      </c>
      <c r="G55" s="538">
        <v>65.349135999999987</v>
      </c>
      <c r="H55" s="319">
        <f>IF(G55="","",G55-G55*COMPASS!$U$13)</f>
        <v>65.349135999999987</v>
      </c>
    </row>
    <row r="56" spans="1:8" ht="16.350000000000001" customHeight="1">
      <c r="A56" s="193" t="s">
        <v>3180</v>
      </c>
      <c r="B56" s="313" t="s">
        <v>216</v>
      </c>
      <c r="C56" s="130" t="s">
        <v>3115</v>
      </c>
      <c r="D56" s="37" t="s">
        <v>5413</v>
      </c>
      <c r="E56" s="531">
        <v>1</v>
      </c>
      <c r="F56" s="547" t="s">
        <v>6938</v>
      </c>
      <c r="G56" s="538">
        <v>57.128031999999997</v>
      </c>
      <c r="H56" s="319">
        <f>IF(G56="","",G56-G56*COMPASS!$U$13)</f>
        <v>57.128031999999997</v>
      </c>
    </row>
    <row r="57" spans="1:8" ht="16.350000000000001" customHeight="1">
      <c r="A57" s="404" t="s">
        <v>5414</v>
      </c>
      <c r="B57" s="313" t="s">
        <v>216</v>
      </c>
      <c r="C57" s="130" t="s">
        <v>5415</v>
      </c>
      <c r="D57" s="37" t="s">
        <v>8636</v>
      </c>
      <c r="E57" s="535">
        <v>1</v>
      </c>
      <c r="F57" s="1063" t="s">
        <v>6938</v>
      </c>
      <c r="G57" s="537">
        <v>63.239999999999995</v>
      </c>
      <c r="H57" s="319">
        <f>IF(G57="","",G57-G57*COMPASS!$U$13)</f>
        <v>63.239999999999995</v>
      </c>
    </row>
    <row r="58" spans="1:8" ht="16.350000000000001" customHeight="1">
      <c r="A58" s="193" t="s">
        <v>108</v>
      </c>
      <c r="B58" s="313" t="s">
        <v>571</v>
      </c>
      <c r="C58" s="1062" t="s">
        <v>109</v>
      </c>
      <c r="D58" s="37" t="s">
        <v>5416</v>
      </c>
      <c r="E58" s="535">
        <v>1</v>
      </c>
      <c r="F58" s="1063"/>
      <c r="G58" s="537">
        <v>78.973499999999987</v>
      </c>
      <c r="H58" s="319">
        <f>IF(G58="","",G58-G58*COMPASS!$U$13)</f>
        <v>78.973499999999987</v>
      </c>
    </row>
    <row r="59" spans="1:8" ht="16.350000000000001" customHeight="1">
      <c r="A59" s="193" t="s">
        <v>287</v>
      </c>
      <c r="B59" s="313" t="s">
        <v>571</v>
      </c>
      <c r="C59" s="1062" t="s">
        <v>288</v>
      </c>
      <c r="D59" s="37" t="s">
        <v>5417</v>
      </c>
      <c r="E59" s="535">
        <v>1</v>
      </c>
      <c r="F59" s="1063"/>
      <c r="G59" s="537">
        <v>40.162499999999994</v>
      </c>
      <c r="H59" s="319">
        <f>IF(G59="","",G59-G59*COMPASS!$U$13)</f>
        <v>40.162499999999994</v>
      </c>
    </row>
    <row r="60" spans="1:8" ht="16.350000000000001" customHeight="1">
      <c r="A60" s="128" t="s">
        <v>3116</v>
      </c>
      <c r="B60" s="314"/>
      <c r="C60" s="129"/>
      <c r="D60" s="1011"/>
      <c r="E60" s="533"/>
      <c r="F60" s="71"/>
      <c r="G60" s="534">
        <v>0</v>
      </c>
      <c r="H60" s="319">
        <f>IF(G60="","",G60-G60*COMPASS!$U$13)</f>
        <v>0</v>
      </c>
    </row>
    <row r="61" spans="1:8" ht="16.350000000000001" customHeight="1">
      <c r="A61" s="193" t="s">
        <v>5418</v>
      </c>
      <c r="B61" s="313" t="s">
        <v>216</v>
      </c>
      <c r="C61" s="130" t="s">
        <v>5419</v>
      </c>
      <c r="D61" s="37" t="s">
        <v>5420</v>
      </c>
      <c r="E61" s="535">
        <v>1</v>
      </c>
      <c r="F61" s="547" t="s">
        <v>6938</v>
      </c>
      <c r="G61" s="536">
        <v>189.23159999999999</v>
      </c>
      <c r="H61" s="319">
        <f>IF(G61="","",G61-G61*COMPASS!$U$13)</f>
        <v>189.23159999999999</v>
      </c>
    </row>
    <row r="62" spans="1:8" ht="16.350000000000001" customHeight="1">
      <c r="A62" s="193" t="s">
        <v>5421</v>
      </c>
      <c r="B62" s="313" t="s">
        <v>216</v>
      </c>
      <c r="C62" s="130" t="s">
        <v>5422</v>
      </c>
      <c r="D62" s="37" t="s">
        <v>5423</v>
      </c>
      <c r="E62" s="535">
        <v>1</v>
      </c>
      <c r="F62" s="547" t="s">
        <v>6938</v>
      </c>
      <c r="G62" s="536">
        <v>169.20840000000001</v>
      </c>
      <c r="H62" s="319">
        <f>IF(G62="","",G62-G62*COMPASS!$U$13)</f>
        <v>169.20840000000001</v>
      </c>
    </row>
    <row r="63" spans="1:8" ht="16.350000000000001" customHeight="1">
      <c r="A63" s="193" t="s">
        <v>3235</v>
      </c>
      <c r="B63" s="313" t="s">
        <v>216</v>
      </c>
      <c r="C63" s="130" t="s">
        <v>3233</v>
      </c>
      <c r="D63" s="37" t="s">
        <v>5424</v>
      </c>
      <c r="E63" s="535">
        <v>1</v>
      </c>
      <c r="F63" s="547"/>
      <c r="G63" s="536">
        <v>115.86264</v>
      </c>
      <c r="H63" s="319">
        <f>IF(G63="","",G63-G63*COMPASS!$U$13)</f>
        <v>115.86264</v>
      </c>
    </row>
    <row r="64" spans="1:8" ht="16.350000000000001" customHeight="1">
      <c r="A64" s="404" t="s">
        <v>5425</v>
      </c>
      <c r="B64" s="313" t="s">
        <v>216</v>
      </c>
      <c r="C64" s="130" t="s">
        <v>5426</v>
      </c>
      <c r="D64" s="37" t="s">
        <v>8637</v>
      </c>
      <c r="E64" s="535">
        <v>1</v>
      </c>
      <c r="F64" s="547"/>
      <c r="G64" s="536">
        <v>136.75360000000001</v>
      </c>
      <c r="H64" s="319">
        <f>IF(G64="","",G64-G64*COMPASS!$U$13)</f>
        <v>136.75360000000001</v>
      </c>
    </row>
    <row r="65" spans="1:8" ht="16.350000000000001" customHeight="1">
      <c r="A65" s="193" t="s">
        <v>3236</v>
      </c>
      <c r="B65" s="313" t="s">
        <v>216</v>
      </c>
      <c r="C65" s="130" t="s">
        <v>3234</v>
      </c>
      <c r="D65" s="37" t="s">
        <v>5427</v>
      </c>
      <c r="E65" s="535">
        <v>1</v>
      </c>
      <c r="F65" s="547"/>
      <c r="G65" s="536">
        <v>139.98936</v>
      </c>
      <c r="H65" s="319">
        <f>IF(G65="","",G65-G65*COMPASS!$U$13)</f>
        <v>139.98936</v>
      </c>
    </row>
    <row r="66" spans="1:8" ht="16.350000000000001" customHeight="1">
      <c r="A66" s="193" t="s">
        <v>3181</v>
      </c>
      <c r="B66" s="313" t="s">
        <v>467</v>
      </c>
      <c r="C66" s="130" t="s">
        <v>3117</v>
      </c>
      <c r="D66" s="37" t="s">
        <v>5428</v>
      </c>
      <c r="E66" s="535">
        <v>1</v>
      </c>
      <c r="F66" s="547"/>
      <c r="G66" s="536">
        <v>172.7928</v>
      </c>
      <c r="H66" s="319">
        <f>IF(G66="","",G66-G66*COMPASS!$U$13)</f>
        <v>172.7928</v>
      </c>
    </row>
    <row r="67" spans="1:8" ht="16.350000000000001" customHeight="1">
      <c r="A67" s="404" t="s">
        <v>5593</v>
      </c>
      <c r="B67" s="313" t="s">
        <v>216</v>
      </c>
      <c r="C67" s="130" t="s">
        <v>5594</v>
      </c>
      <c r="D67" s="37" t="s">
        <v>5595</v>
      </c>
      <c r="E67" s="535">
        <v>1</v>
      </c>
      <c r="F67" s="547"/>
      <c r="G67" s="536">
        <v>110.03280000000001</v>
      </c>
      <c r="H67" s="319">
        <f>IF(G67="","",G67-G67*COMPASS!$U$13)</f>
        <v>110.03280000000001</v>
      </c>
    </row>
    <row r="68" spans="1:8" ht="16.350000000000001" customHeight="1">
      <c r="A68" s="193" t="s">
        <v>3182</v>
      </c>
      <c r="B68" s="313" t="s">
        <v>467</v>
      </c>
      <c r="C68" s="130" t="s">
        <v>3118</v>
      </c>
      <c r="D68" s="37" t="s">
        <v>5429</v>
      </c>
      <c r="E68" s="535">
        <v>1</v>
      </c>
      <c r="F68" s="547"/>
      <c r="G68" s="536">
        <v>178.23119999999997</v>
      </c>
      <c r="H68" s="319">
        <f>IF(G68="","",G68-G68*COMPASS!$U$13)</f>
        <v>178.23119999999997</v>
      </c>
    </row>
    <row r="69" spans="1:8" ht="16.350000000000001" customHeight="1">
      <c r="A69" s="193" t="s">
        <v>3183</v>
      </c>
      <c r="B69" s="313" t="s">
        <v>467</v>
      </c>
      <c r="C69" s="130" t="s">
        <v>3119</v>
      </c>
      <c r="D69" s="37" t="s">
        <v>5430</v>
      </c>
      <c r="E69" s="535">
        <v>4</v>
      </c>
      <c r="F69" s="547" t="s">
        <v>6938</v>
      </c>
      <c r="G69" s="537">
        <v>5.6608799999999997</v>
      </c>
      <c r="H69" s="319">
        <f>IF(G69="","",G69-G69*COMPASS!$U$13)</f>
        <v>5.6608799999999997</v>
      </c>
    </row>
    <row r="70" spans="1:8" ht="16.350000000000001" customHeight="1">
      <c r="A70" s="193" t="s">
        <v>3184</v>
      </c>
      <c r="B70" s="313" t="s">
        <v>467</v>
      </c>
      <c r="C70" s="130" t="s">
        <v>3120</v>
      </c>
      <c r="D70" s="37" t="s">
        <v>5431</v>
      </c>
      <c r="E70" s="535">
        <v>4</v>
      </c>
      <c r="F70" s="547" t="s">
        <v>6938</v>
      </c>
      <c r="G70" s="537">
        <v>5.6608799999999997</v>
      </c>
      <c r="H70" s="319">
        <f>IF(G70="","",G70-G70*COMPASS!$U$13)</f>
        <v>5.6608799999999997</v>
      </c>
    </row>
    <row r="71" spans="1:8" ht="16.350000000000001" customHeight="1">
      <c r="A71" s="404" t="s">
        <v>5432</v>
      </c>
      <c r="B71" s="313" t="s">
        <v>216</v>
      </c>
      <c r="C71" s="130" t="s">
        <v>5433</v>
      </c>
      <c r="D71" s="37" t="s">
        <v>5434</v>
      </c>
      <c r="E71" s="535">
        <v>1</v>
      </c>
      <c r="F71" s="547" t="s">
        <v>6938</v>
      </c>
      <c r="G71" s="537">
        <v>6.4024799999999997</v>
      </c>
      <c r="H71" s="319">
        <f>IF(G71="","",G71-G71*COMPASS!$U$13)</f>
        <v>6.4024799999999997</v>
      </c>
    </row>
    <row r="72" spans="1:8" ht="16.350000000000001" customHeight="1">
      <c r="A72" s="404" t="s">
        <v>5435</v>
      </c>
      <c r="B72" s="313" t="s">
        <v>216</v>
      </c>
      <c r="C72" s="130" t="s">
        <v>5436</v>
      </c>
      <c r="D72" s="37" t="s">
        <v>5437</v>
      </c>
      <c r="E72" s="535">
        <v>1</v>
      </c>
      <c r="F72" s="547" t="s">
        <v>6938</v>
      </c>
      <c r="G72" s="537">
        <v>6.7732800000000006</v>
      </c>
      <c r="H72" s="319">
        <f>IF(G72="","",G72-G72*COMPASS!$U$13)</f>
        <v>6.7732800000000006</v>
      </c>
    </row>
    <row r="73" spans="1:8" ht="16.350000000000001" customHeight="1">
      <c r="A73" s="404" t="s">
        <v>5438</v>
      </c>
      <c r="B73" s="313" t="s">
        <v>216</v>
      </c>
      <c r="C73" s="130" t="s">
        <v>5439</v>
      </c>
      <c r="D73" s="37" t="s">
        <v>5440</v>
      </c>
      <c r="E73" s="535">
        <v>1</v>
      </c>
      <c r="F73" s="547" t="s">
        <v>6938</v>
      </c>
      <c r="G73" s="537">
        <v>12.903839999999999</v>
      </c>
      <c r="H73" s="319">
        <f>IF(G73="","",G73-G73*COMPASS!$U$13)</f>
        <v>12.903839999999999</v>
      </c>
    </row>
    <row r="74" spans="1:8" ht="16.350000000000001" customHeight="1">
      <c r="A74" s="404" t="s">
        <v>5441</v>
      </c>
      <c r="B74" s="313" t="s">
        <v>216</v>
      </c>
      <c r="C74" s="130" t="s">
        <v>5442</v>
      </c>
      <c r="D74" s="37" t="s">
        <v>5443</v>
      </c>
      <c r="E74" s="535">
        <v>1</v>
      </c>
      <c r="F74" s="547" t="s">
        <v>6938</v>
      </c>
      <c r="G74" s="537">
        <v>13.57128</v>
      </c>
      <c r="H74" s="319">
        <f>IF(G74="","",G74-G74*COMPASS!$U$13)</f>
        <v>13.57128</v>
      </c>
    </row>
    <row r="75" spans="1:8" ht="16.350000000000001" customHeight="1">
      <c r="A75" s="404" t="s">
        <v>5444</v>
      </c>
      <c r="B75" s="313" t="s">
        <v>216</v>
      </c>
      <c r="C75" s="130" t="s">
        <v>5445</v>
      </c>
      <c r="D75" s="37" t="s">
        <v>5446</v>
      </c>
      <c r="E75" s="535">
        <v>1</v>
      </c>
      <c r="F75" s="547" t="s">
        <v>6938</v>
      </c>
      <c r="G75" s="537">
        <v>19.7316</v>
      </c>
      <c r="H75" s="319">
        <f>IF(G75="","",G75-G75*COMPASS!$U$13)</f>
        <v>19.7316</v>
      </c>
    </row>
    <row r="76" spans="1:8" ht="16.350000000000001" customHeight="1">
      <c r="A76" s="404" t="s">
        <v>5447</v>
      </c>
      <c r="B76" s="313" t="s">
        <v>216</v>
      </c>
      <c r="C76" s="130" t="s">
        <v>5448</v>
      </c>
      <c r="D76" s="37" t="s">
        <v>5449</v>
      </c>
      <c r="E76" s="535">
        <v>1</v>
      </c>
      <c r="F76" s="547" t="s">
        <v>6938</v>
      </c>
      <c r="G76" s="537">
        <v>20.739600000000003</v>
      </c>
      <c r="H76" s="319">
        <f>IF(G76="","",G76-G76*COMPASS!$U$13)</f>
        <v>20.739600000000003</v>
      </c>
    </row>
    <row r="77" spans="1:8" ht="16.350000000000001" customHeight="1">
      <c r="A77" s="404" t="s">
        <v>5450</v>
      </c>
      <c r="B77" s="313" t="s">
        <v>216</v>
      </c>
      <c r="C77" s="130" t="s">
        <v>5451</v>
      </c>
      <c r="D77" s="37" t="s">
        <v>5452</v>
      </c>
      <c r="E77" s="535">
        <v>1</v>
      </c>
      <c r="F77" s="547" t="s">
        <v>6938</v>
      </c>
      <c r="G77" s="537">
        <v>26.334</v>
      </c>
      <c r="H77" s="319">
        <f>IF(G77="","",G77-G77*COMPASS!$U$13)</f>
        <v>26.334</v>
      </c>
    </row>
    <row r="78" spans="1:8" ht="16.350000000000001" customHeight="1">
      <c r="A78" s="404" t="s">
        <v>5453</v>
      </c>
      <c r="B78" s="313" t="s">
        <v>216</v>
      </c>
      <c r="C78" s="130" t="s">
        <v>5454</v>
      </c>
      <c r="D78" s="37" t="s">
        <v>5455</v>
      </c>
      <c r="E78" s="535">
        <v>1</v>
      </c>
      <c r="F78" s="547" t="s">
        <v>6938</v>
      </c>
      <c r="G78" s="537">
        <v>27.72</v>
      </c>
      <c r="H78" s="319">
        <f>IF(G78="","",G78-G78*COMPASS!$U$13)</f>
        <v>27.72</v>
      </c>
    </row>
    <row r="79" spans="1:8" ht="16.350000000000001" customHeight="1">
      <c r="A79" s="404" t="s">
        <v>13523</v>
      </c>
      <c r="B79" s="313" t="s">
        <v>216</v>
      </c>
      <c r="C79" s="130" t="s">
        <v>13478</v>
      </c>
      <c r="D79" s="37" t="s">
        <v>13479</v>
      </c>
      <c r="E79" s="535">
        <v>1</v>
      </c>
      <c r="F79" s="547"/>
      <c r="G79" s="537">
        <v>19.555199999999999</v>
      </c>
      <c r="H79" s="319">
        <f>IF(G79="","",G79-G79*COMPASS!$U$13)</f>
        <v>19.555199999999999</v>
      </c>
    </row>
    <row r="80" spans="1:8" ht="16.350000000000001" customHeight="1">
      <c r="A80" s="193" t="s">
        <v>5456</v>
      </c>
      <c r="B80" s="313" t="s">
        <v>216</v>
      </c>
      <c r="C80" s="130" t="s">
        <v>5457</v>
      </c>
      <c r="D80" s="37" t="s">
        <v>5458</v>
      </c>
      <c r="E80" s="535">
        <v>1</v>
      </c>
      <c r="F80" s="547" t="s">
        <v>6938</v>
      </c>
      <c r="G80" s="537">
        <v>98.336160000000007</v>
      </c>
      <c r="H80" s="319">
        <f>IF(G80="","",G80-G80*COMPASS!$U$13)</f>
        <v>98.336160000000007</v>
      </c>
    </row>
    <row r="81" spans="1:8" ht="16.350000000000001" customHeight="1">
      <c r="A81" s="193" t="s">
        <v>5459</v>
      </c>
      <c r="B81" s="313" t="s">
        <v>216</v>
      </c>
      <c r="C81" s="130" t="s">
        <v>5460</v>
      </c>
      <c r="D81" s="37" t="s">
        <v>5461</v>
      </c>
      <c r="E81" s="535">
        <v>1</v>
      </c>
      <c r="F81" s="547" t="s">
        <v>6938</v>
      </c>
      <c r="G81" s="537">
        <v>110.12759999999999</v>
      </c>
      <c r="H81" s="319">
        <f>IF(G81="","",G81-G81*COMPASS!$U$13)</f>
        <v>110.12759999999999</v>
      </c>
    </row>
    <row r="82" spans="1:8" ht="16.350000000000001" customHeight="1">
      <c r="A82" s="193" t="s">
        <v>5462</v>
      </c>
      <c r="B82" s="313" t="s">
        <v>216</v>
      </c>
      <c r="C82" s="130" t="s">
        <v>5463</v>
      </c>
      <c r="D82" s="37" t="s">
        <v>5464</v>
      </c>
      <c r="E82" s="535">
        <v>1</v>
      </c>
      <c r="F82" s="547" t="s">
        <v>6938</v>
      </c>
      <c r="G82" s="537">
        <v>103.25544000000001</v>
      </c>
      <c r="H82" s="319">
        <f>IF(G82="","",G82-G82*COMPASS!$U$13)</f>
        <v>103.25544000000001</v>
      </c>
    </row>
    <row r="83" spans="1:8" ht="16.350000000000001" customHeight="1">
      <c r="A83" s="193" t="s">
        <v>5465</v>
      </c>
      <c r="B83" s="313" t="s">
        <v>216</v>
      </c>
      <c r="C83" s="130" t="s">
        <v>5466</v>
      </c>
      <c r="D83" s="37" t="s">
        <v>5467</v>
      </c>
      <c r="E83" s="535">
        <v>1</v>
      </c>
      <c r="F83" s="547" t="s">
        <v>6938</v>
      </c>
      <c r="G83" s="537">
        <v>115.61544000000001</v>
      </c>
      <c r="H83" s="319">
        <f>IF(G83="","",G83-G83*COMPASS!$U$13)</f>
        <v>115.61544000000001</v>
      </c>
    </row>
    <row r="84" spans="1:8" ht="16.350000000000001" customHeight="1">
      <c r="A84" s="193" t="s">
        <v>5468</v>
      </c>
      <c r="B84" s="313" t="s">
        <v>467</v>
      </c>
      <c r="C84" s="130" t="s">
        <v>5469</v>
      </c>
      <c r="D84" s="37" t="s">
        <v>8638</v>
      </c>
      <c r="E84" s="535">
        <v>1</v>
      </c>
      <c r="F84" s="547" t="s">
        <v>6938</v>
      </c>
      <c r="G84" s="537">
        <v>21.209759999999999</v>
      </c>
      <c r="H84" s="319">
        <f>IF(G84="","",G84-G84*COMPASS!$U$13)</f>
        <v>21.209759999999999</v>
      </c>
    </row>
    <row r="85" spans="1:8" ht="16.350000000000001" customHeight="1">
      <c r="A85" s="193" t="s">
        <v>5470</v>
      </c>
      <c r="B85" s="313" t="s">
        <v>467</v>
      </c>
      <c r="C85" s="130" t="s">
        <v>5471</v>
      </c>
      <c r="D85" s="37" t="s">
        <v>5472</v>
      </c>
      <c r="E85" s="535">
        <v>1</v>
      </c>
      <c r="F85" s="547" t="s">
        <v>6938</v>
      </c>
      <c r="G85" s="537">
        <v>29.787600000000001</v>
      </c>
      <c r="H85" s="319">
        <f>IF(G85="","",G85-G85*COMPASS!$U$13)</f>
        <v>29.787600000000001</v>
      </c>
    </row>
    <row r="86" spans="1:8" ht="16.350000000000001" customHeight="1">
      <c r="A86" s="404" t="s">
        <v>5473</v>
      </c>
      <c r="B86" s="313" t="s">
        <v>216</v>
      </c>
      <c r="C86" s="130" t="s">
        <v>5474</v>
      </c>
      <c r="D86" s="37" t="s">
        <v>5475</v>
      </c>
      <c r="E86" s="535">
        <v>1</v>
      </c>
      <c r="F86" s="547" t="s">
        <v>6938</v>
      </c>
      <c r="G86" s="537">
        <v>39.0398</v>
      </c>
      <c r="H86" s="319">
        <f>IF(G86="","",G86-G86*COMPASS!$U$13)</f>
        <v>39.0398</v>
      </c>
    </row>
    <row r="87" spans="1:8" ht="16.350000000000001" customHeight="1">
      <c r="A87" s="193" t="s">
        <v>3185</v>
      </c>
      <c r="B87" s="313" t="s">
        <v>216</v>
      </c>
      <c r="C87" s="130" t="s">
        <v>3121</v>
      </c>
      <c r="D87" s="37" t="s">
        <v>5476</v>
      </c>
      <c r="E87" s="535">
        <v>1</v>
      </c>
      <c r="F87" s="547" t="s">
        <v>6938</v>
      </c>
      <c r="G87" s="537">
        <v>35.942879999999995</v>
      </c>
      <c r="H87" s="319">
        <f>IF(G87="","",G87-G87*COMPASS!$U$13)</f>
        <v>35.942879999999995</v>
      </c>
    </row>
    <row r="88" spans="1:8" ht="16.350000000000001" customHeight="1">
      <c r="A88" s="193" t="s">
        <v>3186</v>
      </c>
      <c r="B88" s="313" t="s">
        <v>467</v>
      </c>
      <c r="C88" s="130" t="s">
        <v>3122</v>
      </c>
      <c r="D88" s="37" t="s">
        <v>5477</v>
      </c>
      <c r="E88" s="535">
        <v>1</v>
      </c>
      <c r="F88" s="547" t="s">
        <v>6938</v>
      </c>
      <c r="G88" s="537">
        <v>38.192399999999999</v>
      </c>
      <c r="H88" s="319">
        <f>IF(G88="","",G88-G88*COMPASS!$U$13)</f>
        <v>38.192399999999999</v>
      </c>
    </row>
    <row r="89" spans="1:8" ht="16.350000000000001" customHeight="1">
      <c r="A89" s="193" t="s">
        <v>3187</v>
      </c>
      <c r="B89" s="313" t="s">
        <v>467</v>
      </c>
      <c r="C89" s="130" t="s">
        <v>3123</v>
      </c>
      <c r="D89" s="37" t="s">
        <v>5478</v>
      </c>
      <c r="E89" s="535">
        <v>1</v>
      </c>
      <c r="F89" s="547" t="s">
        <v>6938</v>
      </c>
      <c r="G89" s="537">
        <v>45.361200000000004</v>
      </c>
      <c r="H89" s="319">
        <f>IF(G89="","",G89-G89*COMPASS!$U$13)</f>
        <v>45.361200000000004</v>
      </c>
    </row>
    <row r="90" spans="1:8" ht="16.350000000000001" customHeight="1">
      <c r="A90" s="193" t="s">
        <v>5479</v>
      </c>
      <c r="B90" s="313" t="s">
        <v>216</v>
      </c>
      <c r="C90" s="130" t="s">
        <v>5480</v>
      </c>
      <c r="D90" s="37" t="s">
        <v>5481</v>
      </c>
      <c r="E90" s="535">
        <v>1</v>
      </c>
      <c r="F90" s="547" t="s">
        <v>6938</v>
      </c>
      <c r="G90" s="537">
        <v>89.931360000000012</v>
      </c>
      <c r="H90" s="319">
        <f>IF(G90="","",G90-G90*COMPASS!$U$13)</f>
        <v>89.931360000000012</v>
      </c>
    </row>
    <row r="91" spans="1:8" ht="16.350000000000001" customHeight="1">
      <c r="A91" s="193" t="s">
        <v>5482</v>
      </c>
      <c r="B91" s="313" t="s">
        <v>216</v>
      </c>
      <c r="C91" s="130" t="s">
        <v>5483</v>
      </c>
      <c r="D91" s="37" t="s">
        <v>5484</v>
      </c>
      <c r="E91" s="535">
        <v>1</v>
      </c>
      <c r="F91" s="547" t="s">
        <v>6938</v>
      </c>
      <c r="G91" s="537">
        <v>66.274320000000003</v>
      </c>
      <c r="H91" s="319">
        <f>IF(G91="","",G91-G91*COMPASS!$U$13)</f>
        <v>66.274320000000003</v>
      </c>
    </row>
    <row r="92" spans="1:8" ht="16.350000000000001" customHeight="1">
      <c r="A92" s="193" t="s">
        <v>5485</v>
      </c>
      <c r="B92" s="313" t="s">
        <v>571</v>
      </c>
      <c r="C92" s="1062" t="s">
        <v>5486</v>
      </c>
      <c r="D92" s="37" t="s">
        <v>5487</v>
      </c>
      <c r="E92" s="535">
        <v>1</v>
      </c>
      <c r="F92" s="1063"/>
      <c r="G92" s="537">
        <v>46.792499999999997</v>
      </c>
      <c r="H92" s="319">
        <f>IF(G92="","",G92-G92*COMPASS!$U$13)</f>
        <v>46.792499999999997</v>
      </c>
    </row>
    <row r="93" spans="1:8" ht="16.350000000000001" customHeight="1">
      <c r="A93" s="193" t="s">
        <v>13524</v>
      </c>
      <c r="B93" s="313" t="s">
        <v>216</v>
      </c>
      <c r="C93" s="130" t="s">
        <v>13480</v>
      </c>
      <c r="D93" s="37" t="s">
        <v>13481</v>
      </c>
      <c r="E93" s="535">
        <v>1</v>
      </c>
      <c r="F93" s="341"/>
      <c r="G93" s="537">
        <v>75.938999999999993</v>
      </c>
      <c r="H93" s="319">
        <f>IF(G93="","",G93-G93*COMPASS!$U$13)</f>
        <v>75.938999999999993</v>
      </c>
    </row>
    <row r="94" spans="1:8" ht="16.350000000000001" customHeight="1">
      <c r="A94" s="404" t="s">
        <v>5488</v>
      </c>
      <c r="B94" s="313" t="s">
        <v>216</v>
      </c>
      <c r="C94" s="130" t="s">
        <v>5489</v>
      </c>
      <c r="D94" s="37" t="s">
        <v>5490</v>
      </c>
      <c r="E94" s="535">
        <v>1</v>
      </c>
      <c r="F94" s="547" t="s">
        <v>6938</v>
      </c>
      <c r="G94" s="537">
        <v>84.353999999999985</v>
      </c>
      <c r="H94" s="319">
        <f>IF(G94="","",G94-G94*COMPASS!$U$13)</f>
        <v>84.353999999999985</v>
      </c>
    </row>
    <row r="95" spans="1:8" ht="16.350000000000001" customHeight="1">
      <c r="A95" s="404" t="s">
        <v>5491</v>
      </c>
      <c r="B95" s="313" t="s">
        <v>216</v>
      </c>
      <c r="C95" s="130" t="s">
        <v>5492</v>
      </c>
      <c r="D95" s="37" t="s">
        <v>5493</v>
      </c>
      <c r="E95" s="535">
        <v>1</v>
      </c>
      <c r="F95" s="547" t="s">
        <v>6938</v>
      </c>
      <c r="G95" s="537">
        <v>94.936499999999981</v>
      </c>
      <c r="H95" s="319">
        <f>IF(G95="","",G95-G95*COMPASS!$U$13)</f>
        <v>94.936499999999981</v>
      </c>
    </row>
    <row r="96" spans="1:8" ht="16.350000000000001" customHeight="1">
      <c r="A96" s="404" t="s">
        <v>5494</v>
      </c>
      <c r="B96" s="313" t="s">
        <v>216</v>
      </c>
      <c r="C96" s="130" t="s">
        <v>5495</v>
      </c>
      <c r="D96" s="37" t="s">
        <v>5496</v>
      </c>
      <c r="E96" s="535">
        <v>1</v>
      </c>
      <c r="F96" s="547" t="s">
        <v>6938</v>
      </c>
      <c r="G96" s="537">
        <v>105.417</v>
      </c>
      <c r="H96" s="319">
        <f>IF(G96="","",G96-G96*COMPASS!$U$13)</f>
        <v>105.417</v>
      </c>
    </row>
    <row r="97" spans="1:8" ht="16.350000000000001" customHeight="1">
      <c r="A97" s="404" t="s">
        <v>5497</v>
      </c>
      <c r="B97" s="313" t="s">
        <v>216</v>
      </c>
      <c r="C97" s="130" t="s">
        <v>5498</v>
      </c>
      <c r="D97" s="37" t="s">
        <v>5499</v>
      </c>
      <c r="E97" s="535">
        <v>1</v>
      </c>
      <c r="F97" s="547" t="s">
        <v>6938</v>
      </c>
      <c r="G97" s="537">
        <v>118.14149999999999</v>
      </c>
      <c r="H97" s="319">
        <f>IF(G97="","",G97-G97*COMPASS!$U$13)</f>
        <v>118.14149999999999</v>
      </c>
    </row>
    <row r="98" spans="1:8" ht="16.350000000000001" customHeight="1">
      <c r="A98" s="193" t="s">
        <v>13525</v>
      </c>
      <c r="B98" s="313" t="s">
        <v>216</v>
      </c>
      <c r="C98" s="130" t="s">
        <v>13482</v>
      </c>
      <c r="D98" s="37" t="s">
        <v>13483</v>
      </c>
      <c r="E98" s="535">
        <v>1</v>
      </c>
      <c r="F98" s="341"/>
      <c r="G98" s="537">
        <v>135.864</v>
      </c>
      <c r="H98" s="319">
        <f>IF(G98="","",G98-G98*COMPASS!$U$13)</f>
        <v>135.864</v>
      </c>
    </row>
    <row r="99" spans="1:8" ht="16.350000000000001" customHeight="1">
      <c r="A99" s="404" t="s">
        <v>5500</v>
      </c>
      <c r="B99" s="313" t="s">
        <v>216</v>
      </c>
      <c r="C99" s="130" t="s">
        <v>5501</v>
      </c>
      <c r="D99" s="37" t="s">
        <v>5502</v>
      </c>
      <c r="E99" s="535">
        <v>1</v>
      </c>
      <c r="F99" s="547" t="s">
        <v>6938</v>
      </c>
      <c r="G99" s="537">
        <v>135.09899999999999</v>
      </c>
      <c r="H99" s="319">
        <f>IF(G99="","",G99-G99*COMPASS!$U$13)</f>
        <v>135.09899999999999</v>
      </c>
    </row>
    <row r="100" spans="1:8" ht="16.350000000000001" customHeight="1">
      <c r="A100" s="193" t="s">
        <v>13526</v>
      </c>
      <c r="B100" s="313" t="s">
        <v>216</v>
      </c>
      <c r="C100" s="130" t="s">
        <v>13484</v>
      </c>
      <c r="D100" s="37" t="s">
        <v>13485</v>
      </c>
      <c r="E100" s="535">
        <v>1</v>
      </c>
      <c r="F100" s="341"/>
      <c r="G100" s="537">
        <v>155.3715</v>
      </c>
      <c r="H100" s="319">
        <f>IF(G100="","",G100-G100*COMPASS!$U$13)</f>
        <v>155.3715</v>
      </c>
    </row>
    <row r="101" spans="1:8" ht="16.350000000000001" customHeight="1">
      <c r="A101" s="404" t="s">
        <v>5503</v>
      </c>
      <c r="B101" s="313" t="s">
        <v>216</v>
      </c>
      <c r="C101" s="130" t="s">
        <v>5504</v>
      </c>
      <c r="D101" s="37" t="s">
        <v>5505</v>
      </c>
      <c r="E101" s="535">
        <v>1</v>
      </c>
      <c r="F101" s="547" t="s">
        <v>6938</v>
      </c>
      <c r="G101" s="537">
        <v>92.769000000000005</v>
      </c>
      <c r="H101" s="319">
        <f>IF(G101="","",G101-G101*COMPASS!$U$13)</f>
        <v>92.769000000000005</v>
      </c>
    </row>
    <row r="102" spans="1:8" ht="16.350000000000001" customHeight="1">
      <c r="A102" s="404" t="s">
        <v>5506</v>
      </c>
      <c r="B102" s="313" t="s">
        <v>216</v>
      </c>
      <c r="C102" s="130" t="s">
        <v>5507</v>
      </c>
      <c r="D102" s="37" t="s">
        <v>5508</v>
      </c>
      <c r="E102" s="535">
        <v>1</v>
      </c>
      <c r="F102" s="547" t="s">
        <v>6938</v>
      </c>
      <c r="G102" s="537">
        <v>103.32600000000001</v>
      </c>
      <c r="H102" s="319">
        <f>IF(G102="","",G102-G102*COMPASS!$U$13)</f>
        <v>103.32600000000001</v>
      </c>
    </row>
    <row r="103" spans="1:8" ht="16.350000000000001" customHeight="1">
      <c r="A103" s="404" t="s">
        <v>5509</v>
      </c>
      <c r="B103" s="313" t="s">
        <v>216</v>
      </c>
      <c r="C103" s="130" t="s">
        <v>5510</v>
      </c>
      <c r="D103" s="37" t="s">
        <v>5511</v>
      </c>
      <c r="E103" s="535">
        <v>1</v>
      </c>
      <c r="F103" s="547" t="s">
        <v>6938</v>
      </c>
      <c r="G103" s="537">
        <v>113.85749999999999</v>
      </c>
      <c r="H103" s="319">
        <f>IF(G103="","",G103-G103*COMPASS!$U$13)</f>
        <v>113.85749999999999</v>
      </c>
    </row>
    <row r="104" spans="1:8" ht="16.350000000000001" customHeight="1">
      <c r="A104" s="404" t="s">
        <v>5512</v>
      </c>
      <c r="B104" s="313" t="s">
        <v>216</v>
      </c>
      <c r="C104" s="130" t="s">
        <v>5513</v>
      </c>
      <c r="D104" s="37" t="s">
        <v>5514</v>
      </c>
      <c r="E104" s="535">
        <v>1</v>
      </c>
      <c r="F104" s="547" t="s">
        <v>6938</v>
      </c>
      <c r="G104" s="537">
        <v>135.09899999999999</v>
      </c>
      <c r="H104" s="319">
        <f>IF(G104="","",G104-G104*COMPASS!$U$13)</f>
        <v>135.09899999999999</v>
      </c>
    </row>
    <row r="105" spans="1:8" ht="16.350000000000001" customHeight="1">
      <c r="A105" s="404" t="s">
        <v>5515</v>
      </c>
      <c r="B105" s="313" t="s">
        <v>216</v>
      </c>
      <c r="C105" s="130" t="s">
        <v>5516</v>
      </c>
      <c r="D105" s="37" t="s">
        <v>5517</v>
      </c>
      <c r="E105" s="535">
        <v>1</v>
      </c>
      <c r="F105" s="547" t="s">
        <v>6938</v>
      </c>
      <c r="G105" s="537">
        <v>151.92899999999997</v>
      </c>
      <c r="H105" s="319">
        <f>IF(G105="","",G105-G105*COMPASS!$U$13)</f>
        <v>151.92899999999997</v>
      </c>
    </row>
    <row r="106" spans="1:8" ht="16.350000000000001" customHeight="1">
      <c r="A106" s="128" t="s">
        <v>443</v>
      </c>
      <c r="B106" s="450"/>
      <c r="C106" s="129"/>
      <c r="D106" s="1011"/>
      <c r="E106" s="533"/>
      <c r="F106" s="71"/>
      <c r="G106" s="534">
        <v>0</v>
      </c>
      <c r="H106" s="319">
        <f>IF(G106="","",G106-G106*COMPASS!$U$13)</f>
        <v>0</v>
      </c>
    </row>
    <row r="107" spans="1:8" ht="16.350000000000001" customHeight="1">
      <c r="A107" s="193" t="s">
        <v>5518</v>
      </c>
      <c r="B107" s="313" t="s">
        <v>216</v>
      </c>
      <c r="C107" s="130" t="s">
        <v>5519</v>
      </c>
      <c r="D107" s="37" t="s">
        <v>5520</v>
      </c>
      <c r="E107" s="531">
        <v>1</v>
      </c>
      <c r="F107" s="547" t="s">
        <v>6938</v>
      </c>
      <c r="G107" s="538">
        <v>188.98663999999999</v>
      </c>
      <c r="H107" s="319">
        <f>IF(G107="","",G107-G107*COMPASS!$U$13)</f>
        <v>188.98663999999999</v>
      </c>
    </row>
    <row r="108" spans="1:8" ht="16.350000000000001" customHeight="1">
      <c r="A108" s="404" t="s">
        <v>13527</v>
      </c>
      <c r="B108" s="313" t="s">
        <v>216</v>
      </c>
      <c r="C108" s="130" t="s">
        <v>13486</v>
      </c>
      <c r="D108" s="37" t="s">
        <v>13487</v>
      </c>
      <c r="E108" s="535">
        <v>1</v>
      </c>
      <c r="F108" s="547"/>
      <c r="G108" s="537">
        <v>192.90600000000001</v>
      </c>
      <c r="H108" s="319">
        <f>IF(G108="","",G108-G108*COMPASS!$U$13)</f>
        <v>192.90600000000001</v>
      </c>
    </row>
    <row r="109" spans="1:8" ht="16.350000000000001" customHeight="1">
      <c r="A109" s="193" t="s">
        <v>5521</v>
      </c>
      <c r="B109" s="313" t="s">
        <v>216</v>
      </c>
      <c r="C109" s="130" t="s">
        <v>5522</v>
      </c>
      <c r="D109" s="37" t="s">
        <v>5523</v>
      </c>
      <c r="E109" s="531">
        <v>1</v>
      </c>
      <c r="F109" s="547" t="s">
        <v>6938</v>
      </c>
      <c r="G109" s="538">
        <v>168.98936</v>
      </c>
      <c r="H109" s="319">
        <f>IF(G109="","",G109-G109*COMPASS!$U$13)</f>
        <v>168.98936</v>
      </c>
    </row>
    <row r="110" spans="1:8" ht="16.350000000000001" customHeight="1">
      <c r="A110" s="404" t="s">
        <v>13528</v>
      </c>
      <c r="B110" s="313" t="s">
        <v>216</v>
      </c>
      <c r="C110" s="130" t="s">
        <v>13488</v>
      </c>
      <c r="D110" s="37" t="s">
        <v>13489</v>
      </c>
      <c r="E110" s="535">
        <v>1</v>
      </c>
      <c r="F110" s="547"/>
      <c r="G110" s="537">
        <v>172.494</v>
      </c>
      <c r="H110" s="319">
        <f>IF(G110="","",G110-G110*COMPASS!$U$13)</f>
        <v>172.494</v>
      </c>
    </row>
    <row r="111" spans="1:8" ht="16.350000000000001" customHeight="1">
      <c r="A111" s="193" t="s">
        <v>3239</v>
      </c>
      <c r="B111" s="313" t="s">
        <v>216</v>
      </c>
      <c r="C111" s="130" t="s">
        <v>3237</v>
      </c>
      <c r="D111" s="37" t="s">
        <v>5524</v>
      </c>
      <c r="E111" s="531">
        <v>1</v>
      </c>
      <c r="F111" s="547"/>
      <c r="G111" s="532">
        <v>115.71265599999998</v>
      </c>
      <c r="H111" s="319">
        <f>IF(G111="","",G111-G111*COMPASS!$U$13)</f>
        <v>115.71265599999998</v>
      </c>
    </row>
    <row r="112" spans="1:8" ht="16.350000000000001" customHeight="1">
      <c r="A112" s="193" t="s">
        <v>3240</v>
      </c>
      <c r="B112" s="313" t="s">
        <v>216</v>
      </c>
      <c r="C112" s="130" t="s">
        <v>3238</v>
      </c>
      <c r="D112" s="37" t="s">
        <v>5525</v>
      </c>
      <c r="E112" s="531">
        <v>1</v>
      </c>
      <c r="F112" s="547"/>
      <c r="G112" s="532">
        <v>139.808144</v>
      </c>
      <c r="H112" s="319">
        <f>IF(G112="","",G112-G112*COMPASS!$U$13)</f>
        <v>139.808144</v>
      </c>
    </row>
    <row r="113" spans="1:8" ht="16.350000000000001" customHeight="1">
      <c r="A113" s="193" t="s">
        <v>3188</v>
      </c>
      <c r="B113" s="313" t="s">
        <v>467</v>
      </c>
      <c r="C113" s="130" t="s">
        <v>3124</v>
      </c>
      <c r="D113" s="37" t="s">
        <v>5526</v>
      </c>
      <c r="E113" s="531">
        <v>1</v>
      </c>
      <c r="F113" s="547"/>
      <c r="G113" s="532">
        <v>172.56912</v>
      </c>
      <c r="H113" s="319">
        <f>IF(G113="","",G113-G113*COMPASS!$U$13)</f>
        <v>172.56912</v>
      </c>
    </row>
    <row r="114" spans="1:8" ht="16.350000000000001" customHeight="1">
      <c r="A114" s="193" t="s">
        <v>13529</v>
      </c>
      <c r="B114" s="313" t="s">
        <v>216</v>
      </c>
      <c r="C114" s="130" t="s">
        <v>13490</v>
      </c>
      <c r="D114" s="37" t="s">
        <v>13491</v>
      </c>
      <c r="E114" s="531">
        <v>1</v>
      </c>
      <c r="F114" s="547"/>
      <c r="G114" s="532">
        <v>201.34800000000001</v>
      </c>
      <c r="H114" s="319">
        <f>IF(G114="","",G114-G114*COMPASS!$U$13)</f>
        <v>201.34800000000001</v>
      </c>
    </row>
    <row r="115" spans="1:8" ht="16.350000000000001" customHeight="1">
      <c r="A115" s="193" t="s">
        <v>3189</v>
      </c>
      <c r="B115" s="313" t="s">
        <v>216</v>
      </c>
      <c r="C115" s="130" t="s">
        <v>3125</v>
      </c>
      <c r="D115" s="37" t="s">
        <v>5527</v>
      </c>
      <c r="E115" s="531">
        <v>1</v>
      </c>
      <c r="F115" s="547"/>
      <c r="G115" s="532">
        <v>178.00047999999998</v>
      </c>
      <c r="H115" s="319">
        <f>IF(G115="","",G115-G115*COMPASS!$U$13)</f>
        <v>178.00047999999998</v>
      </c>
    </row>
    <row r="116" spans="1:8" ht="16.350000000000001" customHeight="1">
      <c r="A116" s="404" t="s">
        <v>13530</v>
      </c>
      <c r="B116" s="313" t="s">
        <v>216</v>
      </c>
      <c r="C116" s="130" t="s">
        <v>13492</v>
      </c>
      <c r="D116" s="37" t="s">
        <v>13493</v>
      </c>
      <c r="E116" s="535">
        <v>1</v>
      </c>
      <c r="F116" s="547"/>
      <c r="G116" s="537">
        <v>206.892</v>
      </c>
      <c r="H116" s="319">
        <f>IF(G116="","",G116-G116*COMPASS!$U$13)</f>
        <v>206.892</v>
      </c>
    </row>
    <row r="117" spans="1:8" ht="16.350000000000001" customHeight="1">
      <c r="A117" s="193" t="s">
        <v>419</v>
      </c>
      <c r="B117" s="313" t="s">
        <v>467</v>
      </c>
      <c r="C117" s="130" t="s">
        <v>420</v>
      </c>
      <c r="D117" s="37" t="s">
        <v>5528</v>
      </c>
      <c r="E117" s="531">
        <v>4</v>
      </c>
      <c r="F117" s="547" t="s">
        <v>6938</v>
      </c>
      <c r="G117" s="538">
        <v>5.6535519999999995</v>
      </c>
      <c r="H117" s="319">
        <f>IF(G117="","",G117-G117*COMPASS!$U$13)</f>
        <v>5.6535519999999995</v>
      </c>
    </row>
    <row r="118" spans="1:8" ht="16.350000000000001" customHeight="1">
      <c r="A118" s="193" t="s">
        <v>421</v>
      </c>
      <c r="B118" s="313" t="s">
        <v>467</v>
      </c>
      <c r="C118" s="130" t="s">
        <v>422</v>
      </c>
      <c r="D118" s="37" t="s">
        <v>5529</v>
      </c>
      <c r="E118" s="531">
        <v>4</v>
      </c>
      <c r="F118" s="547" t="s">
        <v>6938</v>
      </c>
      <c r="G118" s="538">
        <v>5.6535519999999995</v>
      </c>
      <c r="H118" s="319">
        <f>IF(G118="","",G118-G118*COMPASS!$U$13)</f>
        <v>5.6535519999999995</v>
      </c>
    </row>
    <row r="119" spans="1:8" ht="16.350000000000001" customHeight="1">
      <c r="A119" s="193" t="s">
        <v>5530</v>
      </c>
      <c r="B119" s="313" t="s">
        <v>216</v>
      </c>
      <c r="C119" s="130" t="s">
        <v>5531</v>
      </c>
      <c r="D119" s="37" t="s">
        <v>5532</v>
      </c>
      <c r="E119" s="535">
        <v>1</v>
      </c>
      <c r="F119" s="547" t="s">
        <v>6938</v>
      </c>
      <c r="G119" s="538">
        <v>98.208863999999991</v>
      </c>
      <c r="H119" s="319">
        <f>IF(G119="","",G119-G119*COMPASS!$U$13)</f>
        <v>98.208863999999991</v>
      </c>
    </row>
    <row r="120" spans="1:8" ht="16.350000000000001" customHeight="1">
      <c r="A120" s="193" t="s">
        <v>5533</v>
      </c>
      <c r="B120" s="313" t="s">
        <v>216</v>
      </c>
      <c r="C120" s="130" t="s">
        <v>5534</v>
      </c>
      <c r="D120" s="37" t="s">
        <v>5535</v>
      </c>
      <c r="E120" s="535">
        <v>1</v>
      </c>
      <c r="F120" s="547" t="s">
        <v>6938</v>
      </c>
      <c r="G120" s="538">
        <v>109.98503999999998</v>
      </c>
      <c r="H120" s="319">
        <f>IF(G120="","",G120-G120*COMPASS!$U$13)</f>
        <v>109.98503999999998</v>
      </c>
    </row>
    <row r="121" spans="1:8" ht="16.350000000000001" customHeight="1">
      <c r="A121" s="193" t="s">
        <v>5536</v>
      </c>
      <c r="B121" s="313" t="s">
        <v>216</v>
      </c>
      <c r="C121" s="130" t="s">
        <v>5537</v>
      </c>
      <c r="D121" s="37" t="s">
        <v>5538</v>
      </c>
      <c r="E121" s="535">
        <v>1</v>
      </c>
      <c r="F121" s="547" t="s">
        <v>6938</v>
      </c>
      <c r="G121" s="538">
        <v>103.121776</v>
      </c>
      <c r="H121" s="319">
        <f>IF(G121="","",G121-G121*COMPASS!$U$13)</f>
        <v>103.121776</v>
      </c>
    </row>
    <row r="122" spans="1:8" ht="16.350000000000001" customHeight="1">
      <c r="A122" s="193" t="s">
        <v>5539</v>
      </c>
      <c r="B122" s="313" t="s">
        <v>216</v>
      </c>
      <c r="C122" s="130" t="s">
        <v>5540</v>
      </c>
      <c r="D122" s="37" t="s">
        <v>5541</v>
      </c>
      <c r="E122" s="535">
        <v>1</v>
      </c>
      <c r="F122" s="547" t="s">
        <v>6938</v>
      </c>
      <c r="G122" s="538">
        <v>115.46577600000001</v>
      </c>
      <c r="H122" s="319">
        <f>IF(G122="","",G122-G122*COMPASS!$U$13)</f>
        <v>115.46577600000001</v>
      </c>
    </row>
    <row r="123" spans="1:8" ht="16.350000000000001" customHeight="1">
      <c r="A123" s="404" t="s">
        <v>13531</v>
      </c>
      <c r="B123" s="313" t="s">
        <v>216</v>
      </c>
      <c r="C123" s="130" t="s">
        <v>13494</v>
      </c>
      <c r="D123" s="37" t="s">
        <v>13495</v>
      </c>
      <c r="E123" s="535">
        <v>1</v>
      </c>
      <c r="F123" s="547"/>
      <c r="G123" s="537">
        <v>90.972000000000008</v>
      </c>
      <c r="H123" s="319">
        <f>IF(G123="","",G123-G123*COMPASS!$U$13)</f>
        <v>90.972000000000008</v>
      </c>
    </row>
    <row r="124" spans="1:8" ht="16.350000000000001" customHeight="1">
      <c r="A124" s="193" t="s">
        <v>5542</v>
      </c>
      <c r="B124" s="313" t="s">
        <v>216</v>
      </c>
      <c r="C124" s="130" t="s">
        <v>5543</v>
      </c>
      <c r="D124" s="37" t="s">
        <v>5544</v>
      </c>
      <c r="E124" s="531">
        <v>1</v>
      </c>
      <c r="F124" s="547" t="s">
        <v>6938</v>
      </c>
      <c r="G124" s="538">
        <v>89.814943999999997</v>
      </c>
      <c r="H124" s="319">
        <f>IF(G124="","",G124-G124*COMPASS!$U$13)</f>
        <v>89.814943999999997</v>
      </c>
    </row>
    <row r="125" spans="1:8" ht="16.350000000000001" customHeight="1">
      <c r="A125" s="193" t="s">
        <v>5545</v>
      </c>
      <c r="B125" s="313" t="s">
        <v>216</v>
      </c>
      <c r="C125" s="130" t="s">
        <v>5546</v>
      </c>
      <c r="D125" s="37" t="s">
        <v>5547</v>
      </c>
      <c r="E125" s="531">
        <v>1</v>
      </c>
      <c r="F125" s="547" t="s">
        <v>6938</v>
      </c>
      <c r="G125" s="538">
        <v>66.188527999999991</v>
      </c>
      <c r="H125" s="319">
        <f>IF(G125="","",G125-G125*COMPASS!$U$13)</f>
        <v>66.188527999999991</v>
      </c>
    </row>
    <row r="126" spans="1:8" ht="16.350000000000001" customHeight="1">
      <c r="A126" s="128" t="s">
        <v>305</v>
      </c>
      <c r="B126" s="314"/>
      <c r="C126" s="129"/>
      <c r="D126" s="1011"/>
      <c r="E126" s="533"/>
      <c r="F126" s="71"/>
      <c r="G126" s="534">
        <v>0</v>
      </c>
      <c r="H126" s="319">
        <f>IF(G126="","",G126-G126*COMPASS!$U$13)</f>
        <v>0</v>
      </c>
    </row>
    <row r="127" spans="1:8" ht="16.350000000000001" customHeight="1">
      <c r="A127" s="193" t="s">
        <v>129</v>
      </c>
      <c r="B127" s="313" t="s">
        <v>216</v>
      </c>
      <c r="C127" s="130" t="s">
        <v>130</v>
      </c>
      <c r="D127" s="37" t="s">
        <v>5548</v>
      </c>
      <c r="E127" s="531">
        <v>1</v>
      </c>
      <c r="F127" s="547" t="s">
        <v>6938</v>
      </c>
      <c r="G127" s="538">
        <v>48.980992000000001</v>
      </c>
      <c r="H127" s="319">
        <f>IF(G127="","",G127-G127*COMPASS!$U$13)</f>
        <v>48.980992000000001</v>
      </c>
    </row>
    <row r="128" spans="1:8" ht="16.350000000000001" customHeight="1">
      <c r="A128" s="193" t="s">
        <v>568</v>
      </c>
      <c r="B128" s="313" t="s">
        <v>467</v>
      </c>
      <c r="C128" s="130" t="s">
        <v>569</v>
      </c>
      <c r="D128" s="37" t="s">
        <v>5549</v>
      </c>
      <c r="E128" s="535">
        <v>1</v>
      </c>
      <c r="F128" s="547" t="s">
        <v>6938</v>
      </c>
      <c r="G128" s="537">
        <v>17.528479999999998</v>
      </c>
      <c r="H128" s="319">
        <f>IF(G128="","",G128-G128*COMPASS!$U$13)</f>
        <v>17.528479999999998</v>
      </c>
    </row>
    <row r="129" spans="1:8" ht="16.350000000000001" customHeight="1">
      <c r="A129" s="193" t="s">
        <v>131</v>
      </c>
      <c r="B129" s="313" t="s">
        <v>467</v>
      </c>
      <c r="C129" s="130" t="s">
        <v>132</v>
      </c>
      <c r="D129" s="37" t="s">
        <v>5550</v>
      </c>
      <c r="E129" s="535">
        <v>1</v>
      </c>
      <c r="F129" s="547" t="s">
        <v>6938</v>
      </c>
      <c r="G129" s="537">
        <v>104.94868799999999</v>
      </c>
      <c r="H129" s="319">
        <f>IF(G129="","",G129-G129*COMPASS!$U$13)</f>
        <v>104.94868799999999</v>
      </c>
    </row>
    <row r="130" spans="1:8" ht="16.350000000000001" customHeight="1">
      <c r="A130" s="193" t="s">
        <v>13532</v>
      </c>
      <c r="B130" s="313" t="s">
        <v>216</v>
      </c>
      <c r="C130" s="130" t="s">
        <v>13496</v>
      </c>
      <c r="D130" s="37" t="s">
        <v>13497</v>
      </c>
      <c r="E130" s="535">
        <v>1</v>
      </c>
      <c r="F130" s="547" t="s">
        <v>6938</v>
      </c>
      <c r="G130" s="537">
        <v>142.79539199999999</v>
      </c>
      <c r="H130" s="319">
        <f>IF(G130="","",G130-G130*COMPASS!$U$13)</f>
        <v>142.79539199999999</v>
      </c>
    </row>
    <row r="131" spans="1:8" ht="16.350000000000001" customHeight="1">
      <c r="A131" s="404" t="s">
        <v>5551</v>
      </c>
      <c r="B131" s="313" t="s">
        <v>216</v>
      </c>
      <c r="C131" s="130" t="s">
        <v>5552</v>
      </c>
      <c r="D131" s="37" t="s">
        <v>10060</v>
      </c>
      <c r="E131" s="535">
        <v>1</v>
      </c>
      <c r="F131" s="547" t="s">
        <v>6938</v>
      </c>
      <c r="G131" s="537">
        <v>49.648499999999991</v>
      </c>
      <c r="H131" s="319">
        <f>IF(G131="","",G131-G131*COMPASS!$U$13)</f>
        <v>49.648499999999991</v>
      </c>
    </row>
    <row r="132" spans="1:8" ht="16.350000000000001" customHeight="1">
      <c r="A132" s="193" t="s">
        <v>538</v>
      </c>
      <c r="B132" s="313" t="s">
        <v>467</v>
      </c>
      <c r="C132" s="130" t="s">
        <v>539</v>
      </c>
      <c r="D132" s="37" t="s">
        <v>5553</v>
      </c>
      <c r="E132" s="535">
        <v>1</v>
      </c>
      <c r="F132" s="547" t="s">
        <v>6938</v>
      </c>
      <c r="G132" s="537">
        <v>113.09572799999999</v>
      </c>
      <c r="H132" s="319">
        <f>IF(G132="","",G132-G132*COMPASS!$U$13)</f>
        <v>113.09572799999999</v>
      </c>
    </row>
    <row r="133" spans="1:8" ht="16.350000000000001" customHeight="1">
      <c r="A133" s="193" t="s">
        <v>13533</v>
      </c>
      <c r="B133" s="313" t="s">
        <v>216</v>
      </c>
      <c r="C133" s="130" t="s">
        <v>13498</v>
      </c>
      <c r="D133" s="37" t="s">
        <v>13499</v>
      </c>
      <c r="E133" s="535">
        <v>1</v>
      </c>
      <c r="F133" s="547" t="s">
        <v>6938</v>
      </c>
      <c r="G133" s="537">
        <v>150.917744</v>
      </c>
      <c r="H133" s="319">
        <f>IF(G133="","",G133-G133*COMPASS!$U$13)</f>
        <v>150.917744</v>
      </c>
    </row>
    <row r="134" spans="1:8" ht="16.350000000000001" customHeight="1">
      <c r="A134" s="193" t="s">
        <v>13534</v>
      </c>
      <c r="B134" s="313" t="s">
        <v>216</v>
      </c>
      <c r="C134" s="130" t="s">
        <v>13500</v>
      </c>
      <c r="D134" s="37" t="s">
        <v>13501</v>
      </c>
      <c r="E134" s="535">
        <v>1</v>
      </c>
      <c r="F134" s="547" t="s">
        <v>6938</v>
      </c>
      <c r="G134" s="537">
        <v>43.401503999999996</v>
      </c>
      <c r="H134" s="319">
        <f>IF(G134="","",G134-G134*COMPASS!$U$13)</f>
        <v>43.401503999999996</v>
      </c>
    </row>
    <row r="135" spans="1:8" ht="16.350000000000001" customHeight="1">
      <c r="A135" s="193" t="s">
        <v>565</v>
      </c>
      <c r="B135" s="313" t="s">
        <v>467</v>
      </c>
      <c r="C135" s="130" t="s">
        <v>566</v>
      </c>
      <c r="D135" s="37" t="s">
        <v>5554</v>
      </c>
      <c r="E135" s="535">
        <v>1</v>
      </c>
      <c r="F135" s="547" t="s">
        <v>6938</v>
      </c>
      <c r="G135" s="537">
        <v>15.825008</v>
      </c>
      <c r="H135" s="319">
        <f>IF(G135="","",G135-G135*COMPASS!$U$13)</f>
        <v>15.825008</v>
      </c>
    </row>
    <row r="136" spans="1:8" ht="16.350000000000001" customHeight="1">
      <c r="A136" s="193" t="s">
        <v>2866</v>
      </c>
      <c r="B136" s="313" t="s">
        <v>467</v>
      </c>
      <c r="C136" s="130" t="s">
        <v>2860</v>
      </c>
      <c r="D136" s="37" t="s">
        <v>5555</v>
      </c>
      <c r="E136" s="531">
        <v>1</v>
      </c>
      <c r="F136" s="547" t="s">
        <v>6938</v>
      </c>
      <c r="G136" s="538">
        <v>15.825008</v>
      </c>
      <c r="H136" s="319">
        <f>IF(G136="","",G136-G136*COMPASS!$U$13)</f>
        <v>15.825008</v>
      </c>
    </row>
    <row r="137" spans="1:8" ht="16.350000000000001" customHeight="1">
      <c r="A137" s="193" t="s">
        <v>567</v>
      </c>
      <c r="B137" s="313" t="s">
        <v>467</v>
      </c>
      <c r="C137" s="130" t="s">
        <v>558</v>
      </c>
      <c r="D137" s="37" t="s">
        <v>5556</v>
      </c>
      <c r="E137" s="531">
        <v>1</v>
      </c>
      <c r="F137" s="547" t="s">
        <v>6938</v>
      </c>
      <c r="G137" s="538">
        <v>19.528207999999999</v>
      </c>
      <c r="H137" s="319">
        <f>IF(G137="","",G137-G137*COMPASS!$U$13)</f>
        <v>19.528207999999999</v>
      </c>
    </row>
    <row r="138" spans="1:8" ht="16.350000000000001" customHeight="1">
      <c r="A138" s="193" t="s">
        <v>2867</v>
      </c>
      <c r="B138" s="313" t="s">
        <v>467</v>
      </c>
      <c r="C138" s="130" t="s">
        <v>2861</v>
      </c>
      <c r="D138" s="37" t="s">
        <v>5557</v>
      </c>
      <c r="E138" s="531">
        <v>1</v>
      </c>
      <c r="F138" s="547" t="s">
        <v>6938</v>
      </c>
      <c r="G138" s="538">
        <v>19.528207999999999</v>
      </c>
      <c r="H138" s="319">
        <f>IF(G138="","",G138-G138*COMPASS!$U$13)</f>
        <v>19.528207999999999</v>
      </c>
    </row>
    <row r="139" spans="1:8" ht="16.350000000000001" customHeight="1">
      <c r="A139" s="193" t="s">
        <v>2868</v>
      </c>
      <c r="B139" s="313" t="s">
        <v>216</v>
      </c>
      <c r="C139" s="130" t="s">
        <v>2862</v>
      </c>
      <c r="D139" s="37" t="s">
        <v>5558</v>
      </c>
      <c r="E139" s="531">
        <v>1</v>
      </c>
      <c r="F139" s="547" t="s">
        <v>6938</v>
      </c>
      <c r="G139" s="1067">
        <v>1.4812799999999999</v>
      </c>
      <c r="H139" s="319">
        <f>IF(G139="","",G139-G139*COMPASS!$U$13)</f>
        <v>1.4812799999999999</v>
      </c>
    </row>
    <row r="140" spans="1:8" ht="16.350000000000001" customHeight="1">
      <c r="A140" s="193" t="s">
        <v>2869</v>
      </c>
      <c r="B140" s="313" t="s">
        <v>467</v>
      </c>
      <c r="C140" s="130" t="s">
        <v>2863</v>
      </c>
      <c r="D140" s="37" t="s">
        <v>5559</v>
      </c>
      <c r="E140" s="531">
        <v>1</v>
      </c>
      <c r="F140" s="547" t="s">
        <v>6938</v>
      </c>
      <c r="G140" s="1067">
        <v>1.4812799999999999</v>
      </c>
      <c r="H140" s="319">
        <f>IF(G140="","",G140-G140*COMPASS!$U$13)</f>
        <v>1.4812799999999999</v>
      </c>
    </row>
    <row r="141" spans="1:8" ht="16.350000000000001" customHeight="1">
      <c r="A141" s="193" t="s">
        <v>2870</v>
      </c>
      <c r="B141" s="313" t="s">
        <v>216</v>
      </c>
      <c r="C141" s="130" t="s">
        <v>2864</v>
      </c>
      <c r="D141" s="37" t="s">
        <v>5560</v>
      </c>
      <c r="E141" s="531">
        <v>1</v>
      </c>
      <c r="F141" s="547" t="s">
        <v>6938</v>
      </c>
      <c r="G141" s="1068">
        <v>1.7775359999999998</v>
      </c>
      <c r="H141" s="319">
        <f>IF(G141="","",G141-G141*COMPASS!$U$13)</f>
        <v>1.7775359999999998</v>
      </c>
    </row>
    <row r="142" spans="1:8" ht="16.350000000000001" customHeight="1">
      <c r="A142" s="193" t="s">
        <v>2871</v>
      </c>
      <c r="B142" s="313" t="s">
        <v>216</v>
      </c>
      <c r="C142" s="130" t="s">
        <v>2865</v>
      </c>
      <c r="D142" s="37" t="s">
        <v>5561</v>
      </c>
      <c r="E142" s="531">
        <v>1</v>
      </c>
      <c r="F142" s="547" t="s">
        <v>6938</v>
      </c>
      <c r="G142" s="1068">
        <v>1.7775359999999998</v>
      </c>
      <c r="H142" s="319">
        <f>IF(G142="","",G142-G142*COMPASS!$U$13)</f>
        <v>1.7775359999999998</v>
      </c>
    </row>
    <row r="143" spans="1:8" ht="16.350000000000001" customHeight="1">
      <c r="A143" s="193" t="s">
        <v>245</v>
      </c>
      <c r="B143" s="313" t="s">
        <v>467</v>
      </c>
      <c r="C143" s="130" t="s">
        <v>246</v>
      </c>
      <c r="D143" s="37" t="s">
        <v>5562</v>
      </c>
      <c r="E143" s="531">
        <v>1</v>
      </c>
      <c r="F143" s="547" t="s">
        <v>6938</v>
      </c>
      <c r="G143" s="538">
        <v>10.936783999999999</v>
      </c>
      <c r="H143" s="319">
        <f>IF(G143="","",G143-G143*COMPASS!$U$13)</f>
        <v>10.936783999999999</v>
      </c>
    </row>
    <row r="144" spans="1:8" ht="16.350000000000001" customHeight="1">
      <c r="A144" s="193" t="s">
        <v>247</v>
      </c>
      <c r="B144" s="313" t="s">
        <v>216</v>
      </c>
      <c r="C144" s="130" t="s">
        <v>248</v>
      </c>
      <c r="D144" s="37" t="s">
        <v>5563</v>
      </c>
      <c r="E144" s="531">
        <v>1</v>
      </c>
      <c r="F144" s="547" t="s">
        <v>6938</v>
      </c>
      <c r="G144" s="538">
        <v>15.627504</v>
      </c>
      <c r="H144" s="319">
        <f>IF(G144="","",G144-G144*COMPASS!$U$13)</f>
        <v>15.627504</v>
      </c>
    </row>
    <row r="145" spans="1:8" ht="16.350000000000001" customHeight="1">
      <c r="A145" s="193" t="s">
        <v>249</v>
      </c>
      <c r="B145" s="313" t="s">
        <v>467</v>
      </c>
      <c r="C145" s="130" t="s">
        <v>250</v>
      </c>
      <c r="D145" s="37" t="s">
        <v>5564</v>
      </c>
      <c r="E145" s="531">
        <v>1</v>
      </c>
      <c r="F145" s="547" t="s">
        <v>6938</v>
      </c>
      <c r="G145" s="538">
        <v>48.832864000000001</v>
      </c>
      <c r="H145" s="319">
        <f>IF(G145="","",G145-G145*COMPASS!$U$13)</f>
        <v>48.832864000000001</v>
      </c>
    </row>
    <row r="146" spans="1:8" ht="16.350000000000001" customHeight="1">
      <c r="A146" s="193" t="s">
        <v>641</v>
      </c>
      <c r="B146" s="313" t="s">
        <v>216</v>
      </c>
      <c r="C146" s="130" t="s">
        <v>642</v>
      </c>
      <c r="D146" s="37" t="s">
        <v>5565</v>
      </c>
      <c r="E146" s="531">
        <v>1</v>
      </c>
      <c r="F146" s="547" t="s">
        <v>6938</v>
      </c>
      <c r="G146" s="538">
        <v>57.350223999999997</v>
      </c>
      <c r="H146" s="319">
        <f>IF(G146="","",G146-G146*COMPASS!$U$13)</f>
        <v>57.350223999999997</v>
      </c>
    </row>
    <row r="147" spans="1:8" ht="16.350000000000001" customHeight="1">
      <c r="A147" s="193" t="s">
        <v>507</v>
      </c>
      <c r="B147" s="313" t="s">
        <v>216</v>
      </c>
      <c r="C147" s="130" t="s">
        <v>508</v>
      </c>
      <c r="D147" s="37" t="s">
        <v>5566</v>
      </c>
      <c r="E147" s="531">
        <v>1</v>
      </c>
      <c r="F147" s="547" t="s">
        <v>6938</v>
      </c>
      <c r="G147" s="538">
        <v>243.15211199999999</v>
      </c>
      <c r="H147" s="319">
        <f>IF(G147="","",G147-G147*COMPASS!$U$13)</f>
        <v>243.15211199999999</v>
      </c>
    </row>
    <row r="148" spans="1:8" ht="16.350000000000001" customHeight="1">
      <c r="A148" s="193" t="s">
        <v>643</v>
      </c>
      <c r="B148" s="313" t="s">
        <v>216</v>
      </c>
      <c r="C148" s="130" t="s">
        <v>644</v>
      </c>
      <c r="D148" s="37" t="s">
        <v>5567</v>
      </c>
      <c r="E148" s="531">
        <v>1</v>
      </c>
      <c r="F148" s="547" t="s">
        <v>6938</v>
      </c>
      <c r="G148" s="538">
        <v>207.947024</v>
      </c>
      <c r="H148" s="319">
        <f>IF(G148="","",G148-G148*COMPASS!$U$13)</f>
        <v>207.947024</v>
      </c>
    </row>
    <row r="149" spans="1:8" ht="16.350000000000001" customHeight="1">
      <c r="A149" s="193" t="s">
        <v>223</v>
      </c>
      <c r="B149" s="313" t="s">
        <v>467</v>
      </c>
      <c r="C149" s="130" t="s">
        <v>224</v>
      </c>
      <c r="D149" s="37" t="s">
        <v>5568</v>
      </c>
      <c r="E149" s="531">
        <v>1</v>
      </c>
      <c r="F149" s="547" t="s">
        <v>6938</v>
      </c>
      <c r="G149" s="538">
        <v>14.244975999999998</v>
      </c>
      <c r="H149" s="319">
        <f>IF(G149="","",G149-G149*COMPASS!$U$13)</f>
        <v>14.244975999999998</v>
      </c>
    </row>
    <row r="150" spans="1:8" ht="16.350000000000001" customHeight="1">
      <c r="A150" s="193" t="s">
        <v>13535</v>
      </c>
      <c r="B150" s="313" t="s">
        <v>216</v>
      </c>
      <c r="C150" s="130" t="s">
        <v>13502</v>
      </c>
      <c r="D150" s="37" t="s">
        <v>13503</v>
      </c>
      <c r="E150" s="535">
        <v>1</v>
      </c>
      <c r="F150" s="547"/>
      <c r="G150" s="537">
        <v>14.244975999999998</v>
      </c>
      <c r="H150" s="319">
        <f>IF(G150="","",G150-G150*COMPASS!$U$13)</f>
        <v>14.244975999999998</v>
      </c>
    </row>
    <row r="151" spans="1:8" ht="16.350000000000001" customHeight="1">
      <c r="A151" s="193" t="s">
        <v>13536</v>
      </c>
      <c r="B151" s="313" t="s">
        <v>216</v>
      </c>
      <c r="C151" s="130" t="s">
        <v>13504</v>
      </c>
      <c r="D151" s="37" t="s">
        <v>13505</v>
      </c>
      <c r="E151" s="535">
        <v>1</v>
      </c>
      <c r="F151" s="547"/>
      <c r="G151" s="537">
        <v>30.711871999999996</v>
      </c>
      <c r="H151" s="319">
        <f>IF(G151="","",G151-G151*COMPASS!$U$13)</f>
        <v>30.711871999999996</v>
      </c>
    </row>
    <row r="152" spans="1:8" ht="16.350000000000001" customHeight="1">
      <c r="A152" s="128" t="s">
        <v>3126</v>
      </c>
      <c r="B152" s="314"/>
      <c r="C152" s="129"/>
      <c r="D152" s="1011"/>
      <c r="E152" s="533"/>
      <c r="F152" s="71"/>
      <c r="G152" s="534">
        <v>0</v>
      </c>
      <c r="H152" s="319">
        <f>IF(G152="","",G152-G152*COMPASS!$U$13)</f>
        <v>0</v>
      </c>
    </row>
    <row r="153" spans="1:8" ht="16.350000000000001" customHeight="1">
      <c r="A153" s="193" t="s">
        <v>5569</v>
      </c>
      <c r="B153" s="313" t="s">
        <v>216</v>
      </c>
      <c r="C153" s="130" t="s">
        <v>13506</v>
      </c>
      <c r="D153" s="37" t="s">
        <v>5570</v>
      </c>
      <c r="E153" s="531">
        <v>1</v>
      </c>
      <c r="F153" s="547" t="s">
        <v>6938</v>
      </c>
      <c r="G153" s="538">
        <v>30.662495999999997</v>
      </c>
      <c r="H153" s="319">
        <f>IF(G153="","",G153-G153*COMPASS!$U$13)</f>
        <v>30.662495999999997</v>
      </c>
    </row>
    <row r="154" spans="1:8" ht="16.350000000000001" customHeight="1">
      <c r="A154" s="193" t="s">
        <v>5571</v>
      </c>
      <c r="B154" s="313" t="s">
        <v>571</v>
      </c>
      <c r="C154" s="1062" t="s">
        <v>5572</v>
      </c>
      <c r="D154" s="37" t="s">
        <v>5573</v>
      </c>
      <c r="E154" s="535">
        <v>1</v>
      </c>
      <c r="F154" s="1063"/>
      <c r="G154" s="537">
        <v>34.801200000000001</v>
      </c>
      <c r="H154" s="319">
        <f>IF(G154="","",G154-G154*COMPASS!$U$13)</f>
        <v>34.801200000000001</v>
      </c>
    </row>
    <row r="155" spans="1:8" ht="16.350000000000001" customHeight="1">
      <c r="A155" s="193" t="s">
        <v>3190</v>
      </c>
      <c r="B155" s="313" t="s">
        <v>216</v>
      </c>
      <c r="C155" s="130" t="s">
        <v>3127</v>
      </c>
      <c r="D155" s="37" t="s">
        <v>5574</v>
      </c>
      <c r="E155" s="535">
        <v>1</v>
      </c>
      <c r="F155" s="547" t="s">
        <v>6938</v>
      </c>
      <c r="G155" s="537">
        <v>33.896624000000003</v>
      </c>
      <c r="H155" s="319">
        <f>IF(G155="","",G155-G155*COMPASS!$U$13)</f>
        <v>33.896624000000003</v>
      </c>
    </row>
    <row r="156" spans="1:8" ht="16.350000000000001" customHeight="1">
      <c r="A156" s="193" t="s">
        <v>13537</v>
      </c>
      <c r="B156" s="313" t="s">
        <v>216</v>
      </c>
      <c r="C156" s="130" t="s">
        <v>13507</v>
      </c>
      <c r="D156" s="37" t="s">
        <v>5574</v>
      </c>
      <c r="E156" s="535">
        <v>1</v>
      </c>
      <c r="F156" s="547"/>
      <c r="G156" s="537">
        <v>33.896624000000003</v>
      </c>
      <c r="H156" s="319">
        <f>IF(G156="","",G156-G156*COMPASS!$U$13)</f>
        <v>33.896624000000003</v>
      </c>
    </row>
    <row r="157" spans="1:8" ht="16.350000000000001" customHeight="1">
      <c r="A157" s="193" t="s">
        <v>3191</v>
      </c>
      <c r="B157" s="313" t="s">
        <v>216</v>
      </c>
      <c r="C157" s="130" t="s">
        <v>3128</v>
      </c>
      <c r="D157" s="37" t="s">
        <v>5575</v>
      </c>
      <c r="E157" s="535">
        <v>1</v>
      </c>
      <c r="F157" s="547" t="s">
        <v>6938</v>
      </c>
      <c r="G157" s="537">
        <v>176.54388800000001</v>
      </c>
      <c r="H157" s="319">
        <f>IF(G157="","",G157-G157*COMPASS!$U$13)</f>
        <v>176.54388800000001</v>
      </c>
    </row>
    <row r="158" spans="1:8" ht="16.350000000000001" customHeight="1">
      <c r="A158" s="193" t="s">
        <v>3192</v>
      </c>
      <c r="B158" s="313" t="s">
        <v>216</v>
      </c>
      <c r="C158" s="130" t="s">
        <v>3129</v>
      </c>
      <c r="D158" s="37" t="s">
        <v>5576</v>
      </c>
      <c r="E158" s="535">
        <v>1</v>
      </c>
      <c r="F158" s="547" t="s">
        <v>6938</v>
      </c>
      <c r="G158" s="537">
        <v>93.913151999999997</v>
      </c>
      <c r="H158" s="319">
        <f>IF(G158="","",G158-G158*COMPASS!$U$13)</f>
        <v>93.913151999999997</v>
      </c>
    </row>
    <row r="159" spans="1:8" ht="16.350000000000001" customHeight="1">
      <c r="A159" s="404" t="s">
        <v>5577</v>
      </c>
      <c r="B159" s="313" t="s">
        <v>216</v>
      </c>
      <c r="C159" s="130" t="s">
        <v>5578</v>
      </c>
      <c r="D159" s="37" t="s">
        <v>5579</v>
      </c>
      <c r="E159" s="535">
        <v>1</v>
      </c>
      <c r="F159" s="547" t="s">
        <v>6938</v>
      </c>
      <c r="G159" s="537">
        <v>112.8776</v>
      </c>
      <c r="H159" s="319">
        <f>IF(G159="","",G159-G159*COMPASS!$U$13)</f>
        <v>112.8776</v>
      </c>
    </row>
    <row r="160" spans="1:8" ht="16.350000000000001" customHeight="1">
      <c r="A160" s="404" t="s">
        <v>5580</v>
      </c>
      <c r="B160" s="313" t="s">
        <v>216</v>
      </c>
      <c r="C160" s="130" t="s">
        <v>5581</v>
      </c>
      <c r="D160" s="37" t="s">
        <v>5579</v>
      </c>
      <c r="E160" s="535">
        <v>1</v>
      </c>
      <c r="F160" s="547" t="s">
        <v>6938</v>
      </c>
      <c r="G160" s="537">
        <v>120.61499999999998</v>
      </c>
      <c r="H160" s="319">
        <f>IF(G160="","",G160-G160*COMPASS!$U$13)</f>
        <v>120.61499999999998</v>
      </c>
    </row>
    <row r="161" spans="1:8" ht="16.350000000000001" customHeight="1">
      <c r="A161" s="193" t="s">
        <v>5582</v>
      </c>
      <c r="B161" s="313" t="s">
        <v>216</v>
      </c>
      <c r="C161" s="130" t="s">
        <v>5583</v>
      </c>
      <c r="D161" s="37" t="s">
        <v>5584</v>
      </c>
      <c r="E161" s="535">
        <v>1</v>
      </c>
      <c r="F161" s="547" t="s">
        <v>6938</v>
      </c>
      <c r="G161" s="537">
        <v>45.104975999999994</v>
      </c>
      <c r="H161" s="319">
        <f>IF(G161="","",G161-G161*COMPASS!$U$13)</f>
        <v>45.104975999999994</v>
      </c>
    </row>
    <row r="162" spans="1:8" ht="16.350000000000001" customHeight="1">
      <c r="A162" s="193" t="s">
        <v>3193</v>
      </c>
      <c r="B162" s="313" t="s">
        <v>467</v>
      </c>
      <c r="C162" s="130" t="s">
        <v>3130</v>
      </c>
      <c r="D162" s="37" t="s">
        <v>5585</v>
      </c>
      <c r="E162" s="535">
        <v>1</v>
      </c>
      <c r="F162" s="547" t="s">
        <v>6938</v>
      </c>
      <c r="G162" s="537">
        <v>69.348591999999996</v>
      </c>
      <c r="H162" s="319">
        <f>IF(G162="","",G162-G162*COMPASS!$U$13)</f>
        <v>69.348591999999996</v>
      </c>
    </row>
    <row r="163" spans="1:8" ht="16.350000000000001" customHeight="1">
      <c r="A163" s="404" t="s">
        <v>5586</v>
      </c>
      <c r="B163" s="313" t="s">
        <v>216</v>
      </c>
      <c r="C163" s="130" t="s">
        <v>5587</v>
      </c>
      <c r="D163" s="37" t="s">
        <v>5588</v>
      </c>
      <c r="E163" s="535">
        <v>1</v>
      </c>
      <c r="F163" s="547" t="s">
        <v>6938</v>
      </c>
      <c r="G163" s="537">
        <v>31.348800000000001</v>
      </c>
      <c r="H163" s="319">
        <f>IF(G163="","",G163-G163*COMPASS!$U$13)</f>
        <v>31.348800000000001</v>
      </c>
    </row>
    <row r="164" spans="1:8" ht="16.350000000000001" customHeight="1">
      <c r="A164" s="193" t="s">
        <v>3194</v>
      </c>
      <c r="B164" s="313" t="s">
        <v>467</v>
      </c>
      <c r="C164" s="130" t="s">
        <v>3131</v>
      </c>
      <c r="D164" s="37" t="s">
        <v>5589</v>
      </c>
      <c r="E164" s="535">
        <v>1</v>
      </c>
      <c r="F164" s="547" t="s">
        <v>6938</v>
      </c>
      <c r="G164" s="537">
        <v>43.129935999999994</v>
      </c>
      <c r="H164" s="319">
        <f>IF(G164="","",G164-G164*COMPASS!$U$13)</f>
        <v>43.129935999999994</v>
      </c>
    </row>
    <row r="165" spans="1:8" ht="16.350000000000001" customHeight="1">
      <c r="A165" s="193" t="s">
        <v>13538</v>
      </c>
      <c r="B165" s="313" t="s">
        <v>216</v>
      </c>
      <c r="C165" s="130" t="s">
        <v>13508</v>
      </c>
      <c r="D165" s="37" t="s">
        <v>13509</v>
      </c>
      <c r="E165" s="535">
        <v>1</v>
      </c>
      <c r="F165" s="547"/>
      <c r="G165" s="537">
        <v>48.314416000000001</v>
      </c>
      <c r="H165" s="319">
        <f>IF(G165="","",G165-G165*COMPASS!$U$13)</f>
        <v>48.314416000000001</v>
      </c>
    </row>
    <row r="166" spans="1:8" ht="16.350000000000001" customHeight="1">
      <c r="A166" s="193" t="s">
        <v>3195</v>
      </c>
      <c r="B166" s="313" t="s">
        <v>216</v>
      </c>
      <c r="C166" s="130" t="s">
        <v>3132</v>
      </c>
      <c r="D166" s="37" t="s">
        <v>5590</v>
      </c>
      <c r="E166" s="535">
        <v>1</v>
      </c>
      <c r="F166" s="547" t="s">
        <v>6938</v>
      </c>
      <c r="G166" s="537">
        <v>68.583264</v>
      </c>
      <c r="H166" s="319">
        <f>IF(G166="","",G166-G166*COMPASS!$U$13)</f>
        <v>68.583264</v>
      </c>
    </row>
    <row r="167" spans="1:8" ht="16.350000000000001" customHeight="1">
      <c r="A167" s="193" t="s">
        <v>3196</v>
      </c>
      <c r="B167" s="313" t="s">
        <v>216</v>
      </c>
      <c r="C167" s="130" t="s">
        <v>3133</v>
      </c>
      <c r="D167" s="37" t="s">
        <v>5591</v>
      </c>
      <c r="E167" s="535">
        <v>1</v>
      </c>
      <c r="F167" s="547" t="s">
        <v>6938</v>
      </c>
      <c r="G167" s="537">
        <v>75.520591999999994</v>
      </c>
      <c r="H167" s="319">
        <f>IF(G167="","",G167-G167*COMPASS!$U$13)</f>
        <v>75.520591999999994</v>
      </c>
    </row>
    <row r="168" spans="1:8" ht="16.350000000000001" customHeight="1">
      <c r="A168" s="193" t="s">
        <v>3197</v>
      </c>
      <c r="B168" s="313" t="s">
        <v>216</v>
      </c>
      <c r="C168" s="130" t="s">
        <v>3134</v>
      </c>
      <c r="D168" s="37" t="s">
        <v>5592</v>
      </c>
      <c r="E168" s="535">
        <v>1</v>
      </c>
      <c r="F168" s="1063" t="s">
        <v>6938</v>
      </c>
      <c r="G168" s="537">
        <v>109.219712</v>
      </c>
      <c r="H168" s="319">
        <f>IF(G168="","",G168-G168*COMPASS!$U$13)</f>
        <v>109.219712</v>
      </c>
    </row>
    <row r="169" spans="1:8" ht="16.350000000000001" customHeight="1">
      <c r="A169" s="193" t="s">
        <v>3198</v>
      </c>
      <c r="B169" s="313" t="s">
        <v>571</v>
      </c>
      <c r="C169" s="1062" t="s">
        <v>3135</v>
      </c>
      <c r="D169" s="37" t="s">
        <v>5596</v>
      </c>
      <c r="E169" s="535">
        <v>1</v>
      </c>
      <c r="F169" s="1063"/>
      <c r="G169" s="537">
        <v>109.8616</v>
      </c>
      <c r="H169" s="319">
        <f>IF(G169="","",G169-G169*COMPASS!$U$13)</f>
        <v>109.8616</v>
      </c>
    </row>
    <row r="170" spans="1:8" ht="16.350000000000001" customHeight="1">
      <c r="A170" s="193" t="s">
        <v>3199</v>
      </c>
      <c r="B170" s="313" t="s">
        <v>571</v>
      </c>
      <c r="C170" s="1062" t="s">
        <v>3136</v>
      </c>
      <c r="D170" s="37" t="s">
        <v>5597</v>
      </c>
      <c r="E170" s="535">
        <v>1</v>
      </c>
      <c r="F170" s="1063"/>
      <c r="G170" s="537">
        <v>120.25524799999999</v>
      </c>
      <c r="H170" s="319">
        <f>IF(G170="","",G170-G170*COMPASS!$U$13)</f>
        <v>120.25524799999999</v>
      </c>
    </row>
    <row r="171" spans="1:8" ht="16.350000000000001" customHeight="1">
      <c r="A171" s="193" t="s">
        <v>5598</v>
      </c>
      <c r="B171" s="313" t="s">
        <v>571</v>
      </c>
      <c r="C171" s="1062" t="s">
        <v>5599</v>
      </c>
      <c r="D171" s="37" t="s">
        <v>5600</v>
      </c>
      <c r="E171" s="535">
        <v>1</v>
      </c>
      <c r="F171" s="1063"/>
      <c r="G171" s="537">
        <v>135.48360000000002</v>
      </c>
      <c r="H171" s="319">
        <f>IF(G171="","",G171-G171*COMPASS!$U$13)</f>
        <v>135.48360000000002</v>
      </c>
    </row>
    <row r="172" spans="1:8" ht="16.350000000000001" customHeight="1">
      <c r="A172" s="128" t="s">
        <v>306</v>
      </c>
      <c r="B172" s="314"/>
      <c r="C172" s="129"/>
      <c r="D172" s="1011"/>
      <c r="E172" s="533"/>
      <c r="F172" s="71"/>
      <c r="G172" s="534"/>
      <c r="H172" s="319" t="str">
        <f>IF(G172="","",G172-G172*COMPASS!$U$13)</f>
        <v/>
      </c>
    </row>
    <row r="173" spans="1:8" ht="16.350000000000001" customHeight="1">
      <c r="A173" s="193" t="s">
        <v>5601</v>
      </c>
      <c r="B173" s="313" t="s">
        <v>216</v>
      </c>
      <c r="C173" s="130" t="s">
        <v>13510</v>
      </c>
      <c r="D173" s="37" t="s">
        <v>5602</v>
      </c>
      <c r="E173" s="531">
        <v>1</v>
      </c>
      <c r="F173" s="547" t="s">
        <v>6938</v>
      </c>
      <c r="G173" s="538">
        <v>30.662495999999997</v>
      </c>
      <c r="H173" s="319">
        <f>IF(G173="","",G173-G173*COMPASS!$U$13)</f>
        <v>30.662495999999997</v>
      </c>
    </row>
    <row r="174" spans="1:8" ht="16.350000000000001" customHeight="1">
      <c r="A174" s="193" t="s">
        <v>607</v>
      </c>
      <c r="B174" s="313" t="s">
        <v>216</v>
      </c>
      <c r="C174" s="130" t="s">
        <v>608</v>
      </c>
      <c r="D174" s="37" t="s">
        <v>5603</v>
      </c>
      <c r="E174" s="531">
        <v>1</v>
      </c>
      <c r="F174" s="547" t="s">
        <v>6938</v>
      </c>
      <c r="G174" s="538">
        <v>33.896624000000003</v>
      </c>
      <c r="H174" s="319">
        <f>IF(G174="","",G174-G174*COMPASS!$U$13)</f>
        <v>33.896624000000003</v>
      </c>
    </row>
    <row r="175" spans="1:8" ht="16.350000000000001" customHeight="1">
      <c r="A175" s="193" t="s">
        <v>609</v>
      </c>
      <c r="B175" s="313" t="s">
        <v>216</v>
      </c>
      <c r="C175" s="130" t="s">
        <v>610</v>
      </c>
      <c r="D175" s="37" t="s">
        <v>5604</v>
      </c>
      <c r="E175" s="531">
        <v>1</v>
      </c>
      <c r="F175" s="547" t="s">
        <v>6938</v>
      </c>
      <c r="G175" s="538">
        <v>176.54388800000001</v>
      </c>
      <c r="H175" s="319">
        <f>IF(G175="","",G175-G175*COMPASS!$U$13)</f>
        <v>176.54388800000001</v>
      </c>
    </row>
    <row r="176" spans="1:8" ht="16.350000000000001" customHeight="1">
      <c r="A176" s="193" t="s">
        <v>532</v>
      </c>
      <c r="B176" s="313" t="s">
        <v>467</v>
      </c>
      <c r="C176" s="130" t="s">
        <v>533</v>
      </c>
      <c r="D176" s="37" t="s">
        <v>5605</v>
      </c>
      <c r="E176" s="531">
        <v>1</v>
      </c>
      <c r="F176" s="547" t="s">
        <v>6938</v>
      </c>
      <c r="G176" s="538">
        <v>69.348591999999996</v>
      </c>
      <c r="H176" s="319">
        <f>IF(G176="","",G176-G176*COMPASS!$U$13)</f>
        <v>69.348591999999996</v>
      </c>
    </row>
    <row r="177" spans="1:8" ht="16.350000000000001" customHeight="1">
      <c r="A177" s="193" t="s">
        <v>593</v>
      </c>
      <c r="B177" s="313" t="s">
        <v>216</v>
      </c>
      <c r="C177" s="130" t="s">
        <v>594</v>
      </c>
      <c r="D177" s="37" t="s">
        <v>5606</v>
      </c>
      <c r="E177" s="531">
        <v>1</v>
      </c>
      <c r="F177" s="547" t="s">
        <v>6938</v>
      </c>
      <c r="G177" s="538">
        <v>43.129935999999994</v>
      </c>
      <c r="H177" s="319">
        <f>IF(G177="","",G177-G177*COMPASS!$U$13)</f>
        <v>43.129935999999994</v>
      </c>
    </row>
    <row r="178" spans="1:8" ht="16.350000000000001" customHeight="1">
      <c r="A178" s="193" t="s">
        <v>691</v>
      </c>
      <c r="B178" s="313" t="s">
        <v>216</v>
      </c>
      <c r="C178" s="130" t="s">
        <v>692</v>
      </c>
      <c r="D178" s="37" t="s">
        <v>5607</v>
      </c>
      <c r="E178" s="531">
        <v>1</v>
      </c>
      <c r="F178" s="547" t="s">
        <v>6938</v>
      </c>
      <c r="G178" s="538">
        <v>68.583264</v>
      </c>
      <c r="H178" s="319">
        <f>IF(G178="","",G178-G178*COMPASS!$U$13)</f>
        <v>68.583264</v>
      </c>
    </row>
    <row r="179" spans="1:8" ht="16.350000000000001" customHeight="1">
      <c r="A179" s="193" t="s">
        <v>693</v>
      </c>
      <c r="B179" s="313" t="s">
        <v>216</v>
      </c>
      <c r="C179" s="130" t="s">
        <v>694</v>
      </c>
      <c r="D179" s="37" t="s">
        <v>5608</v>
      </c>
      <c r="E179" s="531">
        <v>1</v>
      </c>
      <c r="F179" s="547" t="s">
        <v>6938</v>
      </c>
      <c r="G179" s="538">
        <v>75.520591999999994</v>
      </c>
      <c r="H179" s="319">
        <f>IF(G179="","",G179-G179*COMPASS!$U$13)</f>
        <v>75.520591999999994</v>
      </c>
    </row>
    <row r="180" spans="1:8" ht="16.350000000000001" customHeight="1">
      <c r="A180" s="193" t="s">
        <v>3267</v>
      </c>
      <c r="B180" s="313" t="s">
        <v>216</v>
      </c>
      <c r="C180" s="130" t="s">
        <v>3265</v>
      </c>
      <c r="D180" s="37" t="s">
        <v>5609</v>
      </c>
      <c r="E180" s="535">
        <v>1</v>
      </c>
      <c r="F180" s="1063" t="s">
        <v>6938</v>
      </c>
      <c r="G180" s="537">
        <v>109.219712</v>
      </c>
      <c r="H180" s="319">
        <f>IF(G180="","",G180-G180*COMPASS!$U$13)</f>
        <v>109.219712</v>
      </c>
    </row>
    <row r="181" spans="1:8" ht="16.350000000000001" customHeight="1">
      <c r="A181" s="193" t="s">
        <v>3268</v>
      </c>
      <c r="B181" s="313" t="s">
        <v>571</v>
      </c>
      <c r="C181" s="1062" t="s">
        <v>3266</v>
      </c>
      <c r="D181" s="37" t="s">
        <v>5610</v>
      </c>
      <c r="E181" s="535">
        <v>1</v>
      </c>
      <c r="F181" s="1063"/>
      <c r="G181" s="537">
        <v>109.8616</v>
      </c>
      <c r="H181" s="319">
        <f>IF(G181="","",G181-G181*COMPASS!$U$13)</f>
        <v>109.8616</v>
      </c>
    </row>
    <row r="182" spans="1:8" ht="16.350000000000001" customHeight="1">
      <c r="A182" s="193" t="s">
        <v>654</v>
      </c>
      <c r="B182" s="313" t="s">
        <v>571</v>
      </c>
      <c r="C182" s="1062" t="s">
        <v>655</v>
      </c>
      <c r="D182" s="37" t="s">
        <v>5611</v>
      </c>
      <c r="E182" s="535">
        <v>1</v>
      </c>
      <c r="F182" s="1063"/>
      <c r="G182" s="537">
        <v>120.25524799999999</v>
      </c>
      <c r="H182" s="319">
        <f>IF(G182="","",G182-G182*COMPASS!$U$13)</f>
        <v>120.25524799999999</v>
      </c>
    </row>
    <row r="183" spans="1:8" ht="16.350000000000001" customHeight="1">
      <c r="A183" s="128" t="s">
        <v>3137</v>
      </c>
      <c r="B183" s="314"/>
      <c r="C183" s="129"/>
      <c r="D183" s="1011"/>
      <c r="E183" s="533"/>
      <c r="F183" s="71"/>
      <c r="G183" s="534"/>
      <c r="H183" s="319" t="str">
        <f>IF(G183="","",G183-G183*COMPASS!$U$13)</f>
        <v/>
      </c>
    </row>
    <row r="184" spans="1:8" ht="16.350000000000001" customHeight="1">
      <c r="A184" s="193" t="s">
        <v>23</v>
      </c>
      <c r="B184" s="313" t="s">
        <v>467</v>
      </c>
      <c r="C184" s="130" t="s">
        <v>24</v>
      </c>
      <c r="D184" s="37" t="s">
        <v>5612</v>
      </c>
      <c r="E184" s="531">
        <v>1</v>
      </c>
      <c r="F184" s="547" t="s">
        <v>6938</v>
      </c>
      <c r="G184" s="538">
        <v>75.520591999999994</v>
      </c>
      <c r="H184" s="319">
        <f>IF(G184="","",G184-G184*COMPASS!$U$13)</f>
        <v>75.520591999999994</v>
      </c>
    </row>
    <row r="185" spans="1:8" ht="16.350000000000001" customHeight="1">
      <c r="A185" s="193" t="s">
        <v>21</v>
      </c>
      <c r="B185" s="313" t="s">
        <v>216</v>
      </c>
      <c r="C185" s="130" t="s">
        <v>22</v>
      </c>
      <c r="D185" s="37" t="s">
        <v>5613</v>
      </c>
      <c r="E185" s="531">
        <v>1</v>
      </c>
      <c r="F185" s="547" t="s">
        <v>6938</v>
      </c>
      <c r="G185" s="538">
        <v>75.520591999999994</v>
      </c>
      <c r="H185" s="319">
        <f>IF(G185="","",G185-G185*COMPASS!$U$13)</f>
        <v>75.520591999999994</v>
      </c>
    </row>
    <row r="186" spans="1:8" ht="16.350000000000001" customHeight="1">
      <c r="A186" s="193" t="s">
        <v>2547</v>
      </c>
      <c r="B186" s="313" t="s">
        <v>216</v>
      </c>
      <c r="C186" s="130" t="s">
        <v>2521</v>
      </c>
      <c r="D186" s="37" t="s">
        <v>5614</v>
      </c>
      <c r="E186" s="531">
        <v>1</v>
      </c>
      <c r="F186" s="547" t="s">
        <v>6938</v>
      </c>
      <c r="G186" s="538">
        <v>75.520591999999994</v>
      </c>
      <c r="H186" s="319">
        <f>IF(G186="","",G186-G186*COMPASS!$U$13)</f>
        <v>75.520591999999994</v>
      </c>
    </row>
    <row r="187" spans="1:8" ht="16.350000000000001" customHeight="1">
      <c r="A187" s="193" t="s">
        <v>2548</v>
      </c>
      <c r="B187" s="313" t="s">
        <v>216</v>
      </c>
      <c r="C187" s="130" t="s">
        <v>2522</v>
      </c>
      <c r="D187" s="37" t="s">
        <v>5615</v>
      </c>
      <c r="E187" s="531">
        <v>1</v>
      </c>
      <c r="F187" s="547" t="s">
        <v>6938</v>
      </c>
      <c r="G187" s="538">
        <v>75.520591999999994</v>
      </c>
      <c r="H187" s="319">
        <f>IF(G187="","",G187-G187*COMPASS!$U$13)</f>
        <v>75.520591999999994</v>
      </c>
    </row>
    <row r="188" spans="1:8" ht="16.350000000000001" customHeight="1">
      <c r="A188" s="193" t="s">
        <v>2549</v>
      </c>
      <c r="B188" s="313" t="s">
        <v>216</v>
      </c>
      <c r="C188" s="130" t="s">
        <v>2523</v>
      </c>
      <c r="D188" s="37" t="s">
        <v>5616</v>
      </c>
      <c r="E188" s="535">
        <v>1</v>
      </c>
      <c r="F188" s="1063" t="s">
        <v>6938</v>
      </c>
      <c r="G188" s="537">
        <v>75.520591999999994</v>
      </c>
      <c r="H188" s="319">
        <f>IF(G188="","",G188-G188*COMPASS!$U$13)</f>
        <v>75.520591999999994</v>
      </c>
    </row>
    <row r="189" spans="1:8" ht="16.350000000000001" customHeight="1">
      <c r="A189" s="193" t="s">
        <v>25</v>
      </c>
      <c r="B189" s="313" t="s">
        <v>571</v>
      </c>
      <c r="C189" s="1062" t="s">
        <v>26</v>
      </c>
      <c r="D189" s="37" t="s">
        <v>5617</v>
      </c>
      <c r="E189" s="535">
        <v>1</v>
      </c>
      <c r="F189" s="1063"/>
      <c r="G189" s="537">
        <v>13.084639999999998</v>
      </c>
      <c r="H189" s="319">
        <f>IF(G189="","",G189-G189*COMPASS!$U$13)</f>
        <v>13.084639999999998</v>
      </c>
    </row>
    <row r="190" spans="1:8" ht="16.350000000000001" customHeight="1">
      <c r="A190" s="193" t="s">
        <v>485</v>
      </c>
      <c r="B190" s="313" t="s">
        <v>571</v>
      </c>
      <c r="C190" s="1062" t="s">
        <v>486</v>
      </c>
      <c r="D190" s="37" t="s">
        <v>5618</v>
      </c>
      <c r="E190" s="535">
        <v>1</v>
      </c>
      <c r="F190" s="1063"/>
      <c r="G190" s="537">
        <v>0.27156799999999998</v>
      </c>
      <c r="H190" s="319">
        <f>IF(G190="","",G190-G190*COMPASS!$U$13)</f>
        <v>0.27156799999999998</v>
      </c>
    </row>
    <row r="191" spans="1:8" ht="16.350000000000001" customHeight="1">
      <c r="A191" s="193" t="s">
        <v>280</v>
      </c>
      <c r="B191" s="313" t="s">
        <v>571</v>
      </c>
      <c r="C191" s="1062" t="s">
        <v>281</v>
      </c>
      <c r="D191" s="37" t="s">
        <v>5619</v>
      </c>
      <c r="E191" s="535">
        <v>1</v>
      </c>
      <c r="F191" s="1063"/>
      <c r="G191" s="537">
        <v>0.34563199999999999</v>
      </c>
      <c r="H191" s="319">
        <f>IF(G191="","",G191-G191*COMPASS!$U$13)</f>
        <v>0.34563199999999999</v>
      </c>
    </row>
    <row r="192" spans="1:8" ht="16.350000000000001" customHeight="1">
      <c r="A192" s="193" t="s">
        <v>221</v>
      </c>
      <c r="B192" s="313" t="s">
        <v>571</v>
      </c>
      <c r="C192" s="1062" t="s">
        <v>222</v>
      </c>
      <c r="D192" s="37" t="s">
        <v>5620</v>
      </c>
      <c r="E192" s="535">
        <v>1</v>
      </c>
      <c r="F192" s="1063"/>
      <c r="G192" s="537">
        <v>0.34563199999999999</v>
      </c>
      <c r="H192" s="319">
        <f>IF(G192="","",G192-G192*COMPASS!$U$13)</f>
        <v>0.34563199999999999</v>
      </c>
    </row>
    <row r="193" spans="1:8" ht="16.350000000000001" customHeight="1">
      <c r="A193" s="128" t="s">
        <v>3138</v>
      </c>
      <c r="B193" s="314"/>
      <c r="C193" s="129"/>
      <c r="D193" s="1011"/>
      <c r="E193" s="533"/>
      <c r="F193" s="71"/>
      <c r="G193" s="534"/>
      <c r="H193" s="319" t="str">
        <f>IF(G193="","",G193-G193*COMPASS!$U$13)</f>
        <v/>
      </c>
    </row>
    <row r="194" spans="1:8" ht="16.350000000000001" customHeight="1">
      <c r="A194" s="193" t="s">
        <v>3200</v>
      </c>
      <c r="B194" s="313" t="s">
        <v>467</v>
      </c>
      <c r="C194" s="130" t="s">
        <v>3139</v>
      </c>
      <c r="D194" s="37" t="s">
        <v>5621</v>
      </c>
      <c r="E194" s="531">
        <v>2</v>
      </c>
      <c r="F194" s="547" t="s">
        <v>6938</v>
      </c>
      <c r="G194" s="538">
        <v>33.674432000000003</v>
      </c>
      <c r="H194" s="319">
        <f>IF(G194="","",G194-G194*COMPASS!$U$13)</f>
        <v>33.674432000000003</v>
      </c>
    </row>
    <row r="195" spans="1:8" ht="16.350000000000001" customHeight="1">
      <c r="A195" s="193" t="s">
        <v>3201</v>
      </c>
      <c r="B195" s="313" t="s">
        <v>216</v>
      </c>
      <c r="C195" s="130" t="s">
        <v>3140</v>
      </c>
      <c r="D195" s="37" t="s">
        <v>5622</v>
      </c>
      <c r="E195" s="531">
        <v>1</v>
      </c>
      <c r="F195" s="547" t="s">
        <v>6938</v>
      </c>
      <c r="G195" s="538">
        <v>39.105792000000001</v>
      </c>
      <c r="H195" s="319">
        <f>IF(G195="","",G195-G195*COMPASS!$U$13)</f>
        <v>39.105792000000001</v>
      </c>
    </row>
    <row r="196" spans="1:8" ht="16.350000000000001" customHeight="1">
      <c r="A196" s="193" t="s">
        <v>3202</v>
      </c>
      <c r="B196" s="313" t="s">
        <v>216</v>
      </c>
      <c r="C196" s="130" t="s">
        <v>3141</v>
      </c>
      <c r="D196" s="37" t="s">
        <v>5623</v>
      </c>
      <c r="E196" s="531">
        <v>1</v>
      </c>
      <c r="F196" s="547" t="s">
        <v>6938</v>
      </c>
      <c r="G196" s="538">
        <v>25.329887999999997</v>
      </c>
      <c r="H196" s="319">
        <f>IF(G196="","",G196-G196*COMPASS!$U$13)</f>
        <v>25.329887999999997</v>
      </c>
    </row>
    <row r="197" spans="1:8" ht="16.350000000000001" customHeight="1">
      <c r="A197" s="193" t="s">
        <v>3203</v>
      </c>
      <c r="B197" s="313" t="s">
        <v>467</v>
      </c>
      <c r="C197" s="130" t="s">
        <v>3142</v>
      </c>
      <c r="D197" s="37" t="s">
        <v>5624</v>
      </c>
      <c r="E197" s="531">
        <v>1</v>
      </c>
      <c r="F197" s="547" t="s">
        <v>6938</v>
      </c>
      <c r="G197" s="538">
        <v>15.207808</v>
      </c>
      <c r="H197" s="319">
        <f>IF(G197="","",G197-G197*COMPASS!$U$13)</f>
        <v>15.207808</v>
      </c>
    </row>
    <row r="198" spans="1:8" ht="16.350000000000001" customHeight="1">
      <c r="A198" s="193" t="s">
        <v>3204</v>
      </c>
      <c r="B198" s="313" t="s">
        <v>467</v>
      </c>
      <c r="C198" s="130" t="s">
        <v>3143</v>
      </c>
      <c r="D198" s="37" t="s">
        <v>5625</v>
      </c>
      <c r="E198" s="531">
        <v>1</v>
      </c>
      <c r="F198" s="547" t="s">
        <v>6938</v>
      </c>
      <c r="G198" s="538">
        <v>19.528207999999999</v>
      </c>
      <c r="H198" s="319">
        <f>IF(G198="","",G198-G198*COMPASS!$U$13)</f>
        <v>19.528207999999999</v>
      </c>
    </row>
    <row r="199" spans="1:8" ht="16.350000000000001" customHeight="1">
      <c r="A199" s="193" t="s">
        <v>3205</v>
      </c>
      <c r="B199" s="313" t="s">
        <v>467</v>
      </c>
      <c r="C199" s="130" t="s">
        <v>3144</v>
      </c>
      <c r="D199" s="37" t="s">
        <v>5626</v>
      </c>
      <c r="E199" s="531">
        <v>1</v>
      </c>
      <c r="F199" s="547" t="s">
        <v>6938</v>
      </c>
      <c r="G199" s="538">
        <v>21.206992</v>
      </c>
      <c r="H199" s="319">
        <f>IF(G199="","",G199-G199*COMPASS!$U$13)</f>
        <v>21.206992</v>
      </c>
    </row>
    <row r="200" spans="1:8" ht="16.350000000000001" customHeight="1">
      <c r="A200" s="193" t="s">
        <v>3206</v>
      </c>
      <c r="B200" s="313" t="s">
        <v>467</v>
      </c>
      <c r="C200" s="130" t="s">
        <v>3145</v>
      </c>
      <c r="D200" s="37" t="s">
        <v>5627</v>
      </c>
      <c r="E200" s="531">
        <v>1</v>
      </c>
      <c r="F200" s="547" t="s">
        <v>6938</v>
      </c>
      <c r="G200" s="538">
        <v>26.095216000000001</v>
      </c>
      <c r="H200" s="319">
        <f>IF(G200="","",G200-G200*COMPASS!$U$13)</f>
        <v>26.095216000000001</v>
      </c>
    </row>
    <row r="201" spans="1:8" ht="16.350000000000001" customHeight="1">
      <c r="A201" s="193" t="s">
        <v>3207</v>
      </c>
      <c r="B201" s="313" t="s">
        <v>467</v>
      </c>
      <c r="C201" s="130" t="s">
        <v>3146</v>
      </c>
      <c r="D201" s="37" t="s">
        <v>5628</v>
      </c>
      <c r="E201" s="531">
        <v>1</v>
      </c>
      <c r="F201" s="547" t="s">
        <v>6938</v>
      </c>
      <c r="G201" s="538">
        <v>15.207808</v>
      </c>
      <c r="H201" s="319">
        <f>IF(G201="","",G201-G201*COMPASS!$U$13)</f>
        <v>15.207808</v>
      </c>
    </row>
    <row r="202" spans="1:8" ht="16.350000000000001" customHeight="1">
      <c r="A202" s="193" t="s">
        <v>3208</v>
      </c>
      <c r="B202" s="313" t="s">
        <v>467</v>
      </c>
      <c r="C202" s="130" t="s">
        <v>3147</v>
      </c>
      <c r="D202" s="37" t="s">
        <v>5629</v>
      </c>
      <c r="E202" s="531">
        <v>1</v>
      </c>
      <c r="F202" s="547" t="s">
        <v>6938</v>
      </c>
      <c r="G202" s="532">
        <v>26.90992</v>
      </c>
      <c r="H202" s="319">
        <f>IF(G202="","",G202-G202*COMPASS!$U$13)</f>
        <v>26.90992</v>
      </c>
    </row>
    <row r="203" spans="1:8" ht="16.350000000000001" customHeight="1">
      <c r="A203" s="193" t="s">
        <v>3209</v>
      </c>
      <c r="B203" s="313" t="s">
        <v>216</v>
      </c>
      <c r="C203" s="130" t="s">
        <v>3148</v>
      </c>
      <c r="D203" s="37" t="s">
        <v>5630</v>
      </c>
      <c r="E203" s="531">
        <v>1</v>
      </c>
      <c r="F203" s="547" t="s">
        <v>6938</v>
      </c>
      <c r="G203" s="538">
        <v>36.661679999999997</v>
      </c>
      <c r="H203" s="319">
        <f>IF(G203="","",G203-G203*COMPASS!$U$13)</f>
        <v>36.661679999999997</v>
      </c>
    </row>
    <row r="204" spans="1:8" ht="16.350000000000001" customHeight="1">
      <c r="A204" s="193" t="s">
        <v>3210</v>
      </c>
      <c r="B204" s="313" t="s">
        <v>467</v>
      </c>
      <c r="C204" s="130" t="s">
        <v>3149</v>
      </c>
      <c r="D204" s="37" t="s">
        <v>5631</v>
      </c>
      <c r="E204" s="531">
        <v>1</v>
      </c>
      <c r="F204" s="547" t="s">
        <v>6938</v>
      </c>
      <c r="G204" s="538">
        <v>20.811983999999999</v>
      </c>
      <c r="H204" s="319">
        <f>IF(G204="","",G204-G204*COMPASS!$U$13)</f>
        <v>20.811983999999999</v>
      </c>
    </row>
    <row r="205" spans="1:8" ht="16.350000000000001" customHeight="1">
      <c r="A205" s="193" t="s">
        <v>3211</v>
      </c>
      <c r="B205" s="313" t="s">
        <v>467</v>
      </c>
      <c r="C205" s="130" t="s">
        <v>3150</v>
      </c>
      <c r="D205" s="37" t="s">
        <v>5632</v>
      </c>
      <c r="E205" s="531">
        <v>1</v>
      </c>
      <c r="F205" s="547" t="s">
        <v>6938</v>
      </c>
      <c r="G205" s="538">
        <v>22.021695999999999</v>
      </c>
      <c r="H205" s="319">
        <f>IF(G205="","",G205-G205*COMPASS!$U$13)</f>
        <v>22.021695999999999</v>
      </c>
    </row>
    <row r="206" spans="1:8" ht="16.350000000000001" customHeight="1">
      <c r="A206" s="128" t="s">
        <v>261</v>
      </c>
      <c r="B206" s="314"/>
      <c r="C206" s="129"/>
      <c r="D206" s="1011"/>
      <c r="E206" s="533"/>
      <c r="F206" s="71"/>
      <c r="G206" s="534"/>
      <c r="H206" s="319" t="str">
        <f>IF(G206="","",G206-G206*COMPASS!$U$13)</f>
        <v/>
      </c>
    </row>
    <row r="207" spans="1:8" ht="16.350000000000001" customHeight="1">
      <c r="A207" s="193" t="s">
        <v>84</v>
      </c>
      <c r="B207" s="313" t="s">
        <v>467</v>
      </c>
      <c r="C207" s="130" t="s">
        <v>85</v>
      </c>
      <c r="D207" s="37" t="s">
        <v>5633</v>
      </c>
      <c r="E207" s="531">
        <v>2</v>
      </c>
      <c r="F207" s="547" t="s">
        <v>6938</v>
      </c>
      <c r="G207" s="538">
        <v>33.674432000000003</v>
      </c>
      <c r="H207" s="319">
        <f>IF(G207="","",G207-G207*COMPASS!$U$13)</f>
        <v>33.674432000000003</v>
      </c>
    </row>
    <row r="208" spans="1:8" ht="16.350000000000001" customHeight="1">
      <c r="A208" s="193" t="s">
        <v>333</v>
      </c>
      <c r="B208" s="313" t="s">
        <v>216</v>
      </c>
      <c r="C208" s="130" t="s">
        <v>334</v>
      </c>
      <c r="D208" s="37" t="s">
        <v>5634</v>
      </c>
      <c r="E208" s="531">
        <v>1</v>
      </c>
      <c r="F208" s="547" t="s">
        <v>6938</v>
      </c>
      <c r="G208" s="538">
        <v>39.105792000000001</v>
      </c>
      <c r="H208" s="319">
        <f>IF(G208="","",G208-G208*COMPASS!$U$13)</f>
        <v>39.105792000000001</v>
      </c>
    </row>
    <row r="209" spans="1:8" ht="16.350000000000001" customHeight="1">
      <c r="A209" s="193" t="s">
        <v>235</v>
      </c>
      <c r="B209" s="313" t="s">
        <v>216</v>
      </c>
      <c r="C209" s="130" t="s">
        <v>236</v>
      </c>
      <c r="D209" s="37" t="s">
        <v>5635</v>
      </c>
      <c r="E209" s="531">
        <v>1</v>
      </c>
      <c r="F209" s="547" t="s">
        <v>6938</v>
      </c>
      <c r="G209" s="538">
        <v>25.329887999999997</v>
      </c>
      <c r="H209" s="319">
        <f>IF(G209="","",G209-G209*COMPASS!$U$13)</f>
        <v>25.329887999999997</v>
      </c>
    </row>
    <row r="210" spans="1:8" ht="16.350000000000001" customHeight="1">
      <c r="A210" s="193" t="s">
        <v>379</v>
      </c>
      <c r="B210" s="313" t="s">
        <v>467</v>
      </c>
      <c r="C210" s="130" t="s">
        <v>380</v>
      </c>
      <c r="D210" s="37" t="s">
        <v>5636</v>
      </c>
      <c r="E210" s="531">
        <v>1</v>
      </c>
      <c r="F210" s="547" t="s">
        <v>6938</v>
      </c>
      <c r="G210" s="538">
        <v>15.207808</v>
      </c>
      <c r="H210" s="319">
        <f>IF(G210="","",G210-G210*COMPASS!$U$13)</f>
        <v>15.207808</v>
      </c>
    </row>
    <row r="211" spans="1:8" ht="16.350000000000001" customHeight="1">
      <c r="A211" s="193" t="s">
        <v>381</v>
      </c>
      <c r="B211" s="313" t="s">
        <v>467</v>
      </c>
      <c r="C211" s="130" t="s">
        <v>255</v>
      </c>
      <c r="D211" s="37" t="s">
        <v>5637</v>
      </c>
      <c r="E211" s="531">
        <v>1</v>
      </c>
      <c r="F211" s="547" t="s">
        <v>6938</v>
      </c>
      <c r="G211" s="538">
        <v>19.528207999999999</v>
      </c>
      <c r="H211" s="319">
        <f>IF(G211="","",G211-G211*COMPASS!$U$13)</f>
        <v>19.528207999999999</v>
      </c>
    </row>
    <row r="212" spans="1:8" ht="16.350000000000001" customHeight="1">
      <c r="A212" s="193" t="s">
        <v>256</v>
      </c>
      <c r="B212" s="313" t="s">
        <v>467</v>
      </c>
      <c r="C212" s="130" t="s">
        <v>257</v>
      </c>
      <c r="D212" s="37" t="s">
        <v>5638</v>
      </c>
      <c r="E212" s="531">
        <v>1</v>
      </c>
      <c r="F212" s="547" t="s">
        <v>6938</v>
      </c>
      <c r="G212" s="538">
        <v>21.206992</v>
      </c>
      <c r="H212" s="319">
        <f>IF(G212="","",G212-G212*COMPASS!$U$13)</f>
        <v>21.206992</v>
      </c>
    </row>
    <row r="213" spans="1:8" ht="16.350000000000001" customHeight="1">
      <c r="A213" s="193" t="s">
        <v>647</v>
      </c>
      <c r="B213" s="313" t="s">
        <v>467</v>
      </c>
      <c r="C213" s="130" t="s">
        <v>648</v>
      </c>
      <c r="D213" s="37" t="s">
        <v>5639</v>
      </c>
      <c r="E213" s="531">
        <v>1</v>
      </c>
      <c r="F213" s="547" t="s">
        <v>6938</v>
      </c>
      <c r="G213" s="538">
        <v>26.095216000000001</v>
      </c>
      <c r="H213" s="319">
        <f>IF(G213="","",G213-G213*COMPASS!$U$13)</f>
        <v>26.095216000000001</v>
      </c>
    </row>
    <row r="214" spans="1:8" ht="16.350000000000001" customHeight="1">
      <c r="A214" s="193" t="s">
        <v>237</v>
      </c>
      <c r="B214" s="313" t="s">
        <v>216</v>
      </c>
      <c r="C214" s="130" t="s">
        <v>238</v>
      </c>
      <c r="D214" s="37" t="s">
        <v>5640</v>
      </c>
      <c r="E214" s="531">
        <v>1</v>
      </c>
      <c r="F214" s="547" t="s">
        <v>6938</v>
      </c>
      <c r="G214" s="538">
        <v>15.207808</v>
      </c>
      <c r="H214" s="319">
        <f>IF(G214="","",G214-G214*COMPASS!$U$13)</f>
        <v>15.207808</v>
      </c>
    </row>
    <row r="215" spans="1:8" ht="16.350000000000001" customHeight="1">
      <c r="A215" s="193" t="s">
        <v>166</v>
      </c>
      <c r="B215" s="313" t="s">
        <v>467</v>
      </c>
      <c r="C215" s="130" t="s">
        <v>316</v>
      </c>
      <c r="D215" s="37" t="s">
        <v>5641</v>
      </c>
      <c r="E215" s="531">
        <v>1</v>
      </c>
      <c r="F215" s="547" t="s">
        <v>6938</v>
      </c>
      <c r="G215" s="538">
        <v>30.613119999999999</v>
      </c>
      <c r="H215" s="319">
        <f>IF(G215="","",G215-G215*COMPASS!$U$13)</f>
        <v>30.613119999999999</v>
      </c>
    </row>
    <row r="216" spans="1:8" ht="16.350000000000001" customHeight="1">
      <c r="A216" s="193" t="s">
        <v>295</v>
      </c>
      <c r="B216" s="313" t="s">
        <v>467</v>
      </c>
      <c r="C216" s="130" t="s">
        <v>296</v>
      </c>
      <c r="D216" s="37" t="s">
        <v>5642</v>
      </c>
      <c r="E216" s="531">
        <v>1</v>
      </c>
      <c r="F216" s="547" t="s">
        <v>6938</v>
      </c>
      <c r="G216" s="532">
        <v>26.90992</v>
      </c>
      <c r="H216" s="319">
        <f>IF(G216="","",G216-G216*COMPASS!$U$13)</f>
        <v>26.90992</v>
      </c>
    </row>
    <row r="217" spans="1:8" ht="16.350000000000001" customHeight="1">
      <c r="A217" s="193" t="s">
        <v>317</v>
      </c>
      <c r="B217" s="313" t="s">
        <v>467</v>
      </c>
      <c r="C217" s="130" t="s">
        <v>318</v>
      </c>
      <c r="D217" s="37" t="s">
        <v>5643</v>
      </c>
      <c r="E217" s="531">
        <v>1</v>
      </c>
      <c r="F217" s="547" t="s">
        <v>6938</v>
      </c>
      <c r="G217" s="538">
        <v>36.661679999999997</v>
      </c>
      <c r="H217" s="319">
        <f>IF(G217="","",G217-G217*COMPASS!$U$13)</f>
        <v>36.661679999999997</v>
      </c>
    </row>
    <row r="218" spans="1:8" ht="16.350000000000001" customHeight="1">
      <c r="A218" s="193" t="s">
        <v>319</v>
      </c>
      <c r="B218" s="313" t="s">
        <v>467</v>
      </c>
      <c r="C218" s="130" t="s">
        <v>320</v>
      </c>
      <c r="D218" s="37" t="s">
        <v>5644</v>
      </c>
      <c r="E218" s="531">
        <v>1</v>
      </c>
      <c r="F218" s="547" t="s">
        <v>6938</v>
      </c>
      <c r="G218" s="538">
        <v>20.811983999999999</v>
      </c>
      <c r="H218" s="319">
        <f>IF(G218="","",G218-G218*COMPASS!$U$13)</f>
        <v>20.811983999999999</v>
      </c>
    </row>
    <row r="219" spans="1:8" ht="16.350000000000001" customHeight="1">
      <c r="A219" s="193" t="s">
        <v>495</v>
      </c>
      <c r="B219" s="313" t="s">
        <v>467</v>
      </c>
      <c r="C219" s="130" t="s">
        <v>496</v>
      </c>
      <c r="D219" s="37" t="s">
        <v>5645</v>
      </c>
      <c r="E219" s="531">
        <v>1</v>
      </c>
      <c r="F219" s="547" t="s">
        <v>6938</v>
      </c>
      <c r="G219" s="538">
        <v>22.021695999999999</v>
      </c>
      <c r="H219" s="319">
        <f>IF(G219="","",G219-G219*COMPASS!$U$13)</f>
        <v>22.021695999999999</v>
      </c>
    </row>
    <row r="220" spans="1:8" ht="16.350000000000001" customHeight="1">
      <c r="A220" s="193" t="s">
        <v>2873</v>
      </c>
      <c r="B220" s="313" t="s">
        <v>467</v>
      </c>
      <c r="C220" s="130" t="s">
        <v>2872</v>
      </c>
      <c r="D220" s="37" t="s">
        <v>5646</v>
      </c>
      <c r="E220" s="1060">
        <v>1</v>
      </c>
      <c r="F220" s="547" t="s">
        <v>6938</v>
      </c>
      <c r="G220" s="538">
        <v>31.773455999999996</v>
      </c>
      <c r="H220" s="319">
        <f>IF(G220="","",G220-G220*COMPASS!$U$13)</f>
        <v>31.773455999999996</v>
      </c>
    </row>
    <row r="221" spans="1:8" ht="16.350000000000001" customHeight="1">
      <c r="A221" s="128" t="s">
        <v>3219</v>
      </c>
      <c r="B221" s="314"/>
      <c r="C221" s="129"/>
      <c r="D221" s="1011"/>
      <c r="E221" s="533"/>
      <c r="F221" s="71"/>
      <c r="G221" s="534"/>
      <c r="H221" s="319" t="str">
        <f>IF(G221="","",G221-G221*COMPASS!$U$13)</f>
        <v/>
      </c>
    </row>
    <row r="222" spans="1:8" ht="16.350000000000001" customHeight="1">
      <c r="A222" s="193" t="s">
        <v>3212</v>
      </c>
      <c r="B222" s="313" t="s">
        <v>467</v>
      </c>
      <c r="C222" s="130" t="s">
        <v>3151</v>
      </c>
      <c r="D222" s="37" t="s">
        <v>5647</v>
      </c>
      <c r="E222" s="1060">
        <v>1</v>
      </c>
      <c r="F222" s="547" t="s">
        <v>6938</v>
      </c>
      <c r="G222" s="538">
        <v>40.944800000000001</v>
      </c>
      <c r="H222" s="319">
        <f>IF(G222="","",G222-G222*COMPASS!$U$13)</f>
        <v>40.944800000000001</v>
      </c>
    </row>
    <row r="223" spans="1:8" ht="16.350000000000001" customHeight="1">
      <c r="A223" s="193" t="s">
        <v>3226</v>
      </c>
      <c r="B223" s="313" t="s">
        <v>467</v>
      </c>
      <c r="C223" s="130" t="s">
        <v>3220</v>
      </c>
      <c r="D223" s="37" t="s">
        <v>5648</v>
      </c>
      <c r="E223" s="1060">
        <v>1</v>
      </c>
      <c r="F223" s="547" t="s">
        <v>6938</v>
      </c>
      <c r="G223" s="538">
        <v>97.902000000000015</v>
      </c>
      <c r="H223" s="319">
        <f>IF(G223="","",G223-G223*COMPASS!$U$13)</f>
        <v>97.902000000000015</v>
      </c>
    </row>
    <row r="224" spans="1:8" ht="16.350000000000001" customHeight="1">
      <c r="A224" s="193" t="s">
        <v>3227</v>
      </c>
      <c r="B224" s="313" t="s">
        <v>467</v>
      </c>
      <c r="C224" s="130" t="s">
        <v>3221</v>
      </c>
      <c r="D224" s="37" t="s">
        <v>5649</v>
      </c>
      <c r="E224" s="1060">
        <v>1</v>
      </c>
      <c r="F224" s="547" t="s">
        <v>6938</v>
      </c>
      <c r="G224" s="538">
        <v>140.09520000000001</v>
      </c>
      <c r="H224" s="319">
        <f>IF(G224="","",G224-G224*COMPASS!$U$13)</f>
        <v>140.09520000000001</v>
      </c>
    </row>
    <row r="225" spans="1:8" ht="16.350000000000001" customHeight="1">
      <c r="A225" s="193" t="s">
        <v>3228</v>
      </c>
      <c r="B225" s="313" t="s">
        <v>216</v>
      </c>
      <c r="C225" s="130" t="s">
        <v>3222</v>
      </c>
      <c r="D225" s="37" t="s">
        <v>5650</v>
      </c>
      <c r="E225" s="1060">
        <v>1</v>
      </c>
      <c r="F225" s="547" t="s">
        <v>6938</v>
      </c>
      <c r="G225" s="538">
        <v>137.8356</v>
      </c>
      <c r="H225" s="319">
        <f>IF(G225="","",G225-G225*COMPASS!$U$13)</f>
        <v>137.8356</v>
      </c>
    </row>
    <row r="226" spans="1:8" ht="16.350000000000001" customHeight="1">
      <c r="A226" s="193" t="s">
        <v>3229</v>
      </c>
      <c r="B226" s="313" t="s">
        <v>467</v>
      </c>
      <c r="C226" s="130" t="s">
        <v>3223</v>
      </c>
      <c r="D226" s="37" t="s">
        <v>5651</v>
      </c>
      <c r="E226" s="1060">
        <v>1</v>
      </c>
      <c r="F226" s="547" t="s">
        <v>6938</v>
      </c>
      <c r="G226" s="538">
        <v>177.69200000000001</v>
      </c>
      <c r="H226" s="319">
        <f>IF(G226="","",G226-G226*COMPASS!$U$13)</f>
        <v>177.69200000000001</v>
      </c>
    </row>
    <row r="227" spans="1:8" ht="16.350000000000001" customHeight="1">
      <c r="A227" s="193" t="s">
        <v>3230</v>
      </c>
      <c r="B227" s="313" t="s">
        <v>216</v>
      </c>
      <c r="C227" s="130" t="s">
        <v>3224</v>
      </c>
      <c r="D227" s="37" t="s">
        <v>5652</v>
      </c>
      <c r="E227" s="1060">
        <v>1</v>
      </c>
      <c r="F227" s="547" t="s">
        <v>6938</v>
      </c>
      <c r="G227" s="538">
        <v>168.1404</v>
      </c>
      <c r="H227" s="319">
        <f>IF(G227="","",G227-G227*COMPASS!$U$13)</f>
        <v>168.1404</v>
      </c>
    </row>
    <row r="228" spans="1:8" ht="16.350000000000001" customHeight="1">
      <c r="A228" s="193" t="s">
        <v>3231</v>
      </c>
      <c r="B228" s="313" t="s">
        <v>467</v>
      </c>
      <c r="C228" s="130" t="s">
        <v>3225</v>
      </c>
      <c r="D228" s="37" t="s">
        <v>5653</v>
      </c>
      <c r="E228" s="1060">
        <v>1</v>
      </c>
      <c r="F228" s="547" t="s">
        <v>6938</v>
      </c>
      <c r="G228" s="538">
        <v>211.8912</v>
      </c>
      <c r="H228" s="319">
        <f>IF(G228="","",G228-G228*COMPASS!$U$13)</f>
        <v>211.8912</v>
      </c>
    </row>
    <row r="229" spans="1:8" ht="16.350000000000001" customHeight="1">
      <c r="A229" s="404" t="s">
        <v>5654</v>
      </c>
      <c r="B229" s="313" t="s">
        <v>216</v>
      </c>
      <c r="C229" s="130" t="s">
        <v>5655</v>
      </c>
      <c r="D229" s="37" t="s">
        <v>5656</v>
      </c>
      <c r="E229" s="535">
        <v>1</v>
      </c>
      <c r="F229" s="547" t="s">
        <v>6938</v>
      </c>
      <c r="G229" s="537">
        <v>207.31499999999997</v>
      </c>
      <c r="H229" s="319">
        <f>IF(G229="","",G229-G229*COMPASS!$U$13)</f>
        <v>207.31499999999997</v>
      </c>
    </row>
    <row r="230" spans="1:8" ht="16.350000000000001" customHeight="1">
      <c r="A230" s="404" t="s">
        <v>5657</v>
      </c>
      <c r="B230" s="313" t="s">
        <v>216</v>
      </c>
      <c r="C230" s="130" t="s">
        <v>5658</v>
      </c>
      <c r="D230" s="37" t="s">
        <v>5659</v>
      </c>
      <c r="E230" s="535">
        <v>1</v>
      </c>
      <c r="F230" s="547" t="s">
        <v>6938</v>
      </c>
      <c r="G230" s="537">
        <v>302.25149999999996</v>
      </c>
      <c r="H230" s="319">
        <f>IF(G230="","",G230-G230*COMPASS!$U$13)</f>
        <v>302.25149999999996</v>
      </c>
    </row>
    <row r="231" spans="1:8">
      <c r="A231" s="404" t="s">
        <v>5660</v>
      </c>
      <c r="B231" s="313" t="s">
        <v>216</v>
      </c>
      <c r="C231" s="130" t="s">
        <v>5661</v>
      </c>
      <c r="D231" s="37" t="s">
        <v>5662</v>
      </c>
      <c r="E231" s="535">
        <v>1</v>
      </c>
      <c r="F231" s="547" t="s">
        <v>6938</v>
      </c>
      <c r="G231" s="537">
        <v>270.60599999999999</v>
      </c>
      <c r="H231" s="319">
        <f>IF(G231="","",G231-G231*COMPASS!$U$13)</f>
        <v>270.60599999999999</v>
      </c>
    </row>
    <row r="232" spans="1:8">
      <c r="A232" s="128" t="s">
        <v>2524</v>
      </c>
      <c r="B232" s="314"/>
      <c r="C232" s="129"/>
      <c r="D232" s="1011"/>
      <c r="E232" s="533"/>
      <c r="F232" s="71"/>
      <c r="G232" s="534"/>
      <c r="H232" s="319" t="str">
        <f>IF(G232="","",G232-G232*COMPASS!$U$13)</f>
        <v/>
      </c>
    </row>
    <row r="233" spans="1:8">
      <c r="A233" s="404" t="s">
        <v>2550</v>
      </c>
      <c r="B233" s="313" t="s">
        <v>216</v>
      </c>
      <c r="C233" s="130" t="s">
        <v>2525</v>
      </c>
      <c r="D233" s="37" t="s">
        <v>5663</v>
      </c>
      <c r="E233" s="535">
        <v>1</v>
      </c>
      <c r="F233" s="547" t="s">
        <v>6938</v>
      </c>
      <c r="G233" s="536">
        <v>863.98871999999994</v>
      </c>
      <c r="H233" s="319">
        <f>IF(G233="","",G233-G233*COMPASS!$U$13)</f>
        <v>863.98871999999994</v>
      </c>
    </row>
    <row r="234" spans="1:8">
      <c r="A234" s="404" t="s">
        <v>2551</v>
      </c>
      <c r="B234" s="313" t="s">
        <v>216</v>
      </c>
      <c r="C234" s="130" t="s">
        <v>2526</v>
      </c>
      <c r="D234" s="37" t="s">
        <v>5664</v>
      </c>
      <c r="E234" s="535">
        <v>1</v>
      </c>
      <c r="F234" s="547" t="s">
        <v>6938</v>
      </c>
      <c r="G234" s="536">
        <v>1128.1960799999999</v>
      </c>
      <c r="H234" s="319">
        <f>IF(G234="","",G234-G234*COMPASS!$U$13)</f>
        <v>1128.1960799999999</v>
      </c>
    </row>
    <row r="235" spans="1:8">
      <c r="A235" s="128" t="s">
        <v>2527</v>
      </c>
      <c r="B235" s="314"/>
      <c r="C235" s="129"/>
      <c r="D235" s="1011"/>
      <c r="E235" s="533"/>
      <c r="F235" s="71"/>
      <c r="G235" s="534"/>
      <c r="H235" s="319" t="str">
        <f>IF(G235="","",G235-G235*COMPASS!$U$13)</f>
        <v/>
      </c>
    </row>
    <row r="236" spans="1:8">
      <c r="A236" s="404" t="s">
        <v>5665</v>
      </c>
      <c r="B236" s="313" t="s">
        <v>216</v>
      </c>
      <c r="C236" s="130" t="s">
        <v>5666</v>
      </c>
      <c r="D236" s="37" t="s">
        <v>5667</v>
      </c>
      <c r="E236" s="535">
        <v>1</v>
      </c>
      <c r="F236" s="547" t="s">
        <v>6938</v>
      </c>
      <c r="G236" s="536">
        <v>1950.4685200000001</v>
      </c>
      <c r="H236" s="319">
        <f>IF(G236="","",G236-G236*COMPASS!$U$13)</f>
        <v>1950.4685200000001</v>
      </c>
    </row>
    <row r="237" spans="1:8">
      <c r="A237" s="404" t="s">
        <v>5668</v>
      </c>
      <c r="B237" s="313" t="s">
        <v>216</v>
      </c>
      <c r="C237" s="130" t="s">
        <v>5669</v>
      </c>
      <c r="D237" s="37" t="s">
        <v>5670</v>
      </c>
      <c r="E237" s="535">
        <v>1</v>
      </c>
      <c r="F237" s="547" t="s">
        <v>6938</v>
      </c>
      <c r="G237" s="536">
        <v>2145.5179199999998</v>
      </c>
      <c r="H237" s="319">
        <f>IF(G237="","",G237-G237*COMPASS!$U$13)</f>
        <v>2145.5179199999998</v>
      </c>
    </row>
    <row r="238" spans="1:8">
      <c r="A238" s="404" t="s">
        <v>5671</v>
      </c>
      <c r="B238" s="313" t="s">
        <v>216</v>
      </c>
      <c r="C238" s="130" t="s">
        <v>5672</v>
      </c>
      <c r="D238" s="37" t="s">
        <v>5673</v>
      </c>
      <c r="E238" s="535">
        <v>1</v>
      </c>
      <c r="F238" s="547" t="s">
        <v>6938</v>
      </c>
      <c r="G238" s="536">
        <v>2933.0792400000005</v>
      </c>
      <c r="H238" s="319">
        <f>IF(G238="","",G238-G238*COMPASS!$U$13)</f>
        <v>2933.0792400000005</v>
      </c>
    </row>
    <row r="239" spans="1:8">
      <c r="A239" s="404" t="s">
        <v>2552</v>
      </c>
      <c r="B239" s="313" t="s">
        <v>467</v>
      </c>
      <c r="C239" s="130" t="s">
        <v>2528</v>
      </c>
      <c r="D239" s="37" t="s">
        <v>5674</v>
      </c>
      <c r="E239" s="535">
        <v>1</v>
      </c>
      <c r="F239" s="547" t="s">
        <v>6938</v>
      </c>
      <c r="G239" s="536">
        <v>3401.2326600000001</v>
      </c>
      <c r="H239" s="319">
        <f>IF(G239="","",G239-G239*COMPASS!$U$13)</f>
        <v>3401.2326600000001</v>
      </c>
    </row>
    <row r="240" spans="1:8">
      <c r="A240" s="404" t="s">
        <v>2553</v>
      </c>
      <c r="B240" s="313" t="s">
        <v>467</v>
      </c>
      <c r="C240" s="130" t="s">
        <v>2529</v>
      </c>
      <c r="D240" s="37" t="s">
        <v>5675</v>
      </c>
      <c r="E240" s="535">
        <v>1</v>
      </c>
      <c r="F240" s="547" t="s">
        <v>6938</v>
      </c>
      <c r="G240" s="536">
        <v>4568.3353800000004</v>
      </c>
      <c r="H240" s="319">
        <f>IF(G240="","",G240-G240*COMPASS!$U$13)</f>
        <v>4568.3353800000004</v>
      </c>
    </row>
    <row r="241" spans="1:8">
      <c r="A241" s="404" t="s">
        <v>2554</v>
      </c>
      <c r="B241" s="313" t="s">
        <v>467</v>
      </c>
      <c r="C241" s="130" t="s">
        <v>2530</v>
      </c>
      <c r="D241" s="37" t="s">
        <v>5676</v>
      </c>
      <c r="E241" s="535">
        <v>1</v>
      </c>
      <c r="F241" s="547" t="s">
        <v>6938</v>
      </c>
      <c r="G241" s="536">
        <v>4782.4969500000007</v>
      </c>
      <c r="H241" s="319">
        <f>IF(G241="","",G241-G241*COMPASS!$U$13)</f>
        <v>4782.4969500000007</v>
      </c>
    </row>
    <row r="242" spans="1:8">
      <c r="A242" s="404" t="s">
        <v>5677</v>
      </c>
      <c r="B242" s="313" t="s">
        <v>216</v>
      </c>
      <c r="C242" s="130" t="s">
        <v>5678</v>
      </c>
      <c r="D242" s="37" t="s">
        <v>5679</v>
      </c>
      <c r="E242" s="535">
        <v>1</v>
      </c>
      <c r="F242" s="547" t="s">
        <v>6938</v>
      </c>
      <c r="G242" s="536">
        <v>2270.6247199999998</v>
      </c>
      <c r="H242" s="319">
        <f>IF(G242="","",G242-G242*COMPASS!$U$13)</f>
        <v>2270.6247199999998</v>
      </c>
    </row>
    <row r="243" spans="1:8">
      <c r="A243" s="404" t="s">
        <v>5680</v>
      </c>
      <c r="B243" s="313" t="s">
        <v>216</v>
      </c>
      <c r="C243" s="130" t="s">
        <v>5681</v>
      </c>
      <c r="D243" s="37" t="s">
        <v>5682</v>
      </c>
      <c r="E243" s="535">
        <v>1</v>
      </c>
      <c r="F243" s="547" t="s">
        <v>6938</v>
      </c>
      <c r="G243" s="536">
        <v>2657.0798799999998</v>
      </c>
      <c r="H243" s="319">
        <f>IF(G243="","",G243-G243*COMPASS!$U$13)</f>
        <v>2657.0798799999998</v>
      </c>
    </row>
    <row r="244" spans="1:8">
      <c r="A244" s="404" t="s">
        <v>5683</v>
      </c>
      <c r="B244" s="313" t="s">
        <v>216</v>
      </c>
      <c r="C244" s="130" t="s">
        <v>5684</v>
      </c>
      <c r="D244" s="37" t="s">
        <v>5685</v>
      </c>
      <c r="E244" s="535">
        <v>1</v>
      </c>
      <c r="F244" s="547" t="s">
        <v>6938</v>
      </c>
      <c r="G244" s="536">
        <v>3054.5423999999998</v>
      </c>
      <c r="H244" s="319">
        <f>IF(G244="","",G244-G244*COMPASS!$U$13)</f>
        <v>3054.5423999999998</v>
      </c>
    </row>
    <row r="245" spans="1:8">
      <c r="A245" s="404" t="s">
        <v>5686</v>
      </c>
      <c r="B245" s="313" t="s">
        <v>216</v>
      </c>
      <c r="C245" s="130" t="s">
        <v>5687</v>
      </c>
      <c r="D245" s="37" t="s">
        <v>5688</v>
      </c>
      <c r="E245" s="535">
        <v>1</v>
      </c>
      <c r="F245" s="547" t="s">
        <v>6938</v>
      </c>
      <c r="G245" s="536">
        <v>3624.9631600000002</v>
      </c>
      <c r="H245" s="319">
        <f>IF(G245="","",G245-G245*COMPASS!$U$13)</f>
        <v>3624.9631600000002</v>
      </c>
    </row>
    <row r="246" spans="1:8">
      <c r="A246" s="404" t="s">
        <v>5689</v>
      </c>
      <c r="B246" s="313" t="s">
        <v>216</v>
      </c>
      <c r="C246" s="130" t="s">
        <v>5690</v>
      </c>
      <c r="D246" s="37" t="s">
        <v>5691</v>
      </c>
      <c r="E246" s="535">
        <v>1</v>
      </c>
      <c r="F246" s="547" t="s">
        <v>6938</v>
      </c>
      <c r="G246" s="536">
        <v>5317.9053200000008</v>
      </c>
      <c r="H246" s="319">
        <f>IF(G246="","",G246-G246*COMPASS!$U$13)</f>
        <v>5317.9053200000008</v>
      </c>
    </row>
    <row r="247" spans="1:8">
      <c r="A247" s="404" t="s">
        <v>5692</v>
      </c>
      <c r="B247" s="313" t="s">
        <v>216</v>
      </c>
      <c r="C247" s="130" t="s">
        <v>5693</v>
      </c>
      <c r="D247" s="37" t="s">
        <v>5694</v>
      </c>
      <c r="E247" s="535">
        <v>1</v>
      </c>
      <c r="F247" s="547" t="s">
        <v>6938</v>
      </c>
      <c r="G247" s="536">
        <v>7949.3013600000004</v>
      </c>
      <c r="H247" s="319">
        <f>IF(G247="","",G247-G247*COMPASS!$U$13)</f>
        <v>7949.3013600000004</v>
      </c>
    </row>
    <row r="248" spans="1:8">
      <c r="A248" s="128" t="s">
        <v>5695</v>
      </c>
      <c r="B248" s="314"/>
      <c r="C248" s="129"/>
      <c r="D248" s="1011"/>
      <c r="E248" s="533"/>
      <c r="F248" s="71"/>
      <c r="G248" s="534"/>
      <c r="H248" s="319" t="str">
        <f>IF(G248="","",G248-G248*COMPASS!$U$13)</f>
        <v/>
      </c>
    </row>
    <row r="249" spans="1:8">
      <c r="A249" s="193" t="s">
        <v>5696</v>
      </c>
      <c r="B249" s="313" t="s">
        <v>216</v>
      </c>
      <c r="C249" s="130" t="s">
        <v>5697</v>
      </c>
      <c r="D249" s="37" t="s">
        <v>5698</v>
      </c>
      <c r="E249" s="531">
        <v>1</v>
      </c>
      <c r="F249" s="547" t="s">
        <v>6938</v>
      </c>
      <c r="G249" s="532">
        <v>271.9649</v>
      </c>
      <c r="H249" s="319">
        <f>IF(G249="","",G249-G249*COMPASS!$U$13)</f>
        <v>271.9649</v>
      </c>
    </row>
    <row r="250" spans="1:8">
      <c r="A250" s="193" t="s">
        <v>5699</v>
      </c>
      <c r="B250" s="313" t="s">
        <v>216</v>
      </c>
      <c r="C250" s="130" t="s">
        <v>5700</v>
      </c>
      <c r="D250" s="37" t="s">
        <v>5701</v>
      </c>
      <c r="E250" s="531">
        <v>1</v>
      </c>
      <c r="F250" s="547" t="s">
        <v>6938</v>
      </c>
      <c r="G250" s="532">
        <v>384.3057</v>
      </c>
      <c r="H250" s="319">
        <f>IF(G250="","",G250-G250*COMPASS!$U$13)</f>
        <v>384.3057</v>
      </c>
    </row>
    <row r="251" spans="1:8">
      <c r="A251" s="193" t="s">
        <v>5702</v>
      </c>
      <c r="B251" s="313" t="s">
        <v>216</v>
      </c>
      <c r="C251" s="130" t="s">
        <v>5703</v>
      </c>
      <c r="D251" s="37" t="s">
        <v>5704</v>
      </c>
      <c r="E251" s="531">
        <v>1</v>
      </c>
      <c r="F251" s="547" t="s">
        <v>6938</v>
      </c>
      <c r="G251" s="532">
        <v>68.936399999999992</v>
      </c>
      <c r="H251" s="319">
        <f>IF(G251="","",G251-G251*COMPASS!$U$13)</f>
        <v>68.936399999999992</v>
      </c>
    </row>
    <row r="252" spans="1:8">
      <c r="A252" s="193" t="s">
        <v>5705</v>
      </c>
      <c r="B252" s="313" t="s">
        <v>216</v>
      </c>
      <c r="C252" s="130" t="s">
        <v>5706</v>
      </c>
      <c r="D252" s="37" t="s">
        <v>5707</v>
      </c>
      <c r="E252" s="531">
        <v>1</v>
      </c>
      <c r="F252" s="547" t="s">
        <v>6938</v>
      </c>
      <c r="G252" s="532">
        <v>59.042750000000005</v>
      </c>
      <c r="H252" s="319">
        <f>IF(G252="","",G252-G252*COMPASS!$U$13)</f>
        <v>59.042750000000005</v>
      </c>
    </row>
    <row r="253" spans="1:8">
      <c r="A253" s="193" t="s">
        <v>13539</v>
      </c>
      <c r="B253" s="313" t="s">
        <v>571</v>
      </c>
      <c r="C253" s="1062" t="s">
        <v>13511</v>
      </c>
      <c r="D253" s="37" t="s">
        <v>13512</v>
      </c>
      <c r="E253" s="535">
        <v>1</v>
      </c>
      <c r="F253" s="547"/>
      <c r="G253" s="537">
        <v>282.03039999999999</v>
      </c>
      <c r="H253" s="319">
        <f>IF(G253="","",G253-G253*COMPASS!$U$13)</f>
        <v>282.03039999999999</v>
      </c>
    </row>
    <row r="254" spans="1:8">
      <c r="A254" s="128" t="s">
        <v>2567</v>
      </c>
      <c r="B254" s="128"/>
      <c r="C254" s="128"/>
      <c r="D254" s="128"/>
      <c r="E254" s="128"/>
      <c r="F254" s="128"/>
      <c r="G254" s="128"/>
      <c r="H254" s="319" t="str">
        <f>IF(G254="","",G254-G254*COMPASS!$U$13)</f>
        <v/>
      </c>
    </row>
    <row r="255" spans="1:8">
      <c r="A255" s="193" t="s">
        <v>2630</v>
      </c>
      <c r="B255" s="313" t="s">
        <v>216</v>
      </c>
      <c r="C255" s="130" t="s">
        <v>2618</v>
      </c>
      <c r="D255" s="37" t="s">
        <v>5708</v>
      </c>
      <c r="E255" s="1074">
        <v>1</v>
      </c>
      <c r="F255" s="1071" t="s">
        <v>6938</v>
      </c>
      <c r="G255" s="1075">
        <v>52.348800000000004</v>
      </c>
      <c r="H255" s="319">
        <f>IF(G255="","",G255-G255*COMPASS!$U$13)</f>
        <v>52.348800000000004</v>
      </c>
    </row>
    <row r="256" spans="1:8">
      <c r="A256" s="193" t="s">
        <v>2631</v>
      </c>
      <c r="B256" s="313" t="s">
        <v>216</v>
      </c>
      <c r="C256" s="130" t="s">
        <v>2619</v>
      </c>
      <c r="D256" s="37" t="s">
        <v>5709</v>
      </c>
      <c r="E256" s="1074">
        <v>1</v>
      </c>
      <c r="F256" s="1071" t="s">
        <v>6938</v>
      </c>
      <c r="G256" s="1075">
        <v>150.9948</v>
      </c>
      <c r="H256" s="319">
        <f>IF(G256="","",G256-G256*COMPASS!$U$13)</f>
        <v>150.9948</v>
      </c>
    </row>
    <row r="257" spans="1:8">
      <c r="A257" s="193" t="s">
        <v>2632</v>
      </c>
      <c r="B257" s="313" t="s">
        <v>216</v>
      </c>
      <c r="C257" s="130" t="s">
        <v>2620</v>
      </c>
      <c r="D257" s="37" t="s">
        <v>5710</v>
      </c>
      <c r="E257" s="1074">
        <v>1</v>
      </c>
      <c r="F257" s="1071" t="s">
        <v>6938</v>
      </c>
      <c r="G257" s="1075">
        <v>98.621400000000008</v>
      </c>
      <c r="H257" s="319">
        <f>IF(G257="","",G257-G257*COMPASS!$U$13)</f>
        <v>98.621400000000008</v>
      </c>
    </row>
    <row r="258" spans="1:8">
      <c r="A258" s="193" t="s">
        <v>2633</v>
      </c>
      <c r="B258" s="313" t="s">
        <v>216</v>
      </c>
      <c r="C258" s="130" t="s">
        <v>2621</v>
      </c>
      <c r="D258" s="37" t="s">
        <v>5711</v>
      </c>
      <c r="E258" s="1074">
        <v>1</v>
      </c>
      <c r="F258" s="1071" t="s">
        <v>6938</v>
      </c>
      <c r="G258" s="1075">
        <v>405.60479999999995</v>
      </c>
      <c r="H258" s="319">
        <f>IF(G258="","",G258-G258*COMPASS!$U$13)</f>
        <v>405.60479999999995</v>
      </c>
    </row>
    <row r="259" spans="1:8">
      <c r="A259" s="193" t="s">
        <v>2634</v>
      </c>
      <c r="B259" s="313" t="s">
        <v>216</v>
      </c>
      <c r="C259" s="130" t="s">
        <v>2622</v>
      </c>
      <c r="D259" s="37" t="s">
        <v>5712</v>
      </c>
      <c r="E259" s="1074">
        <v>1</v>
      </c>
      <c r="F259" s="1071" t="s">
        <v>6938</v>
      </c>
      <c r="G259" s="1075">
        <v>113.7996</v>
      </c>
      <c r="H259" s="319">
        <f>IF(G259="","",G259-G259*COMPASS!$U$13)</f>
        <v>113.7996</v>
      </c>
    </row>
    <row r="260" spans="1:8">
      <c r="A260" s="193" t="s">
        <v>2635</v>
      </c>
      <c r="B260" s="313" t="s">
        <v>216</v>
      </c>
      <c r="C260" s="130" t="s">
        <v>2623</v>
      </c>
      <c r="D260" s="37" t="s">
        <v>5713</v>
      </c>
      <c r="E260" s="1074">
        <v>1</v>
      </c>
      <c r="F260" s="1071" t="s">
        <v>6938</v>
      </c>
      <c r="G260" s="1075">
        <v>120.95820000000001</v>
      </c>
      <c r="H260" s="319">
        <f>IF(G260="","",G260-G260*COMPASS!$U$13)</f>
        <v>120.95820000000001</v>
      </c>
    </row>
    <row r="261" spans="1:8">
      <c r="A261" s="193" t="s">
        <v>2636</v>
      </c>
      <c r="B261" s="313" t="s">
        <v>216</v>
      </c>
      <c r="C261" s="130" t="s">
        <v>2624</v>
      </c>
      <c r="D261" s="37" t="s">
        <v>5714</v>
      </c>
      <c r="E261" s="1074">
        <v>1</v>
      </c>
      <c r="F261" s="1071" t="s">
        <v>6938</v>
      </c>
      <c r="G261" s="1075">
        <v>130.2816</v>
      </c>
      <c r="H261" s="319">
        <f>IF(G261="","",G261-G261*COMPASS!$U$13)</f>
        <v>130.2816</v>
      </c>
    </row>
    <row r="262" spans="1:8">
      <c r="A262" s="193" t="s">
        <v>2637</v>
      </c>
      <c r="B262" s="313" t="s">
        <v>216</v>
      </c>
      <c r="C262" s="130" t="s">
        <v>2625</v>
      </c>
      <c r="D262" s="37" t="s">
        <v>5715</v>
      </c>
      <c r="E262" s="1074">
        <v>1</v>
      </c>
      <c r="F262" s="1071" t="s">
        <v>6938</v>
      </c>
      <c r="G262" s="1075">
        <v>135.17699999999999</v>
      </c>
      <c r="H262" s="319">
        <f>IF(G262="","",G262-G262*COMPASS!$U$13)</f>
        <v>135.17699999999999</v>
      </c>
    </row>
    <row r="263" spans="1:8">
      <c r="A263" s="193" t="s">
        <v>2638</v>
      </c>
      <c r="B263" s="313" t="s">
        <v>216</v>
      </c>
      <c r="C263" s="130" t="s">
        <v>2626</v>
      </c>
      <c r="D263" s="37" t="s">
        <v>5716</v>
      </c>
      <c r="E263" s="1074">
        <v>1</v>
      </c>
      <c r="F263" s="1071" t="s">
        <v>6938</v>
      </c>
      <c r="G263" s="1075">
        <v>181.35120000000001</v>
      </c>
      <c r="H263" s="319">
        <f>IF(G263="","",G263-G263*COMPASS!$U$13)</f>
        <v>181.35120000000001</v>
      </c>
    </row>
    <row r="264" spans="1:8">
      <c r="A264" s="193" t="s">
        <v>2639</v>
      </c>
      <c r="B264" s="313" t="s">
        <v>216</v>
      </c>
      <c r="C264" s="130" t="s">
        <v>2627</v>
      </c>
      <c r="D264" s="37" t="s">
        <v>5717</v>
      </c>
      <c r="E264" s="1074">
        <v>1</v>
      </c>
      <c r="F264" s="1071" t="s">
        <v>6938</v>
      </c>
      <c r="G264" s="1075">
        <v>59.261400000000002</v>
      </c>
      <c r="H264" s="319">
        <f>IF(G264="","",G264-G264*COMPASS!$U$13)</f>
        <v>59.261400000000002</v>
      </c>
    </row>
    <row r="265" spans="1:8">
      <c r="A265" s="193" t="s">
        <v>2577</v>
      </c>
      <c r="B265" s="313" t="s">
        <v>216</v>
      </c>
      <c r="C265" s="130" t="s">
        <v>2568</v>
      </c>
      <c r="D265" s="37" t="s">
        <v>5718</v>
      </c>
      <c r="E265" s="1074">
        <v>1</v>
      </c>
      <c r="F265" s="1071" t="s">
        <v>6938</v>
      </c>
      <c r="G265" s="1075">
        <v>116.5056</v>
      </c>
      <c r="H265" s="319">
        <f>IF(G265="","",G265-G265*COMPASS!$U$13)</f>
        <v>116.5056</v>
      </c>
    </row>
    <row r="266" spans="1:8">
      <c r="A266" s="193" t="s">
        <v>2578</v>
      </c>
      <c r="B266" s="313" t="s">
        <v>216</v>
      </c>
      <c r="C266" s="130" t="s">
        <v>2569</v>
      </c>
      <c r="D266" s="37" t="s">
        <v>5719</v>
      </c>
      <c r="E266" s="1074">
        <v>1</v>
      </c>
      <c r="F266" s="1071" t="s">
        <v>6938</v>
      </c>
      <c r="G266" s="1075">
        <v>125.8044</v>
      </c>
      <c r="H266" s="319">
        <f>IF(G266="","",G266-G266*COMPASS!$U$13)</f>
        <v>125.8044</v>
      </c>
    </row>
    <row r="267" spans="1:8">
      <c r="A267" s="193" t="s">
        <v>2579</v>
      </c>
      <c r="B267" s="313" t="s">
        <v>216</v>
      </c>
      <c r="C267" s="130" t="s">
        <v>2570</v>
      </c>
      <c r="D267" s="37" t="s">
        <v>5720</v>
      </c>
      <c r="E267" s="1074">
        <v>1</v>
      </c>
      <c r="F267" s="1071" t="s">
        <v>6938</v>
      </c>
      <c r="G267" s="1075">
        <v>135.17699999999999</v>
      </c>
      <c r="H267" s="319">
        <f>IF(G267="","",G267-G267*COMPASS!$U$13)</f>
        <v>135.17699999999999</v>
      </c>
    </row>
    <row r="268" spans="1:8">
      <c r="A268" s="193" t="s">
        <v>2580</v>
      </c>
      <c r="B268" s="313" t="s">
        <v>216</v>
      </c>
      <c r="C268" s="130" t="s">
        <v>2571</v>
      </c>
      <c r="D268" s="37" t="s">
        <v>5721</v>
      </c>
      <c r="E268" s="1074">
        <v>1</v>
      </c>
      <c r="F268" s="1071" t="s">
        <v>6938</v>
      </c>
      <c r="G268" s="1075">
        <v>158.2518</v>
      </c>
      <c r="H268" s="319">
        <f>IF(G268="","",G268-G268*COMPASS!$U$13)</f>
        <v>158.2518</v>
      </c>
    </row>
    <row r="269" spans="1:8">
      <c r="A269" s="193" t="s">
        <v>2581</v>
      </c>
      <c r="B269" s="313" t="s">
        <v>216</v>
      </c>
      <c r="C269" s="130" t="s">
        <v>2572</v>
      </c>
      <c r="D269" s="37" t="s">
        <v>5722</v>
      </c>
      <c r="E269" s="1074">
        <v>1</v>
      </c>
      <c r="F269" s="1071" t="s">
        <v>6938</v>
      </c>
      <c r="G269" s="1075">
        <v>148.953</v>
      </c>
      <c r="H269" s="319">
        <f>IF(G269="","",G269-G269*COMPASS!$U$13)</f>
        <v>148.953</v>
      </c>
    </row>
    <row r="270" spans="1:8">
      <c r="A270" s="193" t="s">
        <v>2582</v>
      </c>
      <c r="B270" s="313" t="s">
        <v>216</v>
      </c>
      <c r="C270" s="130" t="s">
        <v>2573</v>
      </c>
      <c r="D270" s="37" t="s">
        <v>5723</v>
      </c>
      <c r="E270" s="1074">
        <v>1</v>
      </c>
      <c r="F270" s="1071" t="s">
        <v>6938</v>
      </c>
      <c r="G270" s="1075">
        <v>294.1422</v>
      </c>
      <c r="H270" s="319">
        <f>IF(G270="","",G270-G270*COMPASS!$U$13)</f>
        <v>294.1422</v>
      </c>
    </row>
    <row r="271" spans="1:8">
      <c r="A271" s="193" t="s">
        <v>2629</v>
      </c>
      <c r="B271" s="313" t="s">
        <v>216</v>
      </c>
      <c r="C271" s="130" t="s">
        <v>2628</v>
      </c>
      <c r="D271" s="37" t="s">
        <v>5724</v>
      </c>
      <c r="E271" s="1074">
        <v>1</v>
      </c>
      <c r="F271" s="1071" t="s">
        <v>6938</v>
      </c>
      <c r="G271" s="1075">
        <v>82.090199999999996</v>
      </c>
      <c r="H271" s="319">
        <f>IF(G271="","",G271-G271*COMPASS!$U$13)</f>
        <v>82.090199999999996</v>
      </c>
    </row>
    <row r="272" spans="1:8">
      <c r="A272" s="193" t="s">
        <v>2583</v>
      </c>
      <c r="B272" s="313" t="s">
        <v>216</v>
      </c>
      <c r="C272" s="130" t="s">
        <v>2574</v>
      </c>
      <c r="D272" s="37" t="s">
        <v>5725</v>
      </c>
      <c r="E272" s="1074">
        <v>1</v>
      </c>
      <c r="F272" s="1071" t="s">
        <v>6938</v>
      </c>
      <c r="G272" s="1075">
        <v>49.864199999999997</v>
      </c>
      <c r="H272" s="319">
        <f>IF(G272="","",G272-G272*COMPASS!$U$13)</f>
        <v>49.864199999999997</v>
      </c>
    </row>
    <row r="273" spans="1:8">
      <c r="A273" s="193" t="s">
        <v>2584</v>
      </c>
      <c r="B273" s="313" t="s">
        <v>216</v>
      </c>
      <c r="C273" s="130" t="s">
        <v>2575</v>
      </c>
      <c r="D273" s="37" t="s">
        <v>5726</v>
      </c>
      <c r="E273" s="1074">
        <v>1</v>
      </c>
      <c r="F273" s="1071" t="s">
        <v>6938</v>
      </c>
      <c r="G273" s="1075">
        <v>15.522599999999999</v>
      </c>
      <c r="H273" s="319">
        <f>IF(G273="","",G273-G273*COMPASS!$U$13)</f>
        <v>15.522599999999999</v>
      </c>
    </row>
    <row r="274" spans="1:8">
      <c r="A274" s="193" t="s">
        <v>2585</v>
      </c>
      <c r="B274" s="313" t="s">
        <v>216</v>
      </c>
      <c r="C274" s="130" t="s">
        <v>2576</v>
      </c>
      <c r="D274" s="37" t="s">
        <v>6880</v>
      </c>
      <c r="E274" s="1074">
        <v>1</v>
      </c>
      <c r="F274" s="1071" t="s">
        <v>6938</v>
      </c>
      <c r="G274" s="1075">
        <v>99.94980000000001</v>
      </c>
      <c r="H274" s="319">
        <f>IF(G274="","",G274-G274*COMPASS!$U$13)</f>
        <v>99.94980000000001</v>
      </c>
    </row>
    <row r="275" spans="1:8">
      <c r="A275" s="404" t="s">
        <v>5727</v>
      </c>
      <c r="B275" s="313" t="s">
        <v>216</v>
      </c>
      <c r="C275" s="130" t="s">
        <v>5728</v>
      </c>
      <c r="D275" s="37" t="s">
        <v>5729</v>
      </c>
      <c r="E275" s="1074">
        <v>1</v>
      </c>
      <c r="F275" s="1071" t="s">
        <v>6938</v>
      </c>
      <c r="G275" s="1075">
        <v>136.85849999999999</v>
      </c>
      <c r="H275" s="319">
        <f>IF(G275="","",G275-G275*COMPASS!$U$13)</f>
        <v>136.85849999999999</v>
      </c>
    </row>
    <row r="276" spans="1:8">
      <c r="A276" s="404" t="s">
        <v>5730</v>
      </c>
      <c r="B276" s="313" t="s">
        <v>216</v>
      </c>
      <c r="C276" s="130" t="s">
        <v>5731</v>
      </c>
      <c r="D276" s="37" t="s">
        <v>5732</v>
      </c>
      <c r="E276" s="1074">
        <v>1</v>
      </c>
      <c r="F276" s="1071" t="s">
        <v>6938</v>
      </c>
      <c r="G276" s="1075">
        <v>133.64549999999997</v>
      </c>
      <c r="H276" s="319">
        <f>IF(G276="","",G276-G276*COMPASS!$U$13)</f>
        <v>133.64549999999997</v>
      </c>
    </row>
    <row r="277" spans="1:8">
      <c r="A277" s="404" t="s">
        <v>5733</v>
      </c>
      <c r="B277" s="313" t="s">
        <v>216</v>
      </c>
      <c r="C277" s="130" t="s">
        <v>5734</v>
      </c>
      <c r="D277" s="37" t="s">
        <v>5735</v>
      </c>
      <c r="E277" s="1074">
        <v>1</v>
      </c>
      <c r="F277" s="1071" t="s">
        <v>6938</v>
      </c>
      <c r="G277" s="1075">
        <v>133.64549999999997</v>
      </c>
      <c r="H277" s="319">
        <f>IF(G277="","",G277-G277*COMPASS!$U$13)</f>
        <v>133.64549999999997</v>
      </c>
    </row>
    <row r="278" spans="1:8">
      <c r="A278" s="404" t="s">
        <v>5736</v>
      </c>
      <c r="B278" s="313" t="s">
        <v>216</v>
      </c>
      <c r="C278" s="130" t="s">
        <v>5737</v>
      </c>
      <c r="D278" s="37" t="s">
        <v>5738</v>
      </c>
      <c r="E278" s="1074">
        <v>1</v>
      </c>
      <c r="F278" s="1071" t="s">
        <v>6938</v>
      </c>
      <c r="G278" s="1075">
        <v>136.85849999999999</v>
      </c>
      <c r="H278" s="319">
        <f>IF(G278="","",G278-G278*COMPASS!$U$13)</f>
        <v>136.85849999999999</v>
      </c>
    </row>
    <row r="279" spans="1:8">
      <c r="A279" s="404" t="s">
        <v>5739</v>
      </c>
      <c r="B279" s="313" t="s">
        <v>216</v>
      </c>
      <c r="C279" s="130" t="s">
        <v>5740</v>
      </c>
      <c r="D279" s="37" t="s">
        <v>5741</v>
      </c>
      <c r="E279" s="1074">
        <v>1</v>
      </c>
      <c r="F279" s="1071" t="s">
        <v>6938</v>
      </c>
      <c r="G279" s="1075">
        <v>133.64549999999997</v>
      </c>
      <c r="H279" s="319">
        <f>IF(G279="","",G279-G279*COMPASS!$U$13)</f>
        <v>133.64549999999997</v>
      </c>
    </row>
    <row r="280" spans="1:8">
      <c r="A280" s="404" t="s">
        <v>5742</v>
      </c>
      <c r="B280" s="313" t="s">
        <v>216</v>
      </c>
      <c r="C280" s="130" t="s">
        <v>5743</v>
      </c>
      <c r="D280" s="37" t="s">
        <v>5744</v>
      </c>
      <c r="E280" s="1074">
        <v>1</v>
      </c>
      <c r="F280" s="1071" t="s">
        <v>6938</v>
      </c>
      <c r="G280" s="1075">
        <v>133.64549999999997</v>
      </c>
      <c r="H280" s="319">
        <f>IF(G280="","",G280-G280*COMPASS!$U$13)</f>
        <v>133.64549999999997</v>
      </c>
    </row>
    <row r="281" spans="1:8">
      <c r="A281" s="404" t="s">
        <v>13540</v>
      </c>
      <c r="B281" s="313" t="s">
        <v>216</v>
      </c>
      <c r="C281" s="130" t="s">
        <v>13513</v>
      </c>
      <c r="D281" s="37" t="s">
        <v>13514</v>
      </c>
      <c r="E281" s="1074">
        <v>1</v>
      </c>
      <c r="F281" s="1071"/>
      <c r="G281" s="1075">
        <v>518.44049999999993</v>
      </c>
      <c r="H281" s="319">
        <f>IF(G281="","",G281-G281*COMPASS!$U$13)</f>
        <v>518.44049999999993</v>
      </c>
    </row>
    <row r="282" spans="1:8">
      <c r="A282" s="193" t="s">
        <v>3213</v>
      </c>
      <c r="B282" s="313" t="s">
        <v>216</v>
      </c>
      <c r="C282" s="130" t="s">
        <v>3152</v>
      </c>
      <c r="D282" s="37" t="s">
        <v>5745</v>
      </c>
      <c r="E282" s="1074">
        <v>1</v>
      </c>
      <c r="F282" s="1071" t="s">
        <v>6938</v>
      </c>
      <c r="G282" s="1075">
        <v>125.8044</v>
      </c>
      <c r="H282" s="319">
        <f>IF(G282="","",G282-G282*COMPASS!$U$13)</f>
        <v>125.8044</v>
      </c>
    </row>
    <row r="283" spans="1:8">
      <c r="A283" s="193" t="s">
        <v>3214</v>
      </c>
      <c r="B283" s="313" t="s">
        <v>216</v>
      </c>
      <c r="C283" s="130" t="s">
        <v>3153</v>
      </c>
      <c r="D283" s="37" t="s">
        <v>5746</v>
      </c>
      <c r="E283" s="1074">
        <v>1</v>
      </c>
      <c r="F283" s="1071" t="s">
        <v>6938</v>
      </c>
      <c r="G283" s="1075">
        <v>176.89859999999999</v>
      </c>
      <c r="H283" s="319">
        <f>IF(G283="","",G283-G283*COMPASS!$U$13)</f>
        <v>176.89859999999999</v>
      </c>
    </row>
    <row r="284" spans="1:8">
      <c r="A284" s="193" t="s">
        <v>3215</v>
      </c>
      <c r="B284" s="313" t="s">
        <v>571</v>
      </c>
      <c r="C284" s="1062" t="s">
        <v>3154</v>
      </c>
      <c r="D284" s="37" t="s">
        <v>5747</v>
      </c>
      <c r="E284" s="1074">
        <v>1</v>
      </c>
      <c r="F284" s="1071"/>
      <c r="G284" s="1077">
        <v>95.792399999999986</v>
      </c>
      <c r="H284" s="319">
        <f>IF(G284="","",G284-G284*COMPASS!$U$13)</f>
        <v>95.792399999999986</v>
      </c>
    </row>
    <row r="285" spans="1:8">
      <c r="A285" s="193" t="s">
        <v>3216</v>
      </c>
      <c r="B285" s="313" t="s">
        <v>216</v>
      </c>
      <c r="C285" s="130" t="s">
        <v>3155</v>
      </c>
      <c r="D285" s="37" t="s">
        <v>5748</v>
      </c>
      <c r="E285" s="1074">
        <v>1</v>
      </c>
      <c r="F285" s="1071" t="s">
        <v>6938</v>
      </c>
      <c r="G285" s="1075">
        <v>132.0282</v>
      </c>
      <c r="H285" s="319">
        <f>IF(G285="","",G285-G285*COMPASS!$U$13)</f>
        <v>132.0282</v>
      </c>
    </row>
    <row r="286" spans="1:8">
      <c r="A286" s="193" t="s">
        <v>3217</v>
      </c>
      <c r="B286" s="313" t="s">
        <v>216</v>
      </c>
      <c r="C286" s="130" t="s">
        <v>3156</v>
      </c>
      <c r="D286" s="37" t="s">
        <v>5749</v>
      </c>
      <c r="E286" s="1074">
        <v>1</v>
      </c>
      <c r="F286" s="1071" t="s">
        <v>6938</v>
      </c>
      <c r="G286" s="1075">
        <v>128.92859999999999</v>
      </c>
      <c r="H286" s="319">
        <f>IF(G286="","",G286-G286*COMPASS!$U$13)</f>
        <v>128.92859999999999</v>
      </c>
    </row>
    <row r="287" spans="1:8">
      <c r="A287" s="193" t="s">
        <v>3218</v>
      </c>
      <c r="B287" s="313" t="s">
        <v>216</v>
      </c>
      <c r="C287" s="130" t="s">
        <v>3157</v>
      </c>
      <c r="D287" s="37" t="s">
        <v>5750</v>
      </c>
      <c r="E287" s="1074">
        <v>1</v>
      </c>
      <c r="F287" s="1071" t="s">
        <v>6938</v>
      </c>
      <c r="G287" s="1075">
        <v>128.92859999999999</v>
      </c>
      <c r="H287" s="319">
        <f>IF(G287="","",G287-G287*COMPASS!$U$13)</f>
        <v>128.92859999999999</v>
      </c>
    </row>
    <row r="288" spans="1:8">
      <c r="A288" s="128" t="s">
        <v>7949</v>
      </c>
      <c r="B288" s="128"/>
      <c r="C288" s="129"/>
      <c r="D288" s="1011"/>
      <c r="E288" s="533"/>
      <c r="F288" s="128"/>
      <c r="G288" s="128"/>
      <c r="H288" s="319" t="str">
        <f>IF(G288="","",G288-G288*COMPASS!$U$13)</f>
        <v/>
      </c>
    </row>
    <row r="289" spans="1:8">
      <c r="A289" s="193" t="s">
        <v>13541</v>
      </c>
      <c r="B289" s="313" t="s">
        <v>216</v>
      </c>
      <c r="C289" s="130" t="s">
        <v>13515</v>
      </c>
      <c r="D289" s="37" t="s">
        <v>13516</v>
      </c>
      <c r="E289" s="1060">
        <v>50</v>
      </c>
      <c r="F289" s="547"/>
      <c r="G289" s="536">
        <v>200.0718</v>
      </c>
      <c r="H289" s="319">
        <f>IF(G289="","",G289-G289*COMPASS!$U$13)</f>
        <v>200.0718</v>
      </c>
    </row>
  </sheetData>
  <sheetProtection algorithmName="SHA-512" hashValue="2tkkfBJwHZ7qTJIxfsEMQRBRnqVZF+Gajhy0xrEdxrPH0Fvj1LCRyjehxZ35oL2+UnpzPIPAwuuzIi+RnwsZhw==" saltValue="uId1ERCOe3jqpsgYDMhBHA==" spinCount="100000" sheet="1" objects="1" scenarios="1"/>
  <mergeCells count="1">
    <mergeCell ref="D1:G1"/>
  </mergeCells>
  <phoneticPr fontId="20" type="noConversion"/>
  <conditionalFormatting sqref="C255:C287">
    <cfRule type="duplicateValues" dxfId="10"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6" bestFit="1" customWidth="1"/>
    <col min="6" max="6" width="4.5546875" style="51" customWidth="1"/>
    <col min="7" max="7" width="11.44140625" style="231" customWidth="1"/>
    <col min="8" max="8" width="9.44140625" style="166" bestFit="1" customWidth="1"/>
    <col min="9" max="13" width="9" style="49" customWidth="1"/>
    <col min="14" max="16384" width="9.44140625" style="49"/>
  </cols>
  <sheetData>
    <row r="1" spans="1:8">
      <c r="A1" s="53" t="str">
        <f>'LS CABLE'!A1</f>
        <v>Listino Maggio26</v>
      </c>
      <c r="B1" s="134"/>
      <c r="C1" s="54"/>
      <c r="D1" s="1386" t="s">
        <v>11815</v>
      </c>
      <c r="E1" s="1411"/>
      <c r="F1" s="1411"/>
      <c r="G1" s="1411"/>
      <c r="H1" s="154"/>
    </row>
    <row r="2" spans="1:8" ht="13.8" thickBot="1">
      <c r="A2" s="55"/>
      <c r="B2" s="135"/>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6.1" customHeight="1">
      <c r="A5" s="128" t="s">
        <v>13650</v>
      </c>
      <c r="B5" s="128"/>
      <c r="C5" s="129"/>
      <c r="D5" s="129"/>
      <c r="E5" s="533"/>
      <c r="F5" s="1066"/>
      <c r="G5" s="1061"/>
      <c r="H5" s="319" t="str">
        <f>IF(G5="","",G5-G5*COMPASS!$U$13)</f>
        <v/>
      </c>
    </row>
    <row r="6" spans="1:8" ht="16.350000000000001" customHeight="1">
      <c r="A6" s="128" t="s">
        <v>13651</v>
      </c>
      <c r="B6" s="128"/>
      <c r="C6" s="129"/>
      <c r="D6" s="129"/>
      <c r="E6" s="533"/>
      <c r="F6" s="1066"/>
      <c r="G6" s="1061"/>
      <c r="H6" s="319" t="str">
        <f>IF(G6="","",G6-G6*COMPASS!$U$13)</f>
        <v/>
      </c>
    </row>
    <row r="7" spans="1:8" ht="16.350000000000001" customHeight="1">
      <c r="A7" s="193" t="s">
        <v>13652</v>
      </c>
      <c r="B7" s="315" t="s">
        <v>216</v>
      </c>
      <c r="C7" s="37" t="s">
        <v>13653</v>
      </c>
      <c r="D7" s="37" t="s">
        <v>13654</v>
      </c>
      <c r="E7" s="546">
        <v>1</v>
      </c>
      <c r="F7" s="1083"/>
      <c r="G7" s="1076">
        <v>2562.2196600000002</v>
      </c>
      <c r="H7" s="319">
        <f>IF(G7="","",G7-G7*COMPASS!$U$13)</f>
        <v>2562.2196600000002</v>
      </c>
    </row>
    <row r="8" spans="1:8" ht="16.350000000000001" customHeight="1">
      <c r="A8" s="193" t="s">
        <v>13655</v>
      </c>
      <c r="B8" s="315" t="s">
        <v>216</v>
      </c>
      <c r="C8" s="37" t="s">
        <v>13656</v>
      </c>
      <c r="D8" s="37" t="s">
        <v>13657</v>
      </c>
      <c r="E8" s="546">
        <v>1</v>
      </c>
      <c r="F8" s="1083"/>
      <c r="G8" s="1076">
        <v>2850.7175400000001</v>
      </c>
      <c r="H8" s="319">
        <f>IF(G8="","",G8-G8*COMPASS!$U$13)</f>
        <v>2850.7175400000001</v>
      </c>
    </row>
    <row r="9" spans="1:8" ht="16.350000000000001" customHeight="1">
      <c r="A9" s="193" t="s">
        <v>13658</v>
      </c>
      <c r="B9" s="315" t="s">
        <v>216</v>
      </c>
      <c r="C9" s="37" t="s">
        <v>13659</v>
      </c>
      <c r="D9" s="37" t="s">
        <v>13660</v>
      </c>
      <c r="E9" s="546">
        <v>1</v>
      </c>
      <c r="F9" s="1083"/>
      <c r="G9" s="1076">
        <v>3612.2308200000002</v>
      </c>
      <c r="H9" s="319">
        <f>IF(G9="","",G9-G9*COMPASS!$U$13)</f>
        <v>3612.2308200000002</v>
      </c>
    </row>
    <row r="10" spans="1:8" ht="16.350000000000001" customHeight="1">
      <c r="A10" s="193" t="s">
        <v>13661</v>
      </c>
      <c r="B10" s="315" t="s">
        <v>216</v>
      </c>
      <c r="C10" s="37" t="s">
        <v>13662</v>
      </c>
      <c r="D10" s="37" t="s">
        <v>13663</v>
      </c>
      <c r="E10" s="546">
        <v>1</v>
      </c>
      <c r="F10" s="1083"/>
      <c r="G10" s="1076">
        <v>2644.8813599999999</v>
      </c>
      <c r="H10" s="319">
        <f>IF(G10="","",G10-G10*COMPASS!$U$13)</f>
        <v>2644.8813599999999</v>
      </c>
    </row>
    <row r="11" spans="1:8" ht="16.350000000000001" customHeight="1">
      <c r="A11" s="193" t="s">
        <v>13664</v>
      </c>
      <c r="B11" s="315" t="s">
        <v>216</v>
      </c>
      <c r="C11" s="37" t="s">
        <v>13665</v>
      </c>
      <c r="D11" s="37" t="s">
        <v>13666</v>
      </c>
      <c r="E11" s="546">
        <v>1</v>
      </c>
      <c r="F11" s="1083"/>
      <c r="G11" s="1076">
        <v>2918.36094</v>
      </c>
      <c r="H11" s="319">
        <f>IF(G11="","",G11-G11*COMPASS!$U$13)</f>
        <v>2918.36094</v>
      </c>
    </row>
    <row r="12" spans="1:8" ht="16.350000000000001" customHeight="1">
      <c r="A12" s="193" t="s">
        <v>13667</v>
      </c>
      <c r="B12" s="315" t="s">
        <v>216</v>
      </c>
      <c r="C12" s="37" t="s">
        <v>13668</v>
      </c>
      <c r="D12" s="37" t="s">
        <v>13669</v>
      </c>
      <c r="E12" s="546">
        <v>1</v>
      </c>
      <c r="F12" s="1083"/>
      <c r="G12" s="1076">
        <v>3902.0229600000007</v>
      </c>
      <c r="H12" s="319">
        <f>IF(G12="","",G12-G12*COMPASS!$U$13)</f>
        <v>3902.0229600000007</v>
      </c>
    </row>
    <row r="13" spans="1:8" ht="16.350000000000001" customHeight="1">
      <c r="A13" s="193" t="s">
        <v>13670</v>
      </c>
      <c r="B13" s="315" t="s">
        <v>216</v>
      </c>
      <c r="C13" s="37" t="s">
        <v>13671</v>
      </c>
      <c r="D13" s="37" t="s">
        <v>13672</v>
      </c>
      <c r="E13" s="546">
        <v>1</v>
      </c>
      <c r="F13" s="1083"/>
      <c r="G13" s="1076">
        <v>2391.8169000000003</v>
      </c>
      <c r="H13" s="319">
        <f>IF(G13="","",G13-G13*COMPASS!$U$13)</f>
        <v>2391.8169000000003</v>
      </c>
    </row>
    <row r="14" spans="1:8" ht="16.350000000000001" customHeight="1">
      <c r="A14" s="193" t="s">
        <v>13673</v>
      </c>
      <c r="B14" s="315" t="s">
        <v>216</v>
      </c>
      <c r="C14" s="37" t="s">
        <v>13674</v>
      </c>
      <c r="D14" s="37" t="s">
        <v>13675</v>
      </c>
      <c r="E14" s="546">
        <v>1</v>
      </c>
      <c r="F14" s="1083"/>
      <c r="G14" s="1076">
        <v>2979.5818800000006</v>
      </c>
      <c r="H14" s="319">
        <f>IF(G14="","",G14-G14*COMPASS!$U$13)</f>
        <v>2979.5818800000006</v>
      </c>
    </row>
    <row r="15" spans="1:8" ht="16.350000000000001" customHeight="1">
      <c r="A15" s="193" t="s">
        <v>13676</v>
      </c>
      <c r="B15" s="315" t="s">
        <v>216</v>
      </c>
      <c r="C15" s="37" t="s">
        <v>13677</v>
      </c>
      <c r="D15" s="37" t="s">
        <v>13678</v>
      </c>
      <c r="E15" s="546">
        <v>1</v>
      </c>
      <c r="F15" s="1083"/>
      <c r="G15" s="1076">
        <v>2469.3748200000005</v>
      </c>
      <c r="H15" s="319">
        <f>IF(G15="","",G15-G15*COMPASS!$U$13)</f>
        <v>2469.3748200000005</v>
      </c>
    </row>
    <row r="16" spans="1:8" ht="16.350000000000001" customHeight="1">
      <c r="A16" s="193" t="s">
        <v>13679</v>
      </c>
      <c r="B16" s="315" t="s">
        <v>216</v>
      </c>
      <c r="C16" s="37" t="s">
        <v>13680</v>
      </c>
      <c r="D16" s="37" t="s">
        <v>13681</v>
      </c>
      <c r="E16" s="546">
        <v>1</v>
      </c>
      <c r="F16" s="1083"/>
      <c r="G16" s="1076">
        <v>3224.4656400000003</v>
      </c>
      <c r="H16" s="319">
        <f>IF(G16="","",G16-G16*COMPASS!$U$13)</f>
        <v>3224.4656400000003</v>
      </c>
    </row>
    <row r="17" spans="1:8" ht="16.350000000000001" customHeight="1">
      <c r="A17" s="193" t="s">
        <v>13682</v>
      </c>
      <c r="B17" s="315" t="s">
        <v>216</v>
      </c>
      <c r="C17" s="37" t="s">
        <v>13683</v>
      </c>
      <c r="D17" s="37" t="s">
        <v>13684</v>
      </c>
      <c r="E17" s="546">
        <v>1</v>
      </c>
      <c r="F17" s="1083"/>
      <c r="G17" s="1076">
        <v>1469.3758200000002</v>
      </c>
      <c r="H17" s="319">
        <f>IF(G17="","",G17-G17*COMPASS!$U$13)</f>
        <v>1469.3758200000002</v>
      </c>
    </row>
    <row r="18" spans="1:8" ht="16.350000000000001" customHeight="1">
      <c r="A18" s="193" t="s">
        <v>13685</v>
      </c>
      <c r="B18" s="315" t="s">
        <v>216</v>
      </c>
      <c r="C18" s="37" t="s">
        <v>13686</v>
      </c>
      <c r="D18" s="37" t="s">
        <v>13687</v>
      </c>
      <c r="E18" s="546">
        <v>1</v>
      </c>
      <c r="F18" s="1083"/>
      <c r="G18" s="1076">
        <v>1063.4421600000001</v>
      </c>
      <c r="H18" s="319">
        <f>IF(G18="","",G18-G18*COMPASS!$U$13)</f>
        <v>1063.4421600000001</v>
      </c>
    </row>
    <row r="19" spans="1:8" ht="16.350000000000001" customHeight="1">
      <c r="A19" s="193" t="s">
        <v>13688</v>
      </c>
      <c r="B19" s="315" t="s">
        <v>216</v>
      </c>
      <c r="C19" s="37" t="s">
        <v>13689</v>
      </c>
      <c r="D19" s="37" t="s">
        <v>13690</v>
      </c>
      <c r="E19" s="546">
        <v>1</v>
      </c>
      <c r="F19" s="1083"/>
      <c r="G19" s="1076">
        <v>1632.6479400000003</v>
      </c>
      <c r="H19" s="319">
        <f>IF(G19="","",G19-G19*COMPASS!$U$13)</f>
        <v>1632.6479400000003</v>
      </c>
    </row>
    <row r="20" spans="1:8" ht="16.350000000000001" customHeight="1">
      <c r="A20" s="193" t="s">
        <v>13691</v>
      </c>
      <c r="B20" s="315" t="s">
        <v>216</v>
      </c>
      <c r="C20" s="37" t="s">
        <v>13692</v>
      </c>
      <c r="D20" s="37" t="s">
        <v>13693</v>
      </c>
      <c r="E20" s="546">
        <v>1</v>
      </c>
      <c r="F20" s="1083"/>
      <c r="G20" s="1076">
        <v>1307.8619400000002</v>
      </c>
      <c r="H20" s="319">
        <f>IF(G20="","",G20-G20*COMPASS!$U$13)</f>
        <v>1307.8619400000002</v>
      </c>
    </row>
    <row r="21" spans="1:8" ht="16.350000000000001" customHeight="1">
      <c r="A21" s="193" t="s">
        <v>13694</v>
      </c>
      <c r="B21" s="315" t="s">
        <v>216</v>
      </c>
      <c r="C21" s="37" t="s">
        <v>13695</v>
      </c>
      <c r="D21" s="37" t="s">
        <v>13696</v>
      </c>
      <c r="E21" s="546">
        <v>1</v>
      </c>
      <c r="F21" s="1083"/>
      <c r="G21" s="1076">
        <v>1559.1681600000002</v>
      </c>
      <c r="H21" s="319">
        <f>IF(G21="","",G21-G21*COMPASS!$U$13)</f>
        <v>1559.1681600000002</v>
      </c>
    </row>
    <row r="22" spans="1:8" ht="16.350000000000001" customHeight="1">
      <c r="A22" s="193" t="s">
        <v>13697</v>
      </c>
      <c r="B22" s="315" t="s">
        <v>216</v>
      </c>
      <c r="C22" s="37" t="s">
        <v>13698</v>
      </c>
      <c r="D22" s="37" t="s">
        <v>13699</v>
      </c>
      <c r="E22" s="546">
        <v>1</v>
      </c>
      <c r="F22" s="1083"/>
      <c r="G22" s="1076">
        <v>1185.5421600000002</v>
      </c>
      <c r="H22" s="319">
        <f>IF(G22="","",G22-G22*COMPASS!$U$13)</f>
        <v>1185.5421600000002</v>
      </c>
    </row>
    <row r="23" spans="1:8" ht="16.350000000000001" customHeight="1">
      <c r="A23" s="193" t="s">
        <v>13700</v>
      </c>
      <c r="B23" s="315" t="s">
        <v>216</v>
      </c>
      <c r="C23" s="37" t="s">
        <v>13701</v>
      </c>
      <c r="D23" s="37" t="s">
        <v>13702</v>
      </c>
      <c r="E23" s="546">
        <v>1</v>
      </c>
      <c r="F23" s="1083"/>
      <c r="G23" s="1076">
        <v>1918.3619400000002</v>
      </c>
      <c r="H23" s="319">
        <f>IF(G23="","",G23-G23*COMPASS!$U$13)</f>
        <v>1918.3619400000002</v>
      </c>
    </row>
    <row r="24" spans="1:8" ht="16.350000000000001" customHeight="1">
      <c r="A24" s="193" t="s">
        <v>13703</v>
      </c>
      <c r="B24" s="315" t="s">
        <v>216</v>
      </c>
      <c r="C24" s="37" t="s">
        <v>13704</v>
      </c>
      <c r="D24" s="37" t="s">
        <v>13705</v>
      </c>
      <c r="E24" s="546">
        <v>1</v>
      </c>
      <c r="F24" s="1083"/>
      <c r="G24" s="1076">
        <v>1564.2719400000003</v>
      </c>
      <c r="H24" s="319">
        <f>IF(G24="","",G24-G24*COMPASS!$U$13)</f>
        <v>1564.2719400000003</v>
      </c>
    </row>
    <row r="25" spans="1:8" ht="16.350000000000001" customHeight="1">
      <c r="A25" s="128" t="s">
        <v>13706</v>
      </c>
      <c r="B25" s="128"/>
      <c r="C25" s="129"/>
      <c r="D25" s="129"/>
      <c r="E25" s="533"/>
      <c r="F25" s="1066"/>
      <c r="G25" s="1061"/>
      <c r="H25" s="319" t="str">
        <f>IF(G25="","",G25-G25*COMPASS!$U$13)</f>
        <v/>
      </c>
    </row>
    <row r="26" spans="1:8" ht="16.350000000000001" customHeight="1">
      <c r="A26" s="193" t="s">
        <v>13707</v>
      </c>
      <c r="B26" s="315" t="s">
        <v>216</v>
      </c>
      <c r="C26" s="37" t="s">
        <v>13708</v>
      </c>
      <c r="D26" s="37" t="s">
        <v>13709</v>
      </c>
      <c r="E26" s="546">
        <v>1</v>
      </c>
      <c r="F26" s="1083"/>
      <c r="G26" s="1076">
        <v>67.594560000000001</v>
      </c>
      <c r="H26" s="319">
        <f>IF(G26="","",G26-G26*COMPASS!$U$13)</f>
        <v>67.594560000000001</v>
      </c>
    </row>
    <row r="27" spans="1:8">
      <c r="A27" s="193" t="s">
        <v>13710</v>
      </c>
      <c r="B27" s="315" t="s">
        <v>216</v>
      </c>
      <c r="C27" s="37" t="s">
        <v>13711</v>
      </c>
      <c r="D27" s="37" t="s">
        <v>13712</v>
      </c>
      <c r="E27" s="546">
        <v>1</v>
      </c>
      <c r="F27" s="1083"/>
      <c r="G27" s="1076">
        <v>244.20000000000002</v>
      </c>
      <c r="H27" s="319">
        <f>IF(G27="","",G27-G27*COMPASS!$U$13)</f>
        <v>244.20000000000002</v>
      </c>
    </row>
    <row r="28" spans="1:8">
      <c r="A28" s="193" t="s">
        <v>13713</v>
      </c>
      <c r="B28" s="315" t="s">
        <v>216</v>
      </c>
      <c r="C28" s="37" t="s">
        <v>13714</v>
      </c>
      <c r="D28" s="37" t="s">
        <v>13715</v>
      </c>
      <c r="E28" s="546">
        <v>1</v>
      </c>
      <c r="F28" s="1083"/>
      <c r="G28" s="1076">
        <v>244.20000000000002</v>
      </c>
      <c r="H28" s="319">
        <f>IF(G28="","",G28-G28*COMPASS!$U$13)</f>
        <v>244.20000000000002</v>
      </c>
    </row>
    <row r="29" spans="1:8">
      <c r="A29" s="193" t="s">
        <v>13716</v>
      </c>
      <c r="B29" s="315" t="s">
        <v>216</v>
      </c>
      <c r="C29" s="37" t="s">
        <v>13717</v>
      </c>
      <c r="D29" s="37" t="s">
        <v>13718</v>
      </c>
      <c r="E29" s="546">
        <v>1</v>
      </c>
      <c r="F29" s="1083"/>
      <c r="G29" s="1076">
        <v>259.24272000000002</v>
      </c>
      <c r="H29" s="319">
        <f>IF(G29="","",G29-G29*COMPASS!$U$13)</f>
        <v>259.24272000000002</v>
      </c>
    </row>
    <row r="30" spans="1:8">
      <c r="A30" s="193" t="s">
        <v>13719</v>
      </c>
      <c r="B30" s="315" t="s">
        <v>216</v>
      </c>
      <c r="C30" s="37" t="s">
        <v>13720</v>
      </c>
      <c r="D30" s="37" t="s">
        <v>13721</v>
      </c>
      <c r="E30" s="546">
        <v>1</v>
      </c>
      <c r="F30" s="1083"/>
      <c r="G30" s="1076">
        <v>371.94102000000004</v>
      </c>
      <c r="H30" s="319">
        <f>IF(G30="","",G30-G30*COMPASS!$U$13)</f>
        <v>371.94102000000004</v>
      </c>
    </row>
    <row r="31" spans="1:8">
      <c r="A31" s="193" t="s">
        <v>13722</v>
      </c>
      <c r="B31" s="315" t="s">
        <v>216</v>
      </c>
      <c r="C31" s="37" t="s">
        <v>13723</v>
      </c>
      <c r="D31" s="37" t="s">
        <v>13724</v>
      </c>
      <c r="E31" s="546">
        <v>1</v>
      </c>
      <c r="F31" s="1083"/>
      <c r="G31" s="1076">
        <v>732.6976800000001</v>
      </c>
      <c r="H31" s="319">
        <f>IF(G31="","",G31-G31*COMPASS!$U$13)</f>
        <v>732.6976800000001</v>
      </c>
    </row>
    <row r="32" spans="1:8">
      <c r="A32" s="128" t="s">
        <v>13725</v>
      </c>
      <c r="B32" s="128"/>
      <c r="C32" s="129"/>
      <c r="D32" s="129"/>
      <c r="E32" s="533"/>
      <c r="F32" s="1066"/>
      <c r="G32" s="1061"/>
      <c r="H32" s="319" t="str">
        <f>IF(G32="","",G32-G32*COMPASS!$U$13)</f>
        <v/>
      </c>
    </row>
    <row r="33" spans="1:8">
      <c r="A33" s="193" t="s">
        <v>13726</v>
      </c>
      <c r="B33" s="315" t="s">
        <v>216</v>
      </c>
      <c r="C33" s="37" t="s">
        <v>13727</v>
      </c>
      <c r="D33" s="37" t="s">
        <v>13728</v>
      </c>
      <c r="E33" s="546">
        <v>1</v>
      </c>
      <c r="F33" s="1083"/>
      <c r="G33" s="1076">
        <v>134.09021999999999</v>
      </c>
      <c r="H33" s="319">
        <f>IF(G33="","",G33-G33*COMPASS!$U$13)</f>
        <v>134.09021999999999</v>
      </c>
    </row>
    <row r="34" spans="1:8">
      <c r="A34" s="193" t="s">
        <v>13729</v>
      </c>
      <c r="B34" s="315" t="s">
        <v>216</v>
      </c>
      <c r="C34" s="37" t="s">
        <v>13730</v>
      </c>
      <c r="D34" s="37" t="s">
        <v>13731</v>
      </c>
      <c r="E34" s="546">
        <v>1</v>
      </c>
      <c r="F34" s="1083"/>
      <c r="G34" s="1076">
        <v>161.85576</v>
      </c>
      <c r="H34" s="319">
        <f>IF(G34="","",G34-G34*COMPASS!$U$13)</f>
        <v>161.85576</v>
      </c>
    </row>
    <row r="35" spans="1:8">
      <c r="A35" s="193" t="s">
        <v>13732</v>
      </c>
      <c r="B35" s="315" t="s">
        <v>216</v>
      </c>
      <c r="C35" s="37" t="s">
        <v>13733</v>
      </c>
      <c r="D35" s="37" t="s">
        <v>13734</v>
      </c>
      <c r="E35" s="546">
        <v>1</v>
      </c>
      <c r="F35" s="1083"/>
      <c r="G35" s="1076">
        <v>208.10724000000002</v>
      </c>
      <c r="H35" s="319">
        <f>IF(G35="","",G35-G35*COMPASS!$U$13)</f>
        <v>208.10724000000002</v>
      </c>
    </row>
    <row r="36" spans="1:8">
      <c r="A36" s="193" t="s">
        <v>13735</v>
      </c>
      <c r="B36" s="315" t="s">
        <v>216</v>
      </c>
      <c r="C36" s="37" t="s">
        <v>13736</v>
      </c>
      <c r="D36" s="37" t="s">
        <v>13737</v>
      </c>
      <c r="E36" s="546">
        <v>1</v>
      </c>
      <c r="F36" s="1083"/>
      <c r="G36" s="1076">
        <v>485.73822000000001</v>
      </c>
      <c r="H36" s="319">
        <f>IF(G36="","",G36-G36*COMPASS!$U$13)</f>
        <v>485.73822000000001</v>
      </c>
    </row>
    <row r="37" spans="1:8">
      <c r="A37" s="128" t="s">
        <v>13738</v>
      </c>
      <c r="B37" s="128"/>
      <c r="C37" s="129"/>
      <c r="D37" s="129"/>
      <c r="E37" s="533"/>
      <c r="F37" s="1066"/>
      <c r="G37" s="1061"/>
      <c r="H37" s="319" t="str">
        <f>IF(G37="","",G37-G37*COMPASS!$U$13)</f>
        <v/>
      </c>
    </row>
    <row r="38" spans="1:8">
      <c r="A38" s="193" t="s">
        <v>13739</v>
      </c>
      <c r="B38" s="315" t="s">
        <v>216</v>
      </c>
      <c r="C38" s="37" t="s">
        <v>13740</v>
      </c>
      <c r="D38" s="37" t="s">
        <v>13741</v>
      </c>
      <c r="E38" s="546">
        <v>1</v>
      </c>
      <c r="F38" s="1083"/>
      <c r="G38" s="1076">
        <v>2580.68118</v>
      </c>
      <c r="H38" s="319">
        <f>IF(G38="","",G38-G38*COMPASS!$U$13)</f>
        <v>2580.68118</v>
      </c>
    </row>
    <row r="39" spans="1:8">
      <c r="A39" s="128" t="s">
        <v>13650</v>
      </c>
      <c r="B39" s="449"/>
      <c r="C39" s="129"/>
      <c r="D39" s="1011"/>
      <c r="E39" s="533"/>
      <c r="F39" s="71"/>
      <c r="G39" s="534"/>
      <c r="H39" s="319" t="str">
        <f>IF(G39="","",G39-G39*COMPASS!$U$13)</f>
        <v/>
      </c>
    </row>
    <row r="40" spans="1:8">
      <c r="A40" s="128" t="s">
        <v>13787</v>
      </c>
      <c r="B40" s="449"/>
      <c r="C40" s="129"/>
      <c r="D40" s="1011"/>
      <c r="E40" s="533"/>
      <c r="F40" s="71"/>
      <c r="G40" s="534"/>
      <c r="H40" s="319" t="str">
        <f>IF(G40="","",G40-G40*COMPASS!$U$13)</f>
        <v/>
      </c>
    </row>
    <row r="41" spans="1:8">
      <c r="A41" s="128" t="s">
        <v>3631</v>
      </c>
      <c r="B41" s="449"/>
      <c r="C41" s="129"/>
      <c r="D41" s="1011"/>
      <c r="E41" s="533"/>
      <c r="F41" s="71"/>
      <c r="G41" s="534"/>
      <c r="H41" s="319" t="str">
        <f>IF(G41="","",G41-G41*COMPASS!$U$13)</f>
        <v/>
      </c>
    </row>
    <row r="42" spans="1:8">
      <c r="A42" s="193" t="s">
        <v>87</v>
      </c>
      <c r="B42" s="313" t="s">
        <v>216</v>
      </c>
      <c r="C42" s="130" t="s">
        <v>106</v>
      </c>
      <c r="D42" s="37" t="s">
        <v>13431</v>
      </c>
      <c r="E42" s="1084">
        <v>1</v>
      </c>
      <c r="F42" s="1071" t="s">
        <v>6938</v>
      </c>
      <c r="G42" s="1072">
        <v>92.995500000000007</v>
      </c>
      <c r="H42" s="319">
        <f>IF(G42="","",G42-G42*COMPASS!$U$13)</f>
        <v>92.995500000000007</v>
      </c>
    </row>
    <row r="43" spans="1:8">
      <c r="A43" s="193" t="s">
        <v>88</v>
      </c>
      <c r="B43" s="313" t="s">
        <v>216</v>
      </c>
      <c r="C43" s="130" t="s">
        <v>107</v>
      </c>
      <c r="D43" s="37" t="s">
        <v>13432</v>
      </c>
      <c r="E43" s="1084">
        <v>1</v>
      </c>
      <c r="F43" s="1071" t="s">
        <v>6938</v>
      </c>
      <c r="G43" s="1072">
        <v>106.64208000000001</v>
      </c>
      <c r="H43" s="319">
        <f>IF(G43="","",G43-G43*COMPASS!$U$13)</f>
        <v>106.64208000000001</v>
      </c>
    </row>
    <row r="44" spans="1:8">
      <c r="A44" s="193" t="s">
        <v>89</v>
      </c>
      <c r="B44" s="313" t="s">
        <v>216</v>
      </c>
      <c r="C44" s="130" t="s">
        <v>123</v>
      </c>
      <c r="D44" s="37" t="s">
        <v>13433</v>
      </c>
      <c r="E44" s="1084">
        <v>1</v>
      </c>
      <c r="F44" s="1071" t="s">
        <v>6938</v>
      </c>
      <c r="G44" s="1072">
        <v>120.23808</v>
      </c>
      <c r="H44" s="319">
        <f>IF(G44="","",G44-G44*COMPASS!$U$13)</f>
        <v>120.23808</v>
      </c>
    </row>
    <row r="45" spans="1:8">
      <c r="A45" s="193" t="s">
        <v>402</v>
      </c>
      <c r="B45" s="313" t="s">
        <v>216</v>
      </c>
      <c r="C45" s="130" t="s">
        <v>5368</v>
      </c>
      <c r="D45" s="37" t="s">
        <v>5369</v>
      </c>
      <c r="E45" s="1084">
        <v>1</v>
      </c>
      <c r="F45" s="1071" t="s">
        <v>6938</v>
      </c>
      <c r="G45" s="1072">
        <v>233.83898999999997</v>
      </c>
      <c r="H45" s="319">
        <f>IF(G45="","",G45-G45*COMPASS!$U$13)</f>
        <v>233.83898999999997</v>
      </c>
    </row>
    <row r="46" spans="1:8">
      <c r="A46" s="193" t="s">
        <v>226</v>
      </c>
      <c r="B46" s="313" t="s">
        <v>216</v>
      </c>
      <c r="C46" s="130" t="s">
        <v>3632</v>
      </c>
      <c r="D46" s="37" t="s">
        <v>13434</v>
      </c>
      <c r="E46" s="1084">
        <v>1</v>
      </c>
      <c r="F46" s="1071" t="s">
        <v>6938</v>
      </c>
      <c r="G46" s="1072">
        <v>124.14384</v>
      </c>
      <c r="H46" s="319">
        <f>IF(G46="","",G46-G46*COMPASS!$U$13)</f>
        <v>124.14384</v>
      </c>
    </row>
    <row r="47" spans="1:8">
      <c r="A47" s="193" t="s">
        <v>13442</v>
      </c>
      <c r="B47" s="313" t="s">
        <v>216</v>
      </c>
      <c r="C47" s="130" t="s">
        <v>13435</v>
      </c>
      <c r="D47" s="37" t="s">
        <v>13436</v>
      </c>
      <c r="E47" s="1084">
        <v>1</v>
      </c>
      <c r="F47" s="1071"/>
      <c r="G47" s="1072">
        <v>126.44279999999999</v>
      </c>
      <c r="H47" s="319">
        <f>IF(G47="","",G47-G47*COMPASS!$U$13)</f>
        <v>126.44279999999999</v>
      </c>
    </row>
    <row r="48" spans="1:8">
      <c r="A48" s="193" t="s">
        <v>100</v>
      </c>
      <c r="B48" s="313" t="s">
        <v>216</v>
      </c>
      <c r="C48" s="130" t="s">
        <v>124</v>
      </c>
      <c r="D48" s="37" t="s">
        <v>13437</v>
      </c>
      <c r="E48" s="1084">
        <v>1</v>
      </c>
      <c r="F48" s="1071" t="s">
        <v>6938</v>
      </c>
      <c r="G48" s="1072">
        <v>255.49125000000001</v>
      </c>
      <c r="H48" s="319">
        <f>IF(G48="","",G48-G48*COMPASS!$U$13)</f>
        <v>255.49125000000001</v>
      </c>
    </row>
    <row r="49" spans="1:8">
      <c r="A49" s="193" t="s">
        <v>227</v>
      </c>
      <c r="B49" s="313" t="s">
        <v>216</v>
      </c>
      <c r="C49" s="130" t="s">
        <v>125</v>
      </c>
      <c r="D49" s="37" t="s">
        <v>13438</v>
      </c>
      <c r="E49" s="1084">
        <v>1</v>
      </c>
      <c r="F49" s="1071" t="s">
        <v>6938</v>
      </c>
      <c r="G49" s="1072">
        <v>199.815</v>
      </c>
      <c r="H49" s="319">
        <f>IF(G49="","",G49-G49*COMPASS!$U$13)</f>
        <v>199.815</v>
      </c>
    </row>
    <row r="50" spans="1:8">
      <c r="A50" s="193" t="s">
        <v>630</v>
      </c>
      <c r="B50" s="313" t="s">
        <v>216</v>
      </c>
      <c r="C50" s="130" t="s">
        <v>631</v>
      </c>
      <c r="D50" s="37" t="s">
        <v>5370</v>
      </c>
      <c r="E50" s="1084">
        <v>1</v>
      </c>
      <c r="F50" s="1071" t="s">
        <v>6938</v>
      </c>
      <c r="G50" s="1072">
        <v>392.08019999999999</v>
      </c>
      <c r="H50" s="319">
        <f>IF(G50="","",G50-G50*COMPASS!$U$13)</f>
        <v>392.08019999999999</v>
      </c>
    </row>
    <row r="51" spans="1:8">
      <c r="A51" s="404" t="s">
        <v>5371</v>
      </c>
      <c r="B51" s="313" t="s">
        <v>216</v>
      </c>
      <c r="C51" s="130" t="s">
        <v>5372</v>
      </c>
      <c r="D51" s="37" t="s">
        <v>5373</v>
      </c>
      <c r="E51" s="1074">
        <v>1</v>
      </c>
      <c r="F51" s="1071" t="s">
        <v>6938</v>
      </c>
      <c r="G51" s="1075">
        <v>533.02649999999994</v>
      </c>
      <c r="H51" s="319">
        <f>IF(G51="","",G51-G51*COMPASS!$U$13)</f>
        <v>533.02649999999994</v>
      </c>
    </row>
    <row r="52" spans="1:8">
      <c r="A52" s="404" t="s">
        <v>5374</v>
      </c>
      <c r="B52" s="313" t="s">
        <v>216</v>
      </c>
      <c r="C52" s="130" t="s">
        <v>5375</v>
      </c>
      <c r="D52" s="37" t="s">
        <v>13439</v>
      </c>
      <c r="E52" s="1074">
        <v>1</v>
      </c>
      <c r="F52" s="1071" t="s">
        <v>6938</v>
      </c>
      <c r="G52" s="1075">
        <v>109.69600000000001</v>
      </c>
      <c r="H52" s="319">
        <f>IF(G52="","",G52-G52*COMPASS!$U$13)</f>
        <v>109.69600000000001</v>
      </c>
    </row>
    <row r="53" spans="1:8">
      <c r="A53" s="193" t="s">
        <v>3277</v>
      </c>
      <c r="B53" s="313" t="s">
        <v>216</v>
      </c>
      <c r="C53" s="130" t="s">
        <v>3273</v>
      </c>
      <c r="D53" s="37" t="s">
        <v>5376</v>
      </c>
      <c r="E53" s="1084">
        <v>1</v>
      </c>
      <c r="F53" s="1071" t="s">
        <v>6938</v>
      </c>
      <c r="G53" s="1072">
        <v>125.7585</v>
      </c>
      <c r="H53" s="319">
        <f>IF(G53="","",G53-G53*COMPASS!$U$13)</f>
        <v>125.7585</v>
      </c>
    </row>
    <row r="54" spans="1:8">
      <c r="A54" s="193" t="s">
        <v>3278</v>
      </c>
      <c r="B54" s="313" t="s">
        <v>216</v>
      </c>
      <c r="C54" s="130" t="s">
        <v>3274</v>
      </c>
      <c r="D54" s="37" t="s">
        <v>5377</v>
      </c>
      <c r="E54" s="1084">
        <v>1</v>
      </c>
      <c r="F54" s="1071" t="s">
        <v>6938</v>
      </c>
      <c r="G54" s="1072">
        <v>142.29599999999999</v>
      </c>
      <c r="H54" s="319">
        <f>IF(G54="","",G54-G54*COMPASS!$U$13)</f>
        <v>142.29599999999999</v>
      </c>
    </row>
    <row r="55" spans="1:8">
      <c r="A55" s="193" t="s">
        <v>3279</v>
      </c>
      <c r="B55" s="313" t="s">
        <v>216</v>
      </c>
      <c r="C55" s="130" t="s">
        <v>3275</v>
      </c>
      <c r="D55" s="37" t="s">
        <v>6864</v>
      </c>
      <c r="E55" s="1084">
        <v>1</v>
      </c>
      <c r="F55" s="1071" t="s">
        <v>6938</v>
      </c>
      <c r="G55" s="1072">
        <v>20.624500000000001</v>
      </c>
      <c r="H55" s="319">
        <f>IF(G55="","",G55-G55*COMPASS!$U$13)</f>
        <v>20.624500000000001</v>
      </c>
    </row>
    <row r="56" spans="1:8">
      <c r="A56" s="193" t="s">
        <v>3280</v>
      </c>
      <c r="B56" s="313" t="s">
        <v>216</v>
      </c>
      <c r="C56" s="130" t="s">
        <v>3276</v>
      </c>
      <c r="D56" s="37" t="s">
        <v>5378</v>
      </c>
      <c r="E56" s="1084">
        <v>1</v>
      </c>
      <c r="F56" s="1071" t="s">
        <v>6938</v>
      </c>
      <c r="G56" s="1072">
        <v>20.624500000000001</v>
      </c>
      <c r="H56" s="319">
        <f>IF(G56="","",G56-G56*COMPASS!$U$13)</f>
        <v>20.624500000000001</v>
      </c>
    </row>
    <row r="57" spans="1:8">
      <c r="A57" s="193" t="s">
        <v>13443</v>
      </c>
      <c r="B57" s="313" t="s">
        <v>216</v>
      </c>
      <c r="C57" s="130" t="s">
        <v>13440</v>
      </c>
      <c r="D57" s="37" t="s">
        <v>13441</v>
      </c>
      <c r="E57" s="1084">
        <v>1</v>
      </c>
      <c r="F57" s="1071"/>
      <c r="G57" s="1072">
        <v>20.624500000000001</v>
      </c>
      <c r="H57" s="319">
        <f>IF(G57="","",G57-G57*COMPASS!$U$13)</f>
        <v>20.624500000000001</v>
      </c>
    </row>
    <row r="58" spans="1:8">
      <c r="A58" s="193" t="s">
        <v>13911</v>
      </c>
      <c r="B58" s="313" t="s">
        <v>216</v>
      </c>
      <c r="C58" s="130" t="s">
        <v>13912</v>
      </c>
      <c r="D58" s="37" t="s">
        <v>13913</v>
      </c>
      <c r="E58" s="1084">
        <v>1</v>
      </c>
      <c r="F58" s="1071"/>
      <c r="G58" s="1072">
        <v>709.80390000000011</v>
      </c>
      <c r="H58" s="319">
        <f>IF(G58="","",G58-G58*COMPASS!$U$13)</f>
        <v>709.80390000000011</v>
      </c>
    </row>
    <row r="59" spans="1:8">
      <c r="A59" s="128" t="s">
        <v>9344</v>
      </c>
      <c r="B59" s="449"/>
      <c r="C59" s="129"/>
      <c r="D59" s="1011"/>
      <c r="E59" s="533"/>
      <c r="F59" s="71"/>
      <c r="G59" s="534"/>
      <c r="H59" s="319" t="str">
        <f>IF(G59="","",G59-G59*COMPASS!$U$13)</f>
        <v/>
      </c>
    </row>
    <row r="60" spans="1:8">
      <c r="A60" s="128" t="s">
        <v>3633</v>
      </c>
      <c r="B60" s="449"/>
      <c r="C60" s="129"/>
      <c r="D60" s="1011"/>
      <c r="E60" s="533"/>
      <c r="F60" s="71"/>
      <c r="G60" s="534"/>
      <c r="H60" s="319" t="str">
        <f>IF(G60="","",G60-G60*COMPASS!$U$13)</f>
        <v/>
      </c>
    </row>
    <row r="61" spans="1:8">
      <c r="A61" s="193" t="s">
        <v>2555</v>
      </c>
      <c r="B61" s="315" t="s">
        <v>216</v>
      </c>
      <c r="C61" s="130" t="s">
        <v>2531</v>
      </c>
      <c r="D61" s="37" t="s">
        <v>5379</v>
      </c>
      <c r="E61" s="546">
        <v>1</v>
      </c>
      <c r="F61" s="1071" t="s">
        <v>6938</v>
      </c>
      <c r="G61" s="1076">
        <v>1887.9346200000002</v>
      </c>
      <c r="H61" s="319">
        <f>IF(G61="","",G61-G61*COMPASS!$U$13)</f>
        <v>1887.9346200000002</v>
      </c>
    </row>
    <row r="62" spans="1:8">
      <c r="A62" s="193" t="s">
        <v>2556</v>
      </c>
      <c r="B62" s="315" t="s">
        <v>216</v>
      </c>
      <c r="C62" s="130" t="s">
        <v>2532</v>
      </c>
      <c r="D62" s="37" t="s">
        <v>5380</v>
      </c>
      <c r="E62" s="546">
        <v>1</v>
      </c>
      <c r="F62" s="1071" t="s">
        <v>6938</v>
      </c>
      <c r="G62" s="1076">
        <v>789.08346000000006</v>
      </c>
      <c r="H62" s="319">
        <f>IF(G62="","",G62-G62*COMPASS!$U$13)</f>
        <v>789.08346000000006</v>
      </c>
    </row>
    <row r="63" spans="1:8">
      <c r="A63" s="193" t="s">
        <v>2557</v>
      </c>
      <c r="B63" s="315" t="s">
        <v>216</v>
      </c>
      <c r="C63" s="130" t="s">
        <v>2533</v>
      </c>
      <c r="D63" s="37" t="s">
        <v>5381</v>
      </c>
      <c r="E63" s="546">
        <v>1</v>
      </c>
      <c r="F63" s="1071" t="s">
        <v>6938</v>
      </c>
      <c r="G63" s="1076">
        <v>1046.2993200000001</v>
      </c>
      <c r="H63" s="319">
        <f>IF(G63="","",G63-G63*COMPASS!$U$13)</f>
        <v>1046.2993200000001</v>
      </c>
    </row>
    <row r="64" spans="1:8">
      <c r="A64" s="193" t="s">
        <v>2616</v>
      </c>
      <c r="B64" s="315" t="s">
        <v>216</v>
      </c>
      <c r="C64" s="130" t="s">
        <v>2615</v>
      </c>
      <c r="D64" s="37" t="s">
        <v>5382</v>
      </c>
      <c r="E64" s="546">
        <v>1</v>
      </c>
      <c r="F64" s="1071" t="s">
        <v>6938</v>
      </c>
      <c r="G64" s="1076">
        <v>90.842400000000012</v>
      </c>
      <c r="H64" s="319">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9" priority="2"/>
  </conditionalFormatting>
  <conditionalFormatting sqref="C39:C64">
    <cfRule type="duplicateValues" dxfId="8"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60"/>
  <sheetViews>
    <sheetView zoomScaleNormal="100" workbookViewId="0">
      <pane ySplit="4" topLeftCell="A189" activePane="bottomLeft" state="frozen"/>
      <selection pane="bottomLeft" activeCell="A191" sqref="A191:G2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6" customWidth="1"/>
    <col min="6" max="6" width="4.5546875" style="619" customWidth="1"/>
    <col min="7" max="7" width="11.44140625" style="552" customWidth="1"/>
    <col min="8" max="8" width="9.44140625" style="166" customWidth="1"/>
    <col min="9" max="16" width="9" style="49" customWidth="1"/>
    <col min="17" max="16384" width="9.44140625" style="49"/>
  </cols>
  <sheetData>
    <row r="1" spans="1:8">
      <c r="A1" s="53" t="str">
        <f>'LS CABLE'!A1</f>
        <v>Listino Maggio26</v>
      </c>
      <c r="B1" s="405"/>
      <c r="C1" s="54"/>
      <c r="D1" s="1386" t="s">
        <v>11815</v>
      </c>
      <c r="E1" s="1411"/>
      <c r="F1" s="1411"/>
      <c r="G1" s="1411"/>
      <c r="H1" s="154"/>
    </row>
    <row r="2" spans="1:8" ht="13.8" thickBot="1">
      <c r="A2" s="55"/>
      <c r="B2" s="406"/>
      <c r="C2" s="56"/>
      <c r="D2" s="46"/>
      <c r="E2" s="46"/>
      <c r="F2" s="433"/>
      <c r="G2" s="511"/>
      <c r="H2" s="163" t="s">
        <v>190</v>
      </c>
    </row>
    <row r="3" spans="1:8" ht="25.2">
      <c r="A3" s="24" t="s">
        <v>15320</v>
      </c>
      <c r="B3" s="33"/>
      <c r="C3" s="136"/>
      <c r="D3" s="233"/>
      <c r="E3" s="553"/>
      <c r="F3" s="618"/>
      <c r="G3" s="550"/>
      <c r="H3" s="164"/>
    </row>
    <row r="4" spans="1:8" s="145" customFormat="1">
      <c r="A4" s="68" t="str">
        <f>'LS CABLE'!A4</f>
        <v>Cod. Compass</v>
      </c>
      <c r="B4" s="140"/>
      <c r="C4" s="68" t="s">
        <v>217</v>
      </c>
      <c r="D4" s="147" t="s">
        <v>219</v>
      </c>
      <c r="E4" s="554" t="s">
        <v>490</v>
      </c>
      <c r="F4" s="144"/>
      <c r="G4" s="551" t="s">
        <v>189</v>
      </c>
      <c r="H4" s="167" t="s">
        <v>491</v>
      </c>
    </row>
    <row r="5" spans="1:8" ht="25.35" customHeight="1">
      <c r="A5" s="128" t="s">
        <v>10963</v>
      </c>
      <c r="B5" s="314"/>
      <c r="C5" s="129"/>
      <c r="D5" s="1011"/>
      <c r="E5" s="71"/>
      <c r="F5" s="71"/>
      <c r="G5" s="1012"/>
      <c r="H5" s="609"/>
    </row>
    <row r="6" spans="1:8" ht="15" customHeight="1">
      <c r="A6" s="193" t="s">
        <v>10738</v>
      </c>
      <c r="B6" s="313" t="s">
        <v>467</v>
      </c>
      <c r="C6" s="603" t="s">
        <v>10540</v>
      </c>
      <c r="D6" s="603" t="s">
        <v>11106</v>
      </c>
      <c r="E6" s="127">
        <v>1</v>
      </c>
      <c r="F6" s="629"/>
      <c r="G6" s="1013">
        <v>924.11148588615549</v>
      </c>
      <c r="H6" s="319">
        <f>IF(G6="","",G6-G6*COMPASS!$U$35)</f>
        <v>924.11148588615549</v>
      </c>
    </row>
    <row r="7" spans="1:8" ht="15" customHeight="1">
      <c r="A7" s="193" t="s">
        <v>10739</v>
      </c>
      <c r="B7" s="313" t="s">
        <v>216</v>
      </c>
      <c r="C7" s="603" t="s">
        <v>10541</v>
      </c>
      <c r="D7" s="603" t="s">
        <v>11107</v>
      </c>
      <c r="E7" s="127">
        <v>1</v>
      </c>
      <c r="F7" s="629"/>
      <c r="G7" s="1013">
        <v>978.07358651567165</v>
      </c>
      <c r="H7" s="319">
        <f>IF(G7="","",G7-G7*COMPASS!$U$35)</f>
        <v>978.07358651567165</v>
      </c>
    </row>
    <row r="8" spans="1:8" ht="15" customHeight="1">
      <c r="A8" s="193" t="s">
        <v>12009</v>
      </c>
      <c r="B8" s="313" t="s">
        <v>467</v>
      </c>
      <c r="C8" s="603" t="s">
        <v>12010</v>
      </c>
      <c r="D8" s="603" t="s">
        <v>12011</v>
      </c>
      <c r="E8" s="127">
        <v>1</v>
      </c>
      <c r="F8" s="629"/>
      <c r="G8" s="1013">
        <v>1178.9822784810126</v>
      </c>
      <c r="H8" s="319">
        <f>IF(G8="","",G8-G8*COMPASS!$U$35)</f>
        <v>1178.9822784810126</v>
      </c>
    </row>
    <row r="9" spans="1:8" ht="15" customHeight="1">
      <c r="A9" s="193" t="s">
        <v>10740</v>
      </c>
      <c r="B9" s="313" t="s">
        <v>216</v>
      </c>
      <c r="C9" s="603" t="s">
        <v>10542</v>
      </c>
      <c r="D9" s="603" t="s">
        <v>11108</v>
      </c>
      <c r="E9" s="127">
        <v>1</v>
      </c>
      <c r="F9" s="629"/>
      <c r="G9" s="1013">
        <v>1018.9886075949366</v>
      </c>
      <c r="H9" s="319">
        <f>IF(G9="","",G9-G9*COMPASS!$U$35)</f>
        <v>1018.9886075949366</v>
      </c>
    </row>
    <row r="10" spans="1:8" ht="15" customHeight="1">
      <c r="A10" s="193" t="s">
        <v>10741</v>
      </c>
      <c r="B10" s="313" t="s">
        <v>467</v>
      </c>
      <c r="C10" s="603" t="s">
        <v>10543</v>
      </c>
      <c r="D10" s="603" t="s">
        <v>11109</v>
      </c>
      <c r="E10" s="127">
        <v>1</v>
      </c>
      <c r="F10" s="629"/>
      <c r="G10" s="1013">
        <v>1098.8670886075947</v>
      </c>
      <c r="H10" s="319">
        <f>IF(G10="","",G10-G10*COMPASS!$U$35)</f>
        <v>1098.8670886075947</v>
      </c>
    </row>
    <row r="11" spans="1:8" ht="15" customHeight="1">
      <c r="A11" s="193" t="s">
        <v>12012</v>
      </c>
      <c r="B11" s="313" t="s">
        <v>216</v>
      </c>
      <c r="C11" s="603" t="s">
        <v>12013</v>
      </c>
      <c r="D11" s="603" t="s">
        <v>12014</v>
      </c>
      <c r="E11" s="127">
        <v>1</v>
      </c>
      <c r="F11" s="629"/>
      <c r="G11" s="1013">
        <v>1494.9240506329113</v>
      </c>
      <c r="H11" s="319">
        <f>IF(G11="","",G11-G11*COMPASS!$U$35)</f>
        <v>1494.9240506329113</v>
      </c>
    </row>
    <row r="12" spans="1:8" ht="15" customHeight="1">
      <c r="A12" s="128" t="s">
        <v>10938</v>
      </c>
      <c r="B12" s="314"/>
      <c r="C12" s="129"/>
      <c r="D12" s="1011"/>
      <c r="E12" s="71"/>
      <c r="F12" s="71"/>
      <c r="G12" s="1012"/>
      <c r="H12" s="319" t="str">
        <f>IF(G12="","",G12-G12*COMPASS!$U$35)</f>
        <v/>
      </c>
    </row>
    <row r="13" spans="1:8" ht="15" customHeight="1">
      <c r="A13" s="193" t="s">
        <v>10742</v>
      </c>
      <c r="B13" s="313" t="s">
        <v>216</v>
      </c>
      <c r="C13" s="603" t="s">
        <v>10544</v>
      </c>
      <c r="D13" s="603" t="s">
        <v>11110</v>
      </c>
      <c r="E13" s="127">
        <v>1</v>
      </c>
      <c r="F13" s="629"/>
      <c r="G13" s="1013">
        <v>906.65500525489006</v>
      </c>
      <c r="H13" s="319">
        <f>IF(G13="","",G13-G13*COMPASS!$U$35)</f>
        <v>906.65500525489006</v>
      </c>
    </row>
    <row r="14" spans="1:8" ht="15" customHeight="1">
      <c r="A14" s="193" t="s">
        <v>10743</v>
      </c>
      <c r="B14" s="313" t="s">
        <v>216</v>
      </c>
      <c r="C14" s="603" t="s">
        <v>10545</v>
      </c>
      <c r="D14" s="603" t="s">
        <v>11111</v>
      </c>
      <c r="E14" s="127">
        <v>1</v>
      </c>
      <c r="F14" s="629"/>
      <c r="G14" s="1013">
        <v>1002.0278674295831</v>
      </c>
      <c r="H14" s="319">
        <f>IF(G14="","",G14-G14*COMPASS!$U$35)</f>
        <v>1002.0278674295831</v>
      </c>
    </row>
    <row r="15" spans="1:8" ht="15" customHeight="1">
      <c r="A15" s="193" t="s">
        <v>10744</v>
      </c>
      <c r="B15" s="313" t="s">
        <v>216</v>
      </c>
      <c r="C15" s="603" t="s">
        <v>10546</v>
      </c>
      <c r="D15" s="603" t="s">
        <v>11112</v>
      </c>
      <c r="E15" s="127">
        <v>1</v>
      </c>
      <c r="F15" s="629"/>
      <c r="G15" s="1013">
        <v>1044.8056089165434</v>
      </c>
      <c r="H15" s="319">
        <f>IF(G15="","",G15-G15*COMPASS!$U$35)</f>
        <v>1044.8056089165434</v>
      </c>
    </row>
    <row r="16" spans="1:8" ht="15" customHeight="1">
      <c r="A16" s="42" t="s">
        <v>10745</v>
      </c>
      <c r="B16" s="313" t="s">
        <v>216</v>
      </c>
      <c r="C16" s="603" t="s">
        <v>10547</v>
      </c>
      <c r="D16" s="603" t="s">
        <v>11113</v>
      </c>
      <c r="E16" s="127">
        <v>1</v>
      </c>
      <c r="F16" s="629"/>
      <c r="G16" s="1013">
        <v>1112.8173588163438</v>
      </c>
      <c r="H16" s="319">
        <f>IF(G16="","",G16-G16*COMPASS!$U$35)</f>
        <v>1112.8173588163438</v>
      </c>
    </row>
    <row r="17" spans="1:8" ht="15" customHeight="1">
      <c r="A17" s="128" t="s">
        <v>10939</v>
      </c>
      <c r="B17" s="314"/>
      <c r="C17" s="129"/>
      <c r="D17" s="1011"/>
      <c r="E17" s="604"/>
      <c r="F17" s="71"/>
      <c r="G17" s="1012"/>
      <c r="H17" s="319" t="str">
        <f>IF(G17="","",G17-G17*COMPASS!$U$35)</f>
        <v/>
      </c>
    </row>
    <row r="18" spans="1:8" ht="15" customHeight="1">
      <c r="A18" s="193" t="s">
        <v>10746</v>
      </c>
      <c r="B18" s="315" t="s">
        <v>467</v>
      </c>
      <c r="C18" s="603" t="s">
        <v>10548</v>
      </c>
      <c r="D18" s="603" t="s">
        <v>11114</v>
      </c>
      <c r="E18" s="127">
        <v>1</v>
      </c>
      <c r="F18" s="629"/>
      <c r="G18" s="1013">
        <v>970.38257485682368</v>
      </c>
      <c r="H18" s="319">
        <f>IF(G18="","",G18-G18*COMPASS!$U$35)</f>
        <v>970.38257485682368</v>
      </c>
    </row>
    <row r="19" spans="1:8" ht="15" customHeight="1">
      <c r="A19" s="193" t="s">
        <v>10747</v>
      </c>
      <c r="B19" s="315" t="s">
        <v>216</v>
      </c>
      <c r="C19" s="603" t="s">
        <v>10549</v>
      </c>
      <c r="D19" s="603" t="s">
        <v>11115</v>
      </c>
      <c r="E19" s="127">
        <v>1</v>
      </c>
      <c r="F19" s="629"/>
      <c r="G19" s="1013">
        <v>1054.6116801255896</v>
      </c>
      <c r="H19" s="319">
        <f>IF(G19="","",G19-G19*COMPASS!$U$35)</f>
        <v>1054.6116801255896</v>
      </c>
    </row>
    <row r="20" spans="1:8" ht="15" customHeight="1">
      <c r="A20" s="193" t="s">
        <v>10748</v>
      </c>
      <c r="B20" s="315" t="s">
        <v>216</v>
      </c>
      <c r="C20" s="603" t="s">
        <v>10550</v>
      </c>
      <c r="D20" s="603" t="s">
        <v>11116</v>
      </c>
      <c r="E20" s="127">
        <v>1</v>
      </c>
      <c r="F20" s="629"/>
      <c r="G20" s="1013">
        <v>1125.9280223835403</v>
      </c>
      <c r="H20" s="319">
        <f>IF(G20="","",G20-G20*COMPASS!$U$35)</f>
        <v>1125.9280223835403</v>
      </c>
    </row>
    <row r="21" spans="1:8" ht="15" customHeight="1">
      <c r="A21" s="193" t="s">
        <v>10749</v>
      </c>
      <c r="B21" s="315" t="s">
        <v>467</v>
      </c>
      <c r="C21" s="603" t="s">
        <v>10551</v>
      </c>
      <c r="D21" s="603" t="s">
        <v>11117</v>
      </c>
      <c r="E21" s="127">
        <v>1</v>
      </c>
      <c r="F21" s="629"/>
      <c r="G21" s="1013">
        <v>1189.4778718368736</v>
      </c>
      <c r="H21" s="319">
        <f>IF(G21="","",G21-G21*COMPASS!$U$35)</f>
        <v>1189.4778718368736</v>
      </c>
    </row>
    <row r="22" spans="1:8" ht="15" customHeight="1">
      <c r="A22" s="128" t="s">
        <v>10940</v>
      </c>
      <c r="B22" s="314"/>
      <c r="C22" s="129"/>
      <c r="D22" s="1011"/>
      <c r="E22" s="604"/>
      <c r="F22" s="71"/>
      <c r="G22" s="1012"/>
      <c r="H22" s="319" t="str">
        <f>IF(G22="","",G22-G22*COMPASS!$U$35)</f>
        <v/>
      </c>
    </row>
    <row r="23" spans="1:8" ht="15" customHeight="1">
      <c r="A23" s="193" t="s">
        <v>10750</v>
      </c>
      <c r="B23" s="315" t="s">
        <v>216</v>
      </c>
      <c r="C23" s="603" t="s">
        <v>10552</v>
      </c>
      <c r="D23" s="603" t="s">
        <v>11118</v>
      </c>
      <c r="E23" s="127">
        <v>1</v>
      </c>
      <c r="F23" s="629"/>
      <c r="G23" s="1013">
        <v>1056.0955293795339</v>
      </c>
      <c r="H23" s="319">
        <f>IF(G23="","",G23-G23*COMPASS!$U$35)</f>
        <v>1056.0955293795339</v>
      </c>
    </row>
    <row r="24" spans="1:8" ht="15" customHeight="1">
      <c r="A24" s="193" t="s">
        <v>10751</v>
      </c>
      <c r="B24" s="315" t="s">
        <v>467</v>
      </c>
      <c r="C24" s="603" t="s">
        <v>10553</v>
      </c>
      <c r="D24" s="603" t="s">
        <v>11119</v>
      </c>
      <c r="E24" s="127">
        <v>1</v>
      </c>
      <c r="F24" s="629"/>
      <c r="G24" s="1013">
        <v>1119.8292081537861</v>
      </c>
      <c r="H24" s="319">
        <f>IF(G24="","",G24-G24*COMPASS!$U$35)</f>
        <v>1119.8292081537861</v>
      </c>
    </row>
    <row r="25" spans="1:8" ht="15" customHeight="1">
      <c r="A25" s="193" t="s">
        <v>10752</v>
      </c>
      <c r="B25" s="315" t="s">
        <v>467</v>
      </c>
      <c r="C25" s="603" t="s">
        <v>10554</v>
      </c>
      <c r="D25" s="603" t="s">
        <v>11120</v>
      </c>
      <c r="E25" s="127">
        <v>1</v>
      </c>
      <c r="F25" s="629"/>
      <c r="G25" s="1013">
        <v>1182.4678065367282</v>
      </c>
      <c r="H25" s="319">
        <f>IF(G25="","",G25-G25*COMPASS!$U$35)</f>
        <v>1182.4678065367282</v>
      </c>
    </row>
    <row r="26" spans="1:8" ht="15" customHeight="1">
      <c r="A26" s="193" t="s">
        <v>10753</v>
      </c>
      <c r="B26" s="315" t="s">
        <v>216</v>
      </c>
      <c r="C26" s="603" t="s">
        <v>10555</v>
      </c>
      <c r="D26" s="603" t="s">
        <v>11121</v>
      </c>
      <c r="E26" s="127">
        <v>1</v>
      </c>
      <c r="F26" s="629"/>
      <c r="G26" s="1013">
        <v>1231.1012658227849</v>
      </c>
      <c r="H26" s="319">
        <f>IF(G26="","",G26-G26*COMPASS!$U$35)</f>
        <v>1231.1012658227849</v>
      </c>
    </row>
    <row r="27" spans="1:8" ht="15" customHeight="1">
      <c r="A27" s="128" t="s">
        <v>10941</v>
      </c>
      <c r="B27" s="314"/>
      <c r="C27" s="129"/>
      <c r="D27" s="1011"/>
      <c r="E27" s="71"/>
      <c r="F27" s="71"/>
      <c r="G27" s="1012"/>
      <c r="H27" s="319" t="str">
        <f>IF(G27="","",G27-G27*COMPASS!$U$35)</f>
        <v/>
      </c>
    </row>
    <row r="28" spans="1:8" ht="15" customHeight="1">
      <c r="A28" s="193" t="s">
        <v>10754</v>
      </c>
      <c r="B28" s="313" t="s">
        <v>467</v>
      </c>
      <c r="C28" s="603" t="s">
        <v>10556</v>
      </c>
      <c r="D28" s="603" t="s">
        <v>11122</v>
      </c>
      <c r="E28" s="127">
        <v>1</v>
      </c>
      <c r="F28" s="629"/>
      <c r="G28" s="1013">
        <v>1043.5345373208102</v>
      </c>
      <c r="H28" s="319">
        <f>IF(G28="","",G28-G28*COMPASS!$U$35)</f>
        <v>1043.5345373208102</v>
      </c>
    </row>
    <row r="29" spans="1:8" ht="15" customHeight="1">
      <c r="A29" s="193" t="s">
        <v>10755</v>
      </c>
      <c r="B29" s="313" t="s">
        <v>216</v>
      </c>
      <c r="C29" s="603" t="s">
        <v>10557</v>
      </c>
      <c r="D29" s="603" t="s">
        <v>11123</v>
      </c>
      <c r="E29" s="127">
        <v>1</v>
      </c>
      <c r="F29" s="629"/>
      <c r="G29" s="1013">
        <v>1178.0340061688592</v>
      </c>
      <c r="H29" s="319">
        <f>IF(G29="","",G29-G29*COMPASS!$U$35)</f>
        <v>1178.0340061688592</v>
      </c>
    </row>
    <row r="30" spans="1:8" ht="15" customHeight="1">
      <c r="A30" s="193" t="s">
        <v>10953</v>
      </c>
      <c r="B30" s="313" t="s">
        <v>467</v>
      </c>
      <c r="C30" s="603" t="s">
        <v>10942</v>
      </c>
      <c r="D30" s="603" t="s">
        <v>11124</v>
      </c>
      <c r="E30" s="127">
        <v>1</v>
      </c>
      <c r="F30" s="629"/>
      <c r="G30" s="1013">
        <v>1519.6237254998894</v>
      </c>
      <c r="H30" s="319">
        <f>IF(G30="","",G30-G30*COMPASS!$U$35)</f>
        <v>1519.6237254998894</v>
      </c>
    </row>
    <row r="31" spans="1:8" ht="15" customHeight="1">
      <c r="A31" s="193" t="s">
        <v>10954</v>
      </c>
      <c r="B31" s="313" t="s">
        <v>467</v>
      </c>
      <c r="C31" s="603" t="s">
        <v>10943</v>
      </c>
      <c r="D31" s="603" t="s">
        <v>11125</v>
      </c>
      <c r="E31" s="127">
        <v>1</v>
      </c>
      <c r="F31" s="629"/>
      <c r="G31" s="1013">
        <v>1859.1584808003627</v>
      </c>
      <c r="H31" s="319">
        <f>IF(G31="","",G31-G31*COMPASS!$U$35)</f>
        <v>1859.1584808003627</v>
      </c>
    </row>
    <row r="32" spans="1:8" ht="15" customHeight="1">
      <c r="A32" s="193" t="s">
        <v>10955</v>
      </c>
      <c r="B32" s="313" t="s">
        <v>467</v>
      </c>
      <c r="C32" s="603" t="s">
        <v>10944</v>
      </c>
      <c r="D32" s="603" t="s">
        <v>11126</v>
      </c>
      <c r="E32" s="127">
        <v>1</v>
      </c>
      <c r="F32" s="629"/>
      <c r="G32" s="1013">
        <v>1592.6632911392403</v>
      </c>
      <c r="H32" s="319">
        <f>IF(G32="","",G32-G32*COMPASS!$U$35)</f>
        <v>1592.6632911392403</v>
      </c>
    </row>
    <row r="33" spans="1:8" ht="15" customHeight="1">
      <c r="A33" s="193" t="s">
        <v>10756</v>
      </c>
      <c r="B33" s="313" t="s">
        <v>216</v>
      </c>
      <c r="C33" s="603" t="s">
        <v>10558</v>
      </c>
      <c r="D33" s="603" t="s">
        <v>11127</v>
      </c>
      <c r="E33" s="127">
        <v>1</v>
      </c>
      <c r="F33" s="629"/>
      <c r="G33" s="1013">
        <v>1206.9327291179472</v>
      </c>
      <c r="H33" s="319">
        <f>IF(G33="","",G33-G33*COMPASS!$U$35)</f>
        <v>1206.9327291179472</v>
      </c>
    </row>
    <row r="34" spans="1:8" ht="15" customHeight="1">
      <c r="A34" s="193" t="s">
        <v>10757</v>
      </c>
      <c r="B34" s="313" t="s">
        <v>467</v>
      </c>
      <c r="C34" s="603" t="s">
        <v>10559</v>
      </c>
      <c r="D34" s="603" t="s">
        <v>11128</v>
      </c>
      <c r="E34" s="127">
        <v>1</v>
      </c>
      <c r="F34" s="629"/>
      <c r="G34" s="1013">
        <v>1307.1810795948356</v>
      </c>
      <c r="H34" s="319">
        <f>IF(G34="","",G34-G34*COMPASS!$U$35)</f>
        <v>1307.1810795948356</v>
      </c>
    </row>
    <row r="35" spans="1:8" ht="15" customHeight="1">
      <c r="A35" s="193" t="s">
        <v>10956</v>
      </c>
      <c r="B35" s="313" t="s">
        <v>467</v>
      </c>
      <c r="C35" s="603" t="s">
        <v>10945</v>
      </c>
      <c r="D35" s="603" t="s">
        <v>11129</v>
      </c>
      <c r="E35" s="127">
        <v>1</v>
      </c>
      <c r="F35" s="629"/>
      <c r="G35" s="1013">
        <v>1646.4825495115374</v>
      </c>
      <c r="H35" s="319">
        <f>IF(G35="","",G35-G35*COMPASS!$U$35)</f>
        <v>1646.4825495115374</v>
      </c>
    </row>
    <row r="36" spans="1:8" ht="15" customHeight="1">
      <c r="A36" s="193" t="s">
        <v>10957</v>
      </c>
      <c r="B36" s="313" t="s">
        <v>467</v>
      </c>
      <c r="C36" s="603" t="s">
        <v>10946</v>
      </c>
      <c r="D36" s="603" t="s">
        <v>11130</v>
      </c>
      <c r="E36" s="127">
        <v>1</v>
      </c>
      <c r="F36" s="629"/>
      <c r="G36" s="1013">
        <v>2034.8960817088032</v>
      </c>
      <c r="H36" s="319">
        <f>IF(G36="","",G36-G36*COMPASS!$U$35)</f>
        <v>2034.8960817088032</v>
      </c>
    </row>
    <row r="37" spans="1:8" ht="15" customHeight="1">
      <c r="A37" s="193" t="s">
        <v>10958</v>
      </c>
      <c r="B37" s="313" t="s">
        <v>467</v>
      </c>
      <c r="C37" s="603" t="s">
        <v>10947</v>
      </c>
      <c r="D37" s="603" t="s">
        <v>11131</v>
      </c>
      <c r="E37" s="127">
        <v>1</v>
      </c>
      <c r="F37" s="629"/>
      <c r="G37" s="1013">
        <v>1797.6101265822786</v>
      </c>
      <c r="H37" s="319">
        <f>IF(G37="","",G37-G37*COMPASS!$U$35)</f>
        <v>1797.6101265822786</v>
      </c>
    </row>
    <row r="38" spans="1:8" ht="15" customHeight="1">
      <c r="A38" s="193" t="s">
        <v>12015</v>
      </c>
      <c r="B38" s="313" t="s">
        <v>467</v>
      </c>
      <c r="C38" s="603" t="s">
        <v>12016</v>
      </c>
      <c r="D38" s="603" t="s">
        <v>12017</v>
      </c>
      <c r="E38" s="127">
        <v>1</v>
      </c>
      <c r="F38" s="629"/>
      <c r="G38" s="1013">
        <v>2120.6101265822781</v>
      </c>
      <c r="H38" s="319">
        <f>IF(G38="","",G38-G38*COMPASS!$U$35)</f>
        <v>2120.6101265822781</v>
      </c>
    </row>
    <row r="39" spans="1:8" ht="15" customHeight="1">
      <c r="A39" s="128" t="s">
        <v>10948</v>
      </c>
      <c r="B39" s="314"/>
      <c r="C39" s="129"/>
      <c r="D39" s="1011"/>
      <c r="E39" s="604"/>
      <c r="F39" s="71"/>
      <c r="G39" s="1012"/>
      <c r="H39" s="319" t="str">
        <f>IF(G39="","",G39-G39*COMPASS!$U$35)</f>
        <v/>
      </c>
    </row>
    <row r="40" spans="1:8" ht="15" customHeight="1">
      <c r="A40" s="193" t="s">
        <v>10758</v>
      </c>
      <c r="B40" s="313" t="s">
        <v>216</v>
      </c>
      <c r="C40" s="603" t="s">
        <v>10560</v>
      </c>
      <c r="D40" s="603" t="s">
        <v>11132</v>
      </c>
      <c r="E40" s="127">
        <v>1</v>
      </c>
      <c r="F40" s="629"/>
      <c r="G40" s="1013">
        <v>1157.5454545454545</v>
      </c>
      <c r="H40" s="319">
        <f>IF(G40="","",G40-G40*COMPASS!$U$35)</f>
        <v>1157.5454545454545</v>
      </c>
    </row>
    <row r="41" spans="1:8" ht="15" customHeight="1">
      <c r="A41" s="193" t="s">
        <v>10759</v>
      </c>
      <c r="B41" s="313" t="s">
        <v>216</v>
      </c>
      <c r="C41" s="603" t="s">
        <v>10561</v>
      </c>
      <c r="D41" s="603" t="s">
        <v>11133</v>
      </c>
      <c r="E41" s="127">
        <v>1</v>
      </c>
      <c r="F41" s="629"/>
      <c r="G41" s="1013">
        <v>1309.8831168831168</v>
      </c>
      <c r="H41" s="319">
        <f>IF(G41="","",G41-G41*COMPASS!$U$35)</f>
        <v>1309.8831168831168</v>
      </c>
    </row>
    <row r="42" spans="1:8" ht="15" customHeight="1">
      <c r="A42" s="193" t="s">
        <v>10959</v>
      </c>
      <c r="B42" s="313" t="s">
        <v>216</v>
      </c>
      <c r="C42" s="603" t="s">
        <v>10949</v>
      </c>
      <c r="D42" s="603" t="s">
        <v>11134</v>
      </c>
      <c r="E42" s="127">
        <v>1</v>
      </c>
      <c r="F42" s="629"/>
      <c r="G42" s="1013">
        <v>1628.0259740259739</v>
      </c>
      <c r="H42" s="319">
        <f>IF(G42="","",G42-G42*COMPASS!$U$35)</f>
        <v>1628.0259740259739</v>
      </c>
    </row>
    <row r="43" spans="1:8" ht="15" customHeight="1">
      <c r="A43" s="193" t="s">
        <v>10960</v>
      </c>
      <c r="B43" s="313" t="s">
        <v>216</v>
      </c>
      <c r="C43" s="603" t="s">
        <v>10950</v>
      </c>
      <c r="D43" s="603" t="s">
        <v>11135</v>
      </c>
      <c r="E43" s="127">
        <v>1</v>
      </c>
      <c r="F43" s="629"/>
      <c r="G43" s="1013">
        <v>1733.2935064935064</v>
      </c>
      <c r="H43" s="319">
        <f>IF(G43="","",G43-G43*COMPASS!$U$35)</f>
        <v>1733.2935064935064</v>
      </c>
    </row>
    <row r="44" spans="1:8" ht="15" customHeight="1">
      <c r="A44" s="193" t="s">
        <v>10760</v>
      </c>
      <c r="B44" s="313" t="s">
        <v>216</v>
      </c>
      <c r="C44" s="603" t="s">
        <v>10562</v>
      </c>
      <c r="D44" s="603" t="s">
        <v>11136</v>
      </c>
      <c r="E44" s="127">
        <v>1</v>
      </c>
      <c r="F44" s="629"/>
      <c r="G44" s="1013">
        <v>1284.6220246912408</v>
      </c>
      <c r="H44" s="319">
        <f>IF(G44="","",G44-G44*COMPASS!$U$35)</f>
        <v>1284.6220246912408</v>
      </c>
    </row>
    <row r="45" spans="1:8" ht="15" customHeight="1">
      <c r="A45" s="193" t="s">
        <v>10761</v>
      </c>
      <c r="B45" s="313" t="s">
        <v>216</v>
      </c>
      <c r="C45" s="603" t="s">
        <v>10563</v>
      </c>
      <c r="D45" s="603" t="s">
        <v>11137</v>
      </c>
      <c r="E45" s="127">
        <v>1</v>
      </c>
      <c r="F45" s="629"/>
      <c r="G45" s="1013">
        <v>1478.370400566796</v>
      </c>
      <c r="H45" s="319">
        <f>IF(G45="","",G45-G45*COMPASS!$U$35)</f>
        <v>1478.370400566796</v>
      </c>
    </row>
    <row r="46" spans="1:8" ht="15" customHeight="1">
      <c r="A46" s="193" t="s">
        <v>10961</v>
      </c>
      <c r="B46" s="313" t="s">
        <v>216</v>
      </c>
      <c r="C46" s="603" t="s">
        <v>10951</v>
      </c>
      <c r="D46" s="603" t="s">
        <v>11138</v>
      </c>
      <c r="E46" s="127">
        <v>1</v>
      </c>
      <c r="F46" s="629"/>
      <c r="G46" s="1013">
        <v>1796.715452619331</v>
      </c>
      <c r="H46" s="319">
        <f>IF(G46="","",G46-G46*COMPASS!$U$35)</f>
        <v>1796.715452619331</v>
      </c>
    </row>
    <row r="47" spans="1:8" ht="15" customHeight="1">
      <c r="A47" s="193" t="s">
        <v>10962</v>
      </c>
      <c r="B47" s="313" t="s">
        <v>467</v>
      </c>
      <c r="C47" s="603" t="s">
        <v>10952</v>
      </c>
      <c r="D47" s="603" t="s">
        <v>11139</v>
      </c>
      <c r="E47" s="127">
        <v>1</v>
      </c>
      <c r="F47" s="629"/>
      <c r="G47" s="1013">
        <v>1894.5962025316451</v>
      </c>
      <c r="H47" s="319">
        <f>IF(G47="","",G47-G47*COMPASS!$U$35)</f>
        <v>1894.5962025316451</v>
      </c>
    </row>
    <row r="48" spans="1:8" ht="15" customHeight="1">
      <c r="A48" s="128" t="s">
        <v>10564</v>
      </c>
      <c r="B48" s="314"/>
      <c r="C48" s="129"/>
      <c r="D48" s="1011"/>
      <c r="E48" s="71"/>
      <c r="F48" s="71"/>
      <c r="G48" s="1012"/>
      <c r="H48" s="319" t="str">
        <f>IF(G48="","",G48-G48*COMPASS!$U$35)</f>
        <v/>
      </c>
    </row>
    <row r="49" spans="1:8" ht="15" customHeight="1">
      <c r="A49" s="193" t="s">
        <v>10762</v>
      </c>
      <c r="B49" s="313" t="s">
        <v>216</v>
      </c>
      <c r="C49" s="603" t="s">
        <v>10565</v>
      </c>
      <c r="D49" s="603" t="s">
        <v>10895</v>
      </c>
      <c r="E49" s="127">
        <v>1</v>
      </c>
      <c r="F49" s="629"/>
      <c r="G49" s="1013">
        <v>285.70166753246747</v>
      </c>
      <c r="H49" s="319">
        <f>IF(G49="","",G49-G49*COMPASS!$U$35)</f>
        <v>285.70166753246747</v>
      </c>
    </row>
    <row r="50" spans="1:8" ht="15" customHeight="1">
      <c r="A50" s="193" t="s">
        <v>10763</v>
      </c>
      <c r="B50" s="313" t="s">
        <v>467</v>
      </c>
      <c r="C50" s="603" t="s">
        <v>10566</v>
      </c>
      <c r="D50" s="603" t="s">
        <v>10896</v>
      </c>
      <c r="E50" s="127">
        <v>1</v>
      </c>
      <c r="F50" s="629"/>
      <c r="G50" s="1013">
        <v>245.90892677022541</v>
      </c>
      <c r="H50" s="319">
        <f>IF(G50="","",G50-G50*COMPASS!$U$35)</f>
        <v>245.90892677022541</v>
      </c>
    </row>
    <row r="51" spans="1:8" ht="15" customHeight="1">
      <c r="A51" s="193" t="s">
        <v>10764</v>
      </c>
      <c r="B51" s="313" t="s">
        <v>216</v>
      </c>
      <c r="C51" s="603" t="s">
        <v>10567</v>
      </c>
      <c r="D51" s="603" t="s">
        <v>10897</v>
      </c>
      <c r="E51" s="127">
        <v>1</v>
      </c>
      <c r="F51" s="629"/>
      <c r="G51" s="1013">
        <v>325.95995324675329</v>
      </c>
      <c r="H51" s="319">
        <f>IF(G51="","",G51-G51*COMPASS!$U$35)</f>
        <v>325.95995324675329</v>
      </c>
    </row>
    <row r="52" spans="1:8" ht="15" customHeight="1">
      <c r="A52" s="193" t="s">
        <v>10765</v>
      </c>
      <c r="B52" s="313" t="s">
        <v>467</v>
      </c>
      <c r="C52" s="603" t="s">
        <v>10568</v>
      </c>
      <c r="D52" s="603" t="s">
        <v>10898</v>
      </c>
      <c r="E52" s="127">
        <v>1</v>
      </c>
      <c r="F52" s="629"/>
      <c r="G52" s="1013">
        <v>330.3854642026713</v>
      </c>
      <c r="H52" s="319">
        <f>IF(G52="","",G52-G52*COMPASS!$U$35)</f>
        <v>330.3854642026713</v>
      </c>
    </row>
    <row r="53" spans="1:8" ht="15" customHeight="1">
      <c r="A53" s="193" t="s">
        <v>10766</v>
      </c>
      <c r="B53" s="313" t="s">
        <v>216</v>
      </c>
      <c r="C53" s="603" t="s">
        <v>10569</v>
      </c>
      <c r="D53" s="603" t="s">
        <v>10899</v>
      </c>
      <c r="E53" s="127">
        <v>1</v>
      </c>
      <c r="F53" s="629"/>
      <c r="G53" s="1013">
        <v>374.86970389610389</v>
      </c>
      <c r="H53" s="319">
        <f>IF(G53="","",G53-G53*COMPASS!$U$35)</f>
        <v>374.86970389610389</v>
      </c>
    </row>
    <row r="54" spans="1:8" ht="15" customHeight="1">
      <c r="A54" s="193" t="s">
        <v>10767</v>
      </c>
      <c r="B54" s="313" t="s">
        <v>467</v>
      </c>
      <c r="C54" s="603" t="s">
        <v>10570</v>
      </c>
      <c r="D54" s="603" t="s">
        <v>10900</v>
      </c>
      <c r="E54" s="127">
        <v>1</v>
      </c>
      <c r="F54" s="629"/>
      <c r="G54" s="1013">
        <v>306.365910426158</v>
      </c>
      <c r="H54" s="319">
        <f>IF(G54="","",G54-G54*COMPASS!$U$35)</f>
        <v>306.365910426158</v>
      </c>
    </row>
    <row r="55" spans="1:8" ht="15" customHeight="1">
      <c r="A55" s="193" t="s">
        <v>10768</v>
      </c>
      <c r="B55" s="313" t="s">
        <v>216</v>
      </c>
      <c r="C55" s="603" t="s">
        <v>10571</v>
      </c>
      <c r="D55" s="603" t="s">
        <v>10901</v>
      </c>
      <c r="E55" s="127">
        <v>1</v>
      </c>
      <c r="F55" s="629"/>
      <c r="G55" s="1013">
        <v>346.15009350649348</v>
      </c>
      <c r="H55" s="319">
        <f>IF(G55="","",G55-G55*COMPASS!$U$35)</f>
        <v>346.15009350649348</v>
      </c>
    </row>
    <row r="56" spans="1:8" ht="15" customHeight="1">
      <c r="A56" s="193" t="s">
        <v>10769</v>
      </c>
      <c r="B56" s="313" t="s">
        <v>467</v>
      </c>
      <c r="C56" s="603" t="s">
        <v>10572</v>
      </c>
      <c r="D56" s="603" t="s">
        <v>10902</v>
      </c>
      <c r="E56" s="127">
        <v>1</v>
      </c>
      <c r="F56" s="629"/>
      <c r="G56" s="1013">
        <v>304.26711446510342</v>
      </c>
      <c r="H56" s="319">
        <f>IF(G56="","",G56-G56*COMPASS!$U$35)</f>
        <v>304.26711446510342</v>
      </c>
    </row>
    <row r="57" spans="1:8" ht="15" customHeight="1">
      <c r="A57" s="193" t="s">
        <v>10770</v>
      </c>
      <c r="B57" s="313" t="s">
        <v>216</v>
      </c>
      <c r="C57" s="603" t="s">
        <v>10573</v>
      </c>
      <c r="D57" s="603" t="s">
        <v>10903</v>
      </c>
      <c r="E57" s="127">
        <v>1</v>
      </c>
      <c r="F57" s="629"/>
      <c r="G57" s="1013">
        <v>412.67792727272735</v>
      </c>
      <c r="H57" s="319">
        <f>IF(G57="","",G57-G57*COMPASS!$U$35)</f>
        <v>412.67792727272735</v>
      </c>
    </row>
    <row r="58" spans="1:8" ht="15" customHeight="1">
      <c r="A58" s="193" t="s">
        <v>10771</v>
      </c>
      <c r="B58" s="313" t="s">
        <v>216</v>
      </c>
      <c r="C58" s="603" t="s">
        <v>10574</v>
      </c>
      <c r="D58" s="603" t="s">
        <v>10904</v>
      </c>
      <c r="E58" s="127">
        <v>1</v>
      </c>
      <c r="F58" s="629"/>
      <c r="G58" s="1013">
        <v>396.14773764904731</v>
      </c>
      <c r="H58" s="319">
        <f>IF(G58="","",G58-G58*COMPASS!$U$35)</f>
        <v>396.14773764904731</v>
      </c>
    </row>
    <row r="59" spans="1:8" ht="15" customHeight="1">
      <c r="A59" s="193" t="s">
        <v>10772</v>
      </c>
      <c r="B59" s="313" t="s">
        <v>216</v>
      </c>
      <c r="C59" s="603" t="s">
        <v>10575</v>
      </c>
      <c r="D59" s="603" t="s">
        <v>10905</v>
      </c>
      <c r="E59" s="127">
        <v>1</v>
      </c>
      <c r="F59" s="629"/>
      <c r="G59" s="1013">
        <v>388.31963116883117</v>
      </c>
      <c r="H59" s="319">
        <f>IF(G59="","",G59-G59*COMPASS!$U$35)</f>
        <v>388.31963116883117</v>
      </c>
    </row>
    <row r="60" spans="1:8" ht="15" customHeight="1">
      <c r="A60" s="193" t="s">
        <v>10773</v>
      </c>
      <c r="B60" s="313" t="s">
        <v>467</v>
      </c>
      <c r="C60" s="603" t="s">
        <v>10576</v>
      </c>
      <c r="D60" s="603" t="s">
        <v>10906</v>
      </c>
      <c r="E60" s="127">
        <v>1</v>
      </c>
      <c r="F60" s="629"/>
      <c r="G60" s="1013">
        <v>331.1433627441632</v>
      </c>
      <c r="H60" s="319">
        <f>IF(G60="","",G60-G60*COMPASS!$U$35)</f>
        <v>331.1433627441632</v>
      </c>
    </row>
    <row r="61" spans="1:8" ht="15" customHeight="1">
      <c r="A61" s="193" t="s">
        <v>10774</v>
      </c>
      <c r="B61" s="313" t="s">
        <v>216</v>
      </c>
      <c r="C61" s="603" t="s">
        <v>10577</v>
      </c>
      <c r="D61" s="603" t="s">
        <v>10907</v>
      </c>
      <c r="E61" s="127">
        <v>1</v>
      </c>
      <c r="F61" s="629"/>
      <c r="G61" s="1013">
        <v>444.24408311688313</v>
      </c>
      <c r="H61" s="319">
        <f>IF(G61="","",G61-G61*COMPASS!$U$35)</f>
        <v>444.24408311688313</v>
      </c>
    </row>
    <row r="62" spans="1:8" ht="15" customHeight="1">
      <c r="A62" s="193" t="s">
        <v>10775</v>
      </c>
      <c r="B62" s="313" t="s">
        <v>467</v>
      </c>
      <c r="C62" s="603" t="s">
        <v>10578</v>
      </c>
      <c r="D62" s="603" t="s">
        <v>10908</v>
      </c>
      <c r="E62" s="127">
        <v>1</v>
      </c>
      <c r="F62" s="629"/>
      <c r="G62" s="1013">
        <v>371.37028533104217</v>
      </c>
      <c r="H62" s="319">
        <f>IF(G62="","",G62-G62*COMPASS!$U$35)</f>
        <v>371.37028533104217</v>
      </c>
    </row>
    <row r="63" spans="1:8" ht="15" customHeight="1">
      <c r="A63" s="193" t="s">
        <v>10776</v>
      </c>
      <c r="B63" s="313" t="s">
        <v>216</v>
      </c>
      <c r="C63" s="603" t="s">
        <v>10579</v>
      </c>
      <c r="D63" s="603" t="s">
        <v>10909</v>
      </c>
      <c r="E63" s="127">
        <v>1</v>
      </c>
      <c r="F63" s="629"/>
      <c r="G63" s="1013">
        <v>460.65714285714284</v>
      </c>
      <c r="H63" s="319">
        <f>IF(G63="","",G63-G63*COMPASS!$U$35)</f>
        <v>460.65714285714284</v>
      </c>
    </row>
    <row r="64" spans="1:8" ht="15" customHeight="1">
      <c r="A64" s="193" t="s">
        <v>10777</v>
      </c>
      <c r="B64" s="313" t="s">
        <v>216</v>
      </c>
      <c r="C64" s="603" t="s">
        <v>10580</v>
      </c>
      <c r="D64" s="603" t="s">
        <v>10910</v>
      </c>
      <c r="E64" s="127">
        <v>1</v>
      </c>
      <c r="F64" s="629"/>
      <c r="G64" s="1013">
        <v>411.68465774963175</v>
      </c>
      <c r="H64" s="319">
        <f>IF(G64="","",G64-G64*COMPASS!$U$35)</f>
        <v>411.68465774963175</v>
      </c>
    </row>
    <row r="65" spans="1:8" ht="15" customHeight="1">
      <c r="A65" s="128" t="s">
        <v>10581</v>
      </c>
      <c r="B65" s="314"/>
      <c r="C65" s="129"/>
      <c r="D65" s="129"/>
      <c r="E65" s="71"/>
      <c r="F65" s="71"/>
      <c r="G65" s="1012"/>
      <c r="H65" s="319" t="str">
        <f>IF(G65="","",G65-G65*COMPASS!$U$35)</f>
        <v/>
      </c>
    </row>
    <row r="66" spans="1:8" ht="15" customHeight="1">
      <c r="A66" s="193" t="s">
        <v>10778</v>
      </c>
      <c r="B66" s="313" t="s">
        <v>467</v>
      </c>
      <c r="C66" s="603" t="s">
        <v>10582</v>
      </c>
      <c r="D66" s="603" t="s">
        <v>10911</v>
      </c>
      <c r="E66" s="403">
        <v>1</v>
      </c>
      <c r="F66" s="630"/>
      <c r="G66" s="1015">
        <v>45.909969520971238</v>
      </c>
      <c r="H66" s="319">
        <f>IF(G66="","",G66-G66*COMPASS!$U$35)</f>
        <v>45.909969520971238</v>
      </c>
    </row>
    <row r="67" spans="1:8" ht="15" customHeight="1">
      <c r="A67" s="193" t="s">
        <v>10779</v>
      </c>
      <c r="B67" s="313" t="s">
        <v>467</v>
      </c>
      <c r="C67" s="603" t="s">
        <v>10583</v>
      </c>
      <c r="D67" s="603" t="s">
        <v>10912</v>
      </c>
      <c r="E67" s="403">
        <v>1</v>
      </c>
      <c r="F67" s="630"/>
      <c r="G67" s="1015">
        <v>59.916616007223951</v>
      </c>
      <c r="H67" s="319">
        <f>IF(G67="","",G67-G67*COMPASS!$U$35)</f>
        <v>59.916616007223951</v>
      </c>
    </row>
    <row r="68" spans="1:8" ht="15" customHeight="1">
      <c r="A68" s="193" t="s">
        <v>10780</v>
      </c>
      <c r="B68" s="313" t="s">
        <v>216</v>
      </c>
      <c r="C68" s="603" t="s">
        <v>10584</v>
      </c>
      <c r="D68" s="603" t="s">
        <v>10913</v>
      </c>
      <c r="E68" s="127">
        <v>1</v>
      </c>
      <c r="F68" s="629"/>
      <c r="G68" s="1013">
        <v>91.786037974683524</v>
      </c>
      <c r="H68" s="319">
        <f>IF(G68="","",G68-G68*COMPASS!$U$35)</f>
        <v>91.786037974683524</v>
      </c>
    </row>
    <row r="69" spans="1:8" ht="15" customHeight="1">
      <c r="A69" s="193" t="s">
        <v>10781</v>
      </c>
      <c r="B69" s="313" t="s">
        <v>467</v>
      </c>
      <c r="C69" s="603" t="s">
        <v>10585</v>
      </c>
      <c r="D69" s="603" t="s">
        <v>10914</v>
      </c>
      <c r="E69" s="127">
        <v>1</v>
      </c>
      <c r="F69" s="629"/>
      <c r="G69" s="1013">
        <v>102.74504651862829</v>
      </c>
      <c r="H69" s="319">
        <f>IF(G69="","",G69-G69*COMPASS!$U$35)</f>
        <v>102.74504651862829</v>
      </c>
    </row>
    <row r="70" spans="1:8" ht="15" customHeight="1">
      <c r="A70" s="193" t="s">
        <v>10782</v>
      </c>
      <c r="B70" s="313" t="s">
        <v>467</v>
      </c>
      <c r="C70" s="603" t="s">
        <v>10586</v>
      </c>
      <c r="D70" s="603" t="s">
        <v>10915</v>
      </c>
      <c r="E70" s="403">
        <v>1</v>
      </c>
      <c r="F70" s="630"/>
      <c r="G70" s="1015">
        <v>107.59864720632206</v>
      </c>
      <c r="H70" s="319">
        <f>IF(G70="","",G70-G70*COMPASS!$U$35)</f>
        <v>107.59864720632206</v>
      </c>
    </row>
    <row r="71" spans="1:8" ht="15" customHeight="1">
      <c r="A71" s="193" t="s">
        <v>10783</v>
      </c>
      <c r="B71" s="313" t="s">
        <v>467</v>
      </c>
      <c r="C71" s="603" t="s">
        <v>10587</v>
      </c>
      <c r="D71" s="603" t="s">
        <v>10916</v>
      </c>
      <c r="E71" s="403">
        <v>1</v>
      </c>
      <c r="F71" s="630"/>
      <c r="G71" s="1015">
        <v>111.42644303797469</v>
      </c>
      <c r="H71" s="319">
        <f>IF(G71="","",G71-G71*COMPASS!$U$35)</f>
        <v>111.42644303797469</v>
      </c>
    </row>
    <row r="72" spans="1:8" ht="15" customHeight="1">
      <c r="A72" s="193" t="s">
        <v>10784</v>
      </c>
      <c r="B72" s="313" t="s">
        <v>467</v>
      </c>
      <c r="C72" s="603" t="s">
        <v>10588</v>
      </c>
      <c r="D72" s="603" t="s">
        <v>10917</v>
      </c>
      <c r="E72" s="403">
        <v>1</v>
      </c>
      <c r="F72" s="630"/>
      <c r="G72" s="1015">
        <v>126.85702887520992</v>
      </c>
      <c r="H72" s="319">
        <f>IF(G72="","",G72-G72*COMPASS!$U$35)</f>
        <v>126.85702887520992</v>
      </c>
    </row>
    <row r="73" spans="1:8" ht="15" customHeight="1">
      <c r="A73" s="193" t="s">
        <v>17466</v>
      </c>
      <c r="B73" s="313" t="s">
        <v>216</v>
      </c>
      <c r="C73" s="603" t="s">
        <v>17325</v>
      </c>
      <c r="D73" s="603" t="s">
        <v>17326</v>
      </c>
      <c r="E73" s="403">
        <v>1</v>
      </c>
      <c r="F73" s="1255" t="s">
        <v>445</v>
      </c>
      <c r="G73" s="1015">
        <v>178.09575879359019</v>
      </c>
      <c r="H73" s="319">
        <f>IF(G73="","",G73-G73*COMPASS!$U$35)</f>
        <v>178.09575879359019</v>
      </c>
    </row>
    <row r="74" spans="1:8" ht="15" customHeight="1">
      <c r="A74" s="193" t="s">
        <v>17467</v>
      </c>
      <c r="B74" s="313" t="s">
        <v>216</v>
      </c>
      <c r="C74" s="603" t="s">
        <v>17327</v>
      </c>
      <c r="D74" s="603" t="s">
        <v>17328</v>
      </c>
      <c r="E74" s="403">
        <v>1</v>
      </c>
      <c r="F74" s="1255" t="s">
        <v>445</v>
      </c>
      <c r="G74" s="1015">
        <v>230.61129346616636</v>
      </c>
      <c r="H74" s="319">
        <f>IF(G74="","",G74-G74*COMPASS!$U$35)</f>
        <v>230.61129346616636</v>
      </c>
    </row>
    <row r="75" spans="1:8" ht="15" customHeight="1">
      <c r="A75" s="193" t="s">
        <v>17468</v>
      </c>
      <c r="B75" s="313" t="s">
        <v>216</v>
      </c>
      <c r="C75" s="603" t="s">
        <v>17329</v>
      </c>
      <c r="D75" s="603" t="s">
        <v>17330</v>
      </c>
      <c r="E75" s="403">
        <v>1</v>
      </c>
      <c r="F75" s="1255" t="s">
        <v>445</v>
      </c>
      <c r="G75" s="1015">
        <v>261.39339069232221</v>
      </c>
      <c r="H75" s="319">
        <f>IF(G75="","",G75-G75*COMPASS!$U$35)</f>
        <v>261.39339069232221</v>
      </c>
    </row>
    <row r="76" spans="1:8" ht="15" customHeight="1">
      <c r="A76" s="193" t="s">
        <v>17469</v>
      </c>
      <c r="B76" s="313" t="s">
        <v>216</v>
      </c>
      <c r="C76" s="603" t="s">
        <v>17331</v>
      </c>
      <c r="D76" s="603" t="s">
        <v>17332</v>
      </c>
      <c r="E76" s="403">
        <v>1</v>
      </c>
      <c r="F76" s="1255" t="s">
        <v>445</v>
      </c>
      <c r="G76" s="1015">
        <v>272.39426643680656</v>
      </c>
      <c r="H76" s="319">
        <f>IF(G76="","",G76-G76*COMPASS!$U$35)</f>
        <v>272.39426643680656</v>
      </c>
    </row>
    <row r="77" spans="1:8" ht="15" customHeight="1">
      <c r="A77" s="193" t="s">
        <v>10785</v>
      </c>
      <c r="B77" s="313" t="s">
        <v>216</v>
      </c>
      <c r="C77" s="603" t="s">
        <v>10589</v>
      </c>
      <c r="D77" s="603" t="s">
        <v>10590</v>
      </c>
      <c r="E77" s="403">
        <v>1</v>
      </c>
      <c r="F77" s="630"/>
      <c r="G77" s="1015">
        <v>76.56184025946537</v>
      </c>
      <c r="H77" s="319">
        <f>IF(G77="","",G77-G77*COMPASS!$U$35)</f>
        <v>76.56184025946537</v>
      </c>
    </row>
    <row r="78" spans="1:8" ht="15" customHeight="1">
      <c r="A78" s="193" t="s">
        <v>10786</v>
      </c>
      <c r="B78" s="313" t="s">
        <v>467</v>
      </c>
      <c r="C78" s="603" t="s">
        <v>10591</v>
      </c>
      <c r="D78" s="603" t="s">
        <v>10592</v>
      </c>
      <c r="E78" s="127">
        <v>1</v>
      </c>
      <c r="F78" s="629"/>
      <c r="G78" s="1013">
        <v>97.019679940101</v>
      </c>
      <c r="H78" s="319">
        <f>IF(G78="","",G78-G78*COMPASS!$U$35)</f>
        <v>97.019679940101</v>
      </c>
    </row>
    <row r="79" spans="1:8" ht="15" customHeight="1">
      <c r="A79" s="193" t="s">
        <v>10787</v>
      </c>
      <c r="B79" s="313" t="s">
        <v>467</v>
      </c>
      <c r="C79" s="603" t="s">
        <v>10593</v>
      </c>
      <c r="D79" s="603" t="s">
        <v>10594</v>
      </c>
      <c r="E79" s="127">
        <v>1</v>
      </c>
      <c r="F79" s="629"/>
      <c r="G79" s="1013">
        <v>123.79562013891123</v>
      </c>
      <c r="H79" s="319">
        <f>IF(G79="","",G79-G79*COMPASS!$U$35)</f>
        <v>123.79562013891123</v>
      </c>
    </row>
    <row r="80" spans="1:8" ht="15" customHeight="1">
      <c r="A80" s="193" t="s">
        <v>10788</v>
      </c>
      <c r="B80" s="313" t="s">
        <v>216</v>
      </c>
      <c r="C80" s="603" t="s">
        <v>10595</v>
      </c>
      <c r="D80" s="603" t="s">
        <v>10918</v>
      </c>
      <c r="E80" s="127">
        <v>1</v>
      </c>
      <c r="F80" s="629"/>
      <c r="G80" s="1013">
        <v>199.62241995836132</v>
      </c>
      <c r="H80" s="319">
        <f>IF(G80="","",G80-G80*COMPASS!$U$35)</f>
        <v>199.62241995836132</v>
      </c>
    </row>
    <row r="81" spans="1:8" ht="15" customHeight="1">
      <c r="A81" s="193" t="s">
        <v>10789</v>
      </c>
      <c r="B81" s="313" t="s">
        <v>216</v>
      </c>
      <c r="C81" s="603" t="s">
        <v>10596</v>
      </c>
      <c r="D81" s="603" t="s">
        <v>10919</v>
      </c>
      <c r="E81" s="127">
        <v>1</v>
      </c>
      <c r="F81" s="629"/>
      <c r="G81" s="1013">
        <v>213.6009978161016</v>
      </c>
      <c r="H81" s="319">
        <f>IF(G81="","",G81-G81*COMPASS!$U$35)</f>
        <v>213.6009978161016</v>
      </c>
    </row>
    <row r="82" spans="1:8" ht="15" customHeight="1">
      <c r="A82" s="128" t="s">
        <v>10598</v>
      </c>
      <c r="B82" s="314"/>
      <c r="C82" s="129"/>
      <c r="D82" s="129"/>
      <c r="E82" s="71"/>
      <c r="F82" s="71"/>
      <c r="G82" s="1012"/>
      <c r="H82" s="319" t="str">
        <f>IF(G82="","",G82-G82*COMPASS!$U$35)</f>
        <v/>
      </c>
    </row>
    <row r="83" spans="1:8" ht="15" customHeight="1">
      <c r="A83" s="193" t="s">
        <v>10791</v>
      </c>
      <c r="B83" s="313" t="s">
        <v>216</v>
      </c>
      <c r="C83" s="603" t="s">
        <v>10599</v>
      </c>
      <c r="D83" s="603" t="s">
        <v>10920</v>
      </c>
      <c r="E83" s="127">
        <v>1</v>
      </c>
      <c r="F83" s="629"/>
      <c r="G83" s="1013">
        <v>135.89273752559217</v>
      </c>
      <c r="H83" s="319">
        <f>IF(G83="","",G83-G83*COMPASS!$U$35)</f>
        <v>135.89273752559217</v>
      </c>
    </row>
    <row r="84" spans="1:8" ht="15" customHeight="1">
      <c r="A84" s="193" t="s">
        <v>10792</v>
      </c>
      <c r="B84" s="313" t="s">
        <v>216</v>
      </c>
      <c r="C84" s="603" t="s">
        <v>10600</v>
      </c>
      <c r="D84" s="603" t="s">
        <v>10921</v>
      </c>
      <c r="E84" s="127">
        <v>1</v>
      </c>
      <c r="F84" s="629"/>
      <c r="G84" s="1013">
        <v>142.379746835443</v>
      </c>
      <c r="H84" s="319">
        <f>IF(G84="","",G84-G84*COMPASS!$U$35)</f>
        <v>142.379746835443</v>
      </c>
    </row>
    <row r="85" spans="1:8" ht="15" customHeight="1">
      <c r="A85" s="193" t="s">
        <v>10793</v>
      </c>
      <c r="B85" s="313" t="s">
        <v>216</v>
      </c>
      <c r="C85" s="603" t="s">
        <v>10601</v>
      </c>
      <c r="D85" s="603" t="s">
        <v>10922</v>
      </c>
      <c r="E85" s="127">
        <v>1</v>
      </c>
      <c r="F85" s="629"/>
      <c r="G85" s="1013">
        <v>143.2070886075949</v>
      </c>
      <c r="H85" s="319">
        <f>IF(G85="","",G85-G85*COMPASS!$U$35)</f>
        <v>143.2070886075949</v>
      </c>
    </row>
    <row r="86" spans="1:8" ht="15" customHeight="1">
      <c r="A86" s="193" t="s">
        <v>10794</v>
      </c>
      <c r="B86" s="313" t="s">
        <v>216</v>
      </c>
      <c r="C86" s="603" t="s">
        <v>10602</v>
      </c>
      <c r="D86" s="603" t="s">
        <v>10923</v>
      </c>
      <c r="E86" s="127">
        <v>1</v>
      </c>
      <c r="F86" s="629"/>
      <c r="G86" s="1013">
        <v>154.34785685057457</v>
      </c>
      <c r="H86" s="319">
        <f>IF(G86="","",G86-G86*COMPASS!$U$35)</f>
        <v>154.34785685057457</v>
      </c>
    </row>
    <row r="87" spans="1:8" ht="15" customHeight="1">
      <c r="A87" s="193" t="s">
        <v>10795</v>
      </c>
      <c r="B87" s="313" t="s">
        <v>467</v>
      </c>
      <c r="C87" s="603" t="s">
        <v>10603</v>
      </c>
      <c r="D87" s="603" t="s">
        <v>10924</v>
      </c>
      <c r="E87" s="127">
        <v>1</v>
      </c>
      <c r="F87" s="629"/>
      <c r="G87" s="1013">
        <v>161.60636959203092</v>
      </c>
      <c r="H87" s="319">
        <f>IF(G87="","",G87-G87*COMPASS!$U$35)</f>
        <v>161.60636959203092</v>
      </c>
    </row>
    <row r="88" spans="1:8" ht="15" customHeight="1">
      <c r="A88" s="193" t="s">
        <v>10796</v>
      </c>
      <c r="B88" s="313" t="s">
        <v>467</v>
      </c>
      <c r="C88" s="603" t="s">
        <v>10604</v>
      </c>
      <c r="D88" s="603" t="s">
        <v>10925</v>
      </c>
      <c r="E88" s="127">
        <v>1</v>
      </c>
      <c r="F88" s="629"/>
      <c r="G88" s="1013">
        <v>167.67676625634439</v>
      </c>
      <c r="H88" s="319">
        <f>IF(G88="","",G88-G88*COMPASS!$U$35)</f>
        <v>167.67676625634439</v>
      </c>
    </row>
    <row r="89" spans="1:8" ht="15" customHeight="1">
      <c r="A89" s="193" t="s">
        <v>17470</v>
      </c>
      <c r="B89" s="313" t="s">
        <v>216</v>
      </c>
      <c r="C89" s="603" t="s">
        <v>17333</v>
      </c>
      <c r="D89" s="603" t="s">
        <v>17334</v>
      </c>
      <c r="E89" s="403">
        <v>1</v>
      </c>
      <c r="F89" s="1255" t="s">
        <v>445</v>
      </c>
      <c r="G89" s="1015">
        <v>118.66295751896352</v>
      </c>
      <c r="H89" s="319">
        <f>IF(G89="","",G89-G89*COMPASS!$U$35)</f>
        <v>118.66295751896352</v>
      </c>
    </row>
    <row r="90" spans="1:8" ht="15" customHeight="1">
      <c r="A90" s="193" t="s">
        <v>17471</v>
      </c>
      <c r="B90" s="313" t="s">
        <v>216</v>
      </c>
      <c r="C90" s="603" t="s">
        <v>17335</v>
      </c>
      <c r="D90" s="603" t="s">
        <v>17336</v>
      </c>
      <c r="E90" s="403">
        <v>1</v>
      </c>
      <c r="F90" s="1255" t="s">
        <v>445</v>
      </c>
      <c r="G90" s="1015">
        <v>131.32235832602146</v>
      </c>
      <c r="H90" s="319">
        <f>IF(G90="","",G90-G90*COMPASS!$U$35)</f>
        <v>131.32235832602146</v>
      </c>
    </row>
    <row r="91" spans="1:8" ht="15" customHeight="1">
      <c r="A91" s="193" t="s">
        <v>17472</v>
      </c>
      <c r="B91" s="313" t="s">
        <v>216</v>
      </c>
      <c r="C91" s="603" t="s">
        <v>17337</v>
      </c>
      <c r="D91" s="603" t="s">
        <v>17338</v>
      </c>
      <c r="E91" s="403">
        <v>1</v>
      </c>
      <c r="F91" s="1255" t="s">
        <v>445</v>
      </c>
      <c r="G91" s="1015">
        <v>144.00505149886976</v>
      </c>
      <c r="H91" s="319">
        <f>IF(G91="","",G91-G91*COMPASS!$U$35)</f>
        <v>144.00505149886976</v>
      </c>
    </row>
    <row r="92" spans="1:8" ht="15" customHeight="1">
      <c r="A92" s="193" t="s">
        <v>17473</v>
      </c>
      <c r="B92" s="313" t="s">
        <v>216</v>
      </c>
      <c r="C92" s="603" t="s">
        <v>17339</v>
      </c>
      <c r="D92" s="603" t="s">
        <v>17340</v>
      </c>
      <c r="E92" s="403">
        <v>1</v>
      </c>
      <c r="F92" s="1255" t="s">
        <v>445</v>
      </c>
      <c r="G92" s="1015">
        <v>161.94017315744313</v>
      </c>
      <c r="H92" s="319">
        <f>IF(G92="","",G92-G92*COMPASS!$U$35)</f>
        <v>161.94017315744313</v>
      </c>
    </row>
    <row r="93" spans="1:8" ht="15" customHeight="1">
      <c r="A93" s="193" t="s">
        <v>17474</v>
      </c>
      <c r="B93" s="313" t="s">
        <v>216</v>
      </c>
      <c r="C93" s="603" t="s">
        <v>17341</v>
      </c>
      <c r="D93" s="603" t="s">
        <v>17342</v>
      </c>
      <c r="E93" s="403">
        <v>1</v>
      </c>
      <c r="F93" s="1255" t="s">
        <v>445</v>
      </c>
      <c r="G93" s="1015">
        <v>179.89858718180679</v>
      </c>
      <c r="H93" s="319">
        <f>IF(G93="","",G93-G93*COMPASS!$U$35)</f>
        <v>179.89858718180679</v>
      </c>
    </row>
    <row r="94" spans="1:8" ht="15" customHeight="1">
      <c r="A94" s="193" t="s">
        <v>17475</v>
      </c>
      <c r="B94" s="313" t="s">
        <v>216</v>
      </c>
      <c r="C94" s="603" t="s">
        <v>17343</v>
      </c>
      <c r="D94" s="603" t="s">
        <v>17344</v>
      </c>
      <c r="E94" s="403">
        <v>1</v>
      </c>
      <c r="F94" s="1255" t="s">
        <v>445</v>
      </c>
      <c r="G94" s="1015">
        <v>199.80191374966515</v>
      </c>
      <c r="H94" s="319">
        <f>IF(G94="","",G94-G94*COMPASS!$U$35)</f>
        <v>199.80191374966515</v>
      </c>
    </row>
    <row r="95" spans="1:8" ht="15" customHeight="1">
      <c r="A95" s="128" t="s">
        <v>10605</v>
      </c>
      <c r="B95" s="605"/>
      <c r="C95" s="606"/>
      <c r="D95" s="606"/>
      <c r="E95" s="607"/>
      <c r="F95" s="607"/>
      <c r="G95" s="1014"/>
      <c r="H95" s="319" t="str">
        <f>IF(G95="","",G95-G95*COMPASS!$U$35)</f>
        <v/>
      </c>
    </row>
    <row r="96" spans="1:8" ht="15" customHeight="1">
      <c r="A96" s="42" t="s">
        <v>10797</v>
      </c>
      <c r="B96" s="315" t="s">
        <v>467</v>
      </c>
      <c r="C96" s="603" t="s">
        <v>10606</v>
      </c>
      <c r="D96" s="603" t="s">
        <v>10926</v>
      </c>
      <c r="E96" s="127">
        <v>1</v>
      </c>
      <c r="F96" s="629"/>
      <c r="G96" s="1013">
        <v>97.292191435768274</v>
      </c>
      <c r="H96" s="319">
        <f>IF(G96="","",G96-G96*COMPASS!$U$35)</f>
        <v>97.292191435768274</v>
      </c>
    </row>
    <row r="97" spans="1:8" ht="15" customHeight="1">
      <c r="A97" s="42" t="s">
        <v>10798</v>
      </c>
      <c r="B97" s="313" t="s">
        <v>467</v>
      </c>
      <c r="C97" s="603" t="s">
        <v>10607</v>
      </c>
      <c r="D97" s="603" t="s">
        <v>10927</v>
      </c>
      <c r="E97" s="127">
        <v>1</v>
      </c>
      <c r="F97" s="629"/>
      <c r="G97" s="1013">
        <v>101.92975548273256</v>
      </c>
      <c r="H97" s="319">
        <f>IF(G97="","",G97-G97*COMPASS!$U$35)</f>
        <v>101.92975548273256</v>
      </c>
    </row>
    <row r="98" spans="1:8" ht="15" customHeight="1">
      <c r="A98" s="42" t="s">
        <v>10799</v>
      </c>
      <c r="B98" s="315" t="s">
        <v>216</v>
      </c>
      <c r="C98" s="603" t="s">
        <v>10608</v>
      </c>
      <c r="D98" s="603" t="s">
        <v>10928</v>
      </c>
      <c r="E98" s="127">
        <v>1</v>
      </c>
      <c r="F98" s="629"/>
      <c r="G98" s="1013">
        <v>113.57090628615504</v>
      </c>
      <c r="H98" s="319">
        <f>IF(G98="","",G98-G98*COMPASS!$U$35)</f>
        <v>113.57090628615504</v>
      </c>
    </row>
    <row r="99" spans="1:8" ht="15" customHeight="1">
      <c r="A99" s="42" t="s">
        <v>10800</v>
      </c>
      <c r="B99" s="315" t="s">
        <v>216</v>
      </c>
      <c r="C99" s="603" t="s">
        <v>10609</v>
      </c>
      <c r="D99" s="603" t="s">
        <v>10929</v>
      </c>
      <c r="E99" s="127">
        <v>1</v>
      </c>
      <c r="F99" s="629"/>
      <c r="G99" s="1013">
        <v>115.8608378308918</v>
      </c>
      <c r="H99" s="319">
        <f>IF(G99="","",G99-G99*COMPASS!$U$35)</f>
        <v>115.8608378308918</v>
      </c>
    </row>
    <row r="100" spans="1:8" ht="15" customHeight="1">
      <c r="A100" s="42" t="s">
        <v>4213</v>
      </c>
      <c r="B100" s="315" t="s">
        <v>467</v>
      </c>
      <c r="C100" s="603" t="s">
        <v>3790</v>
      </c>
      <c r="D100" s="603" t="s">
        <v>10930</v>
      </c>
      <c r="E100" s="127">
        <v>1</v>
      </c>
      <c r="F100" s="629"/>
      <c r="G100" s="1013">
        <v>134.15640150564619</v>
      </c>
      <c r="H100" s="319">
        <f>IF(G100="","",G100-G100*COMPASS!$U$35)</f>
        <v>134.15640150564619</v>
      </c>
    </row>
    <row r="101" spans="1:8" ht="15" customHeight="1">
      <c r="A101" s="42" t="s">
        <v>10801</v>
      </c>
      <c r="B101" s="315" t="s">
        <v>216</v>
      </c>
      <c r="C101" s="603" t="s">
        <v>10610</v>
      </c>
      <c r="D101" s="603" t="s">
        <v>10931</v>
      </c>
      <c r="E101" s="127">
        <v>1</v>
      </c>
      <c r="F101" s="629"/>
      <c r="G101" s="1013">
        <v>159.6090860007713</v>
      </c>
      <c r="H101" s="319">
        <f>IF(G101="","",G101-G101*COMPASS!$U$35)</f>
        <v>159.6090860007713</v>
      </c>
    </row>
    <row r="102" spans="1:8" ht="15" customHeight="1">
      <c r="A102" s="42" t="s">
        <v>10802</v>
      </c>
      <c r="B102" s="315" t="s">
        <v>467</v>
      </c>
      <c r="C102" s="603" t="s">
        <v>10611</v>
      </c>
      <c r="D102" s="603" t="s">
        <v>10612</v>
      </c>
      <c r="E102" s="403">
        <v>1</v>
      </c>
      <c r="F102" s="630"/>
      <c r="G102" s="1015">
        <v>26.150115384615383</v>
      </c>
      <c r="H102" s="319">
        <f>IF(G102="","",G102-G102*COMPASS!$U$35)</f>
        <v>26.150115384615383</v>
      </c>
    </row>
    <row r="103" spans="1:8" ht="15" customHeight="1">
      <c r="A103" s="42" t="s">
        <v>17476</v>
      </c>
      <c r="B103" s="315" t="s">
        <v>467</v>
      </c>
      <c r="C103" s="603" t="s">
        <v>17345</v>
      </c>
      <c r="D103" s="603" t="s">
        <v>17346</v>
      </c>
      <c r="E103" s="403">
        <v>1</v>
      </c>
      <c r="F103" s="1255" t="s">
        <v>445</v>
      </c>
      <c r="G103" s="1015">
        <v>23.384615384615383</v>
      </c>
      <c r="H103" s="319">
        <f>IF(G103="","",G103-G103*COMPASS!$U$35)</f>
        <v>23.384615384615383</v>
      </c>
    </row>
    <row r="104" spans="1:8" ht="15" customHeight="1">
      <c r="A104" s="42" t="s">
        <v>17477</v>
      </c>
      <c r="B104" s="315" t="s">
        <v>467</v>
      </c>
      <c r="C104" s="603" t="s">
        <v>17347</v>
      </c>
      <c r="D104" s="603" t="s">
        <v>17348</v>
      </c>
      <c r="E104" s="403">
        <v>1</v>
      </c>
      <c r="F104" s="1255" t="s">
        <v>445</v>
      </c>
      <c r="G104" s="1015">
        <v>85.526974358974329</v>
      </c>
      <c r="H104" s="319">
        <f>IF(G104="","",G104-G104*COMPASS!$U$35)</f>
        <v>85.526974358974329</v>
      </c>
    </row>
    <row r="105" spans="1:8" ht="15" customHeight="1">
      <c r="A105" s="42" t="s">
        <v>17478</v>
      </c>
      <c r="B105" s="315" t="s">
        <v>467</v>
      </c>
      <c r="C105" s="603" t="s">
        <v>17349</v>
      </c>
      <c r="D105" s="603" t="s">
        <v>17350</v>
      </c>
      <c r="E105" s="403">
        <v>1</v>
      </c>
      <c r="F105" s="1255" t="s">
        <v>445</v>
      </c>
      <c r="G105" s="1015">
        <v>92.708451282051271</v>
      </c>
      <c r="H105" s="319">
        <f>IF(G105="","",G105-G105*COMPASS!$U$35)</f>
        <v>92.708451282051271</v>
      </c>
    </row>
    <row r="106" spans="1:8" ht="15" customHeight="1">
      <c r="A106" s="42" t="s">
        <v>17479</v>
      </c>
      <c r="B106" s="315" t="s">
        <v>467</v>
      </c>
      <c r="C106" s="603" t="s">
        <v>17351</v>
      </c>
      <c r="D106" s="603" t="s">
        <v>17352</v>
      </c>
      <c r="E106" s="403">
        <v>1</v>
      </c>
      <c r="F106" s="1255" t="s">
        <v>445</v>
      </c>
      <c r="G106" s="1015">
        <v>107.18761025641024</v>
      </c>
      <c r="H106" s="319">
        <f>IF(G106="","",G106-G106*COMPASS!$U$35)</f>
        <v>107.18761025641024</v>
      </c>
    </row>
    <row r="107" spans="1:8" ht="15" customHeight="1">
      <c r="A107" s="42" t="s">
        <v>17480</v>
      </c>
      <c r="B107" s="315" t="s">
        <v>467</v>
      </c>
      <c r="C107" s="603" t="s">
        <v>17353</v>
      </c>
      <c r="D107" s="603" t="s">
        <v>17354</v>
      </c>
      <c r="E107" s="403">
        <v>1</v>
      </c>
      <c r="F107" s="1255" t="s">
        <v>445</v>
      </c>
      <c r="G107" s="1015">
        <v>120.81847179487178</v>
      </c>
      <c r="H107" s="319">
        <f>IF(G107="","",G107-G107*COMPASS!$U$35)</f>
        <v>120.81847179487178</v>
      </c>
    </row>
    <row r="108" spans="1:8" ht="15" customHeight="1">
      <c r="A108" s="128" t="s">
        <v>10613</v>
      </c>
      <c r="B108" s="314"/>
      <c r="C108" s="129"/>
      <c r="D108" s="129"/>
      <c r="E108" s="71"/>
      <c r="F108" s="71"/>
      <c r="G108" s="1012"/>
      <c r="H108" s="319" t="str">
        <f>IF(G108="","",G108-G108*COMPASS!$U$35)</f>
        <v/>
      </c>
    </row>
    <row r="109" spans="1:8" ht="15" customHeight="1">
      <c r="A109" s="193" t="s">
        <v>10803</v>
      </c>
      <c r="B109" s="313" t="s">
        <v>216</v>
      </c>
      <c r="C109" s="603" t="s">
        <v>10614</v>
      </c>
      <c r="D109" s="603" t="s">
        <v>10615</v>
      </c>
      <c r="E109" s="127">
        <v>1</v>
      </c>
      <c r="F109" s="629"/>
      <c r="G109" s="1013">
        <v>132.24417721518989</v>
      </c>
      <c r="H109" s="319">
        <f>IF(G109="","",G109-G109*COMPASS!$U$35)</f>
        <v>132.24417721518989</v>
      </c>
    </row>
    <row r="110" spans="1:8" ht="15" customHeight="1">
      <c r="A110" s="193" t="s">
        <v>10804</v>
      </c>
      <c r="B110" s="313" t="s">
        <v>216</v>
      </c>
      <c r="C110" s="603" t="s">
        <v>10616</v>
      </c>
      <c r="D110" s="603" t="s">
        <v>10617</v>
      </c>
      <c r="E110" s="127">
        <v>1</v>
      </c>
      <c r="F110" s="629"/>
      <c r="G110" s="1013">
        <v>146.22975189873421</v>
      </c>
      <c r="H110" s="319">
        <f>IF(G110="","",G110-G110*COMPASS!$U$35)</f>
        <v>146.22975189873421</v>
      </c>
    </row>
    <row r="111" spans="1:8" ht="15" customHeight="1">
      <c r="A111" s="193" t="s">
        <v>10805</v>
      </c>
      <c r="B111" s="313" t="s">
        <v>216</v>
      </c>
      <c r="C111" s="603" t="s">
        <v>10618</v>
      </c>
      <c r="D111" s="603" t="s">
        <v>10619</v>
      </c>
      <c r="E111" s="127">
        <v>1</v>
      </c>
      <c r="F111" s="629"/>
      <c r="G111" s="1013">
        <v>160.23723037974682</v>
      </c>
      <c r="H111" s="319">
        <f>IF(G111="","",G111-G111*COMPASS!$U$35)</f>
        <v>160.23723037974682</v>
      </c>
    </row>
    <row r="112" spans="1:8" ht="15" customHeight="1">
      <c r="A112" s="193" t="s">
        <v>10806</v>
      </c>
      <c r="B112" s="313" t="s">
        <v>216</v>
      </c>
      <c r="C112" s="603" t="s">
        <v>10620</v>
      </c>
      <c r="D112" s="603" t="s">
        <v>10621</v>
      </c>
      <c r="E112" s="127">
        <v>1</v>
      </c>
      <c r="F112" s="629"/>
      <c r="G112" s="1013">
        <v>191.84441012658226</v>
      </c>
      <c r="H112" s="319">
        <f>IF(G112="","",G112-G112*COMPASS!$U$35)</f>
        <v>191.84441012658226</v>
      </c>
    </row>
    <row r="113" spans="1:8" ht="15" customHeight="1">
      <c r="A113" s="128" t="s">
        <v>10622</v>
      </c>
      <c r="B113" s="314"/>
      <c r="C113" s="129"/>
      <c r="D113" s="129"/>
      <c r="E113" s="608"/>
      <c r="F113" s="71"/>
      <c r="G113" s="1012"/>
      <c r="H113" s="319" t="str">
        <f>IF(G113="","",G113-G113*COMPASS!$U$35)</f>
        <v/>
      </c>
    </row>
    <row r="114" spans="1:8" ht="15" customHeight="1">
      <c r="A114" s="193" t="s">
        <v>10807</v>
      </c>
      <c r="B114" s="313" t="s">
        <v>216</v>
      </c>
      <c r="C114" s="603" t="s">
        <v>10623</v>
      </c>
      <c r="D114" s="603" t="s">
        <v>10624</v>
      </c>
      <c r="E114" s="127">
        <v>1</v>
      </c>
      <c r="F114" s="629"/>
      <c r="G114" s="1013">
        <v>52.22784810126582</v>
      </c>
      <c r="H114" s="319">
        <f>IF(G114="","",G114-G114*COMPASS!$U$35)</f>
        <v>52.22784810126582</v>
      </c>
    </row>
    <row r="115" spans="1:8" ht="15" customHeight="1">
      <c r="A115" s="193" t="s">
        <v>10808</v>
      </c>
      <c r="B115" s="313" t="s">
        <v>216</v>
      </c>
      <c r="C115" s="603" t="s">
        <v>10625</v>
      </c>
      <c r="D115" s="603" t="s">
        <v>10626</v>
      </c>
      <c r="E115" s="127">
        <v>1</v>
      </c>
      <c r="F115" s="629"/>
      <c r="G115" s="1013">
        <v>63.11392405063291</v>
      </c>
      <c r="H115" s="319">
        <f>IF(G115="","",G115-G115*COMPASS!$U$35)</f>
        <v>63.11392405063291</v>
      </c>
    </row>
    <row r="116" spans="1:8" ht="15" customHeight="1">
      <c r="A116" s="193" t="s">
        <v>10809</v>
      </c>
      <c r="B116" s="313" t="s">
        <v>216</v>
      </c>
      <c r="C116" s="603" t="s">
        <v>10627</v>
      </c>
      <c r="D116" s="603" t="s">
        <v>10628</v>
      </c>
      <c r="E116" s="127">
        <v>1</v>
      </c>
      <c r="F116" s="629"/>
      <c r="G116" s="1013">
        <v>73.924050632911388</v>
      </c>
      <c r="H116" s="319">
        <f>IF(G116="","",G116-G116*COMPASS!$U$35)</f>
        <v>73.924050632911388</v>
      </c>
    </row>
    <row r="117" spans="1:8" ht="15" customHeight="1">
      <c r="A117" s="193" t="s">
        <v>10810</v>
      </c>
      <c r="B117" s="313" t="s">
        <v>216</v>
      </c>
      <c r="C117" s="603" t="s">
        <v>10629</v>
      </c>
      <c r="D117" s="603" t="s">
        <v>10630</v>
      </c>
      <c r="E117" s="127">
        <v>1</v>
      </c>
      <c r="F117" s="629"/>
      <c r="G117" s="1013">
        <v>86.35443037974683</v>
      </c>
      <c r="H117" s="319">
        <f>IF(G117="","",G117-G117*COMPASS!$U$35)</f>
        <v>86.35443037974683</v>
      </c>
    </row>
    <row r="118" spans="1:8" ht="15" customHeight="1">
      <c r="A118" s="128" t="s">
        <v>11573</v>
      </c>
      <c r="B118" s="128"/>
      <c r="C118" s="128"/>
      <c r="D118" s="128"/>
      <c r="E118" s="128"/>
      <c r="F118" s="71"/>
      <c r="G118" s="71"/>
      <c r="H118" s="319" t="str">
        <f>IF(G118="","",G118-G118*COMPASS!$U$35)</f>
        <v/>
      </c>
    </row>
    <row r="119" spans="1:8" ht="15" customHeight="1">
      <c r="A119" s="193" t="s">
        <v>11584</v>
      </c>
      <c r="B119" s="313" t="s">
        <v>216</v>
      </c>
      <c r="C119" s="603" t="s">
        <v>11574</v>
      </c>
      <c r="D119" s="603" t="s">
        <v>11575</v>
      </c>
      <c r="E119" s="127">
        <v>1</v>
      </c>
      <c r="F119" s="629"/>
      <c r="G119" s="1013">
        <v>173.67088607594934</v>
      </c>
      <c r="H119" s="319">
        <f>IF(G119="","",G119-G119*COMPASS!$U$35)</f>
        <v>173.67088607594934</v>
      </c>
    </row>
    <row r="120" spans="1:8" ht="15" customHeight="1">
      <c r="A120" s="193" t="s">
        <v>11585</v>
      </c>
      <c r="B120" s="313" t="s">
        <v>216</v>
      </c>
      <c r="C120" s="603" t="s">
        <v>11576</v>
      </c>
      <c r="D120" s="603" t="s">
        <v>11577</v>
      </c>
      <c r="E120" s="127">
        <v>1</v>
      </c>
      <c r="F120" s="629"/>
      <c r="G120" s="1013">
        <v>181.51898734177215</v>
      </c>
      <c r="H120" s="319">
        <f>IF(G120="","",G120-G120*COMPASS!$U$35)</f>
        <v>181.51898734177215</v>
      </c>
    </row>
    <row r="121" spans="1:8" ht="15" customHeight="1">
      <c r="A121" s="193" t="s">
        <v>11586</v>
      </c>
      <c r="B121" s="313" t="s">
        <v>216</v>
      </c>
      <c r="C121" s="603" t="s">
        <v>11578</v>
      </c>
      <c r="D121" s="603" t="s">
        <v>11579</v>
      </c>
      <c r="E121" s="127">
        <v>1</v>
      </c>
      <c r="F121" s="629"/>
      <c r="G121" s="1013">
        <v>187.84810126582278</v>
      </c>
      <c r="H121" s="319">
        <f>IF(G121="","",G121-G121*COMPASS!$U$35)</f>
        <v>187.84810126582278</v>
      </c>
    </row>
    <row r="122" spans="1:8" ht="15" customHeight="1">
      <c r="A122" s="193" t="s">
        <v>10790</v>
      </c>
      <c r="B122" s="313" t="s">
        <v>216</v>
      </c>
      <c r="C122" s="603" t="s">
        <v>10597</v>
      </c>
      <c r="D122" s="603" t="s">
        <v>11580</v>
      </c>
      <c r="E122" s="127">
        <v>1</v>
      </c>
      <c r="F122" s="629"/>
      <c r="G122" s="1013">
        <v>200.75949367088606</v>
      </c>
      <c r="H122" s="319">
        <f>IF(G122="","",G122-G122*COMPASS!$U$35)</f>
        <v>200.75949367088606</v>
      </c>
    </row>
    <row r="123" spans="1:8" ht="15" customHeight="1">
      <c r="A123" s="193" t="s">
        <v>11587</v>
      </c>
      <c r="B123" s="313" t="s">
        <v>216</v>
      </c>
      <c r="C123" s="603" t="s">
        <v>11581</v>
      </c>
      <c r="D123" s="603" t="s">
        <v>10631</v>
      </c>
      <c r="E123" s="127">
        <v>1</v>
      </c>
      <c r="F123" s="629"/>
      <c r="G123" s="1013">
        <v>209.62025316455694</v>
      </c>
      <c r="H123" s="319">
        <f>IF(G123="","",G123-G123*COMPASS!$U$35)</f>
        <v>209.62025316455694</v>
      </c>
    </row>
    <row r="124" spans="1:8" ht="15" customHeight="1">
      <c r="A124" s="193" t="s">
        <v>11588</v>
      </c>
      <c r="B124" s="313" t="s">
        <v>216</v>
      </c>
      <c r="C124" s="603" t="s">
        <v>11582</v>
      </c>
      <c r="D124" s="603" t="s">
        <v>11583</v>
      </c>
      <c r="E124" s="127">
        <v>1</v>
      </c>
      <c r="F124" s="629"/>
      <c r="G124" s="1013">
        <v>225.0632911392405</v>
      </c>
      <c r="H124" s="319">
        <f>IF(G124="","",G124-G124*COMPASS!$U$35)</f>
        <v>225.0632911392405</v>
      </c>
    </row>
    <row r="125" spans="1:8" ht="15" customHeight="1">
      <c r="A125" s="193" t="s">
        <v>16374</v>
      </c>
      <c r="B125" s="313" t="s">
        <v>467</v>
      </c>
      <c r="C125" s="603" t="s">
        <v>16375</v>
      </c>
      <c r="D125" s="603" t="s">
        <v>16376</v>
      </c>
      <c r="E125" s="127">
        <v>1</v>
      </c>
      <c r="F125" s="629"/>
      <c r="G125" s="1013">
        <v>42.379746835443029</v>
      </c>
      <c r="H125" s="319">
        <f>IF(G125="","",G125-G125*COMPASS!$U$35)</f>
        <v>42.379746835443029</v>
      </c>
    </row>
    <row r="126" spans="1:8" ht="15" customHeight="1">
      <c r="A126" s="128" t="s">
        <v>10632</v>
      </c>
      <c r="B126" s="314"/>
      <c r="C126" s="129"/>
      <c r="D126" s="129"/>
      <c r="E126" s="71"/>
      <c r="F126" s="71"/>
      <c r="G126" s="1012"/>
      <c r="H126" s="319" t="str">
        <f>IF(G126="","",G126-G126*COMPASS!$U$35)</f>
        <v/>
      </c>
    </row>
    <row r="127" spans="1:8" ht="15" customHeight="1">
      <c r="A127" s="193" t="s">
        <v>10811</v>
      </c>
      <c r="B127" s="313" t="s">
        <v>467</v>
      </c>
      <c r="C127" s="603" t="s">
        <v>10633</v>
      </c>
      <c r="D127" s="603" t="s">
        <v>10634</v>
      </c>
      <c r="E127" s="127">
        <v>1</v>
      </c>
      <c r="F127" s="629"/>
      <c r="G127" s="1013">
        <v>17.772151898734176</v>
      </c>
      <c r="H127" s="319">
        <f>IF(G127="","",G127-G127*COMPASS!$U$35)</f>
        <v>17.772151898734176</v>
      </c>
    </row>
    <row r="128" spans="1:8" ht="15" customHeight="1">
      <c r="A128" s="193" t="s">
        <v>4214</v>
      </c>
      <c r="B128" s="313" t="s">
        <v>467</v>
      </c>
      <c r="C128" s="603" t="s">
        <v>3791</v>
      </c>
      <c r="D128" s="603" t="s">
        <v>10635</v>
      </c>
      <c r="E128" s="127">
        <v>1</v>
      </c>
      <c r="F128" s="629"/>
      <c r="G128" s="1013">
        <v>154.12658227848101</v>
      </c>
      <c r="H128" s="319">
        <f>IF(G128="","",G128-G128*COMPASS!$U$35)</f>
        <v>154.12658227848101</v>
      </c>
    </row>
    <row r="129" spans="1:8" ht="15" customHeight="1">
      <c r="A129" s="42" t="s">
        <v>10812</v>
      </c>
      <c r="B129" s="313" t="s">
        <v>467</v>
      </c>
      <c r="C129" s="603" t="s">
        <v>10636</v>
      </c>
      <c r="D129" s="603" t="s">
        <v>10637</v>
      </c>
      <c r="E129" s="127">
        <v>1</v>
      </c>
      <c r="F129" s="629"/>
      <c r="G129" s="1013">
        <v>314.55696202531647</v>
      </c>
      <c r="H129" s="319">
        <f>IF(G129="","",G129-G129*COMPASS!$U$35)</f>
        <v>314.55696202531647</v>
      </c>
    </row>
    <row r="130" spans="1:8" ht="15" customHeight="1">
      <c r="A130" s="193" t="s">
        <v>10813</v>
      </c>
      <c r="B130" s="313" t="s">
        <v>467</v>
      </c>
      <c r="C130" s="603" t="s">
        <v>10638</v>
      </c>
      <c r="D130" s="603" t="s">
        <v>10639</v>
      </c>
      <c r="E130" s="127">
        <v>1</v>
      </c>
      <c r="F130" s="629"/>
      <c r="G130" s="1013">
        <v>74.430379746835442</v>
      </c>
      <c r="H130" s="319">
        <f>IF(G130="","",G130-G130*COMPASS!$U$35)</f>
        <v>74.430379746835442</v>
      </c>
    </row>
    <row r="131" spans="1:8" ht="15" customHeight="1">
      <c r="A131" s="193" t="s">
        <v>10814</v>
      </c>
      <c r="B131" s="313" t="s">
        <v>216</v>
      </c>
      <c r="C131" s="603" t="s">
        <v>10640</v>
      </c>
      <c r="D131" s="603" t="s">
        <v>10641</v>
      </c>
      <c r="E131" s="127">
        <v>1</v>
      </c>
      <c r="F131" s="629"/>
      <c r="G131" s="1013">
        <v>91.696202531645568</v>
      </c>
      <c r="H131" s="319">
        <f>IF(G131="","",G131-G131*COMPASS!$U$35)</f>
        <v>91.696202531645568</v>
      </c>
    </row>
    <row r="132" spans="1:8" ht="15" customHeight="1">
      <c r="A132" s="193" t="s">
        <v>10815</v>
      </c>
      <c r="B132" s="313" t="s">
        <v>216</v>
      </c>
      <c r="C132" s="603" t="s">
        <v>10642</v>
      </c>
      <c r="D132" s="603" t="s">
        <v>10643</v>
      </c>
      <c r="E132" s="127">
        <v>1</v>
      </c>
      <c r="F132" s="629"/>
      <c r="G132" s="1013">
        <v>110.15189873417721</v>
      </c>
      <c r="H132" s="319">
        <f>IF(G132="","",G132-G132*COMPASS!$U$35)</f>
        <v>110.15189873417721</v>
      </c>
    </row>
    <row r="133" spans="1:8" ht="15" customHeight="1">
      <c r="A133" s="128" t="s">
        <v>10644</v>
      </c>
      <c r="B133" s="314"/>
      <c r="C133" s="129"/>
      <c r="D133" s="129"/>
      <c r="E133" s="608"/>
      <c r="F133" s="71"/>
      <c r="G133" s="1012"/>
      <c r="H133" s="319" t="str">
        <f>IF(G133="","",G133-G133*COMPASS!$U$35)</f>
        <v/>
      </c>
    </row>
    <row r="134" spans="1:8" ht="15" customHeight="1">
      <c r="A134" s="193" t="s">
        <v>10816</v>
      </c>
      <c r="B134" s="313" t="s">
        <v>216</v>
      </c>
      <c r="C134" s="603" t="s">
        <v>10645</v>
      </c>
      <c r="D134" s="603" t="s">
        <v>10646</v>
      </c>
      <c r="E134" s="403">
        <v>1</v>
      </c>
      <c r="F134" s="630"/>
      <c r="G134" s="1015">
        <v>9.6924303797468347</v>
      </c>
      <c r="H134" s="319">
        <f>IF(G134="","",G134-G134*COMPASS!$U$35)</f>
        <v>9.6924303797468347</v>
      </c>
    </row>
    <row r="135" spans="1:8" ht="15" customHeight="1">
      <c r="A135" s="193" t="s">
        <v>10817</v>
      </c>
      <c r="B135" s="313" t="s">
        <v>216</v>
      </c>
      <c r="C135" s="603" t="s">
        <v>10647</v>
      </c>
      <c r="D135" s="603" t="s">
        <v>10648</v>
      </c>
      <c r="E135" s="403">
        <v>1</v>
      </c>
      <c r="F135" s="630"/>
      <c r="G135" s="1015">
        <v>24.137984810126582</v>
      </c>
      <c r="H135" s="319">
        <f>IF(G135="","",G135-G135*COMPASS!$U$35)</f>
        <v>24.137984810126582</v>
      </c>
    </row>
    <row r="136" spans="1:8" ht="15" customHeight="1">
      <c r="A136" s="193" t="s">
        <v>10818</v>
      </c>
      <c r="B136" s="313" t="s">
        <v>216</v>
      </c>
      <c r="C136" s="603" t="s">
        <v>10649</v>
      </c>
      <c r="D136" s="603" t="s">
        <v>10650</v>
      </c>
      <c r="E136" s="403">
        <v>1</v>
      </c>
      <c r="F136" s="630"/>
      <c r="G136" s="1015">
        <v>12.868481012658227</v>
      </c>
      <c r="H136" s="319">
        <f>IF(G136="","",G136-G136*COMPASS!$U$35)</f>
        <v>12.868481012658227</v>
      </c>
    </row>
    <row r="137" spans="1:8" ht="15" customHeight="1">
      <c r="A137" s="193" t="s">
        <v>10819</v>
      </c>
      <c r="B137" s="313" t="s">
        <v>216</v>
      </c>
      <c r="C137" s="603" t="s">
        <v>10651</v>
      </c>
      <c r="D137" s="603" t="s">
        <v>10652</v>
      </c>
      <c r="E137" s="127">
        <v>1</v>
      </c>
      <c r="F137" s="629"/>
      <c r="G137" s="1013">
        <v>22.101265822784811</v>
      </c>
      <c r="H137" s="319">
        <f>IF(G137="","",G137-G137*COMPASS!$U$35)</f>
        <v>22.101265822784811</v>
      </c>
    </row>
    <row r="138" spans="1:8" ht="15" customHeight="1">
      <c r="A138" s="193" t="s">
        <v>10820</v>
      </c>
      <c r="B138" s="313" t="s">
        <v>216</v>
      </c>
      <c r="C138" s="603" t="s">
        <v>10653</v>
      </c>
      <c r="D138" s="603" t="s">
        <v>10654</v>
      </c>
      <c r="E138" s="127">
        <v>1</v>
      </c>
      <c r="F138" s="629"/>
      <c r="G138" s="1013">
        <v>24.075949367088604</v>
      </c>
      <c r="H138" s="319">
        <f>IF(G138="","",G138-G138*COMPASS!$U$35)</f>
        <v>24.075949367088604</v>
      </c>
    </row>
    <row r="139" spans="1:8" ht="15" customHeight="1">
      <c r="A139" s="128" t="s">
        <v>10655</v>
      </c>
      <c r="B139" s="314"/>
      <c r="C139" s="129"/>
      <c r="D139" s="129"/>
      <c r="E139" s="71"/>
      <c r="F139" s="71"/>
      <c r="G139" s="1012"/>
      <c r="H139" s="319" t="str">
        <f>IF(G139="","",G139-G139*COMPASS!$U$35)</f>
        <v/>
      </c>
    </row>
    <row r="140" spans="1:8" ht="15" customHeight="1">
      <c r="A140" s="193" t="s">
        <v>10821</v>
      </c>
      <c r="B140" s="313" t="s">
        <v>467</v>
      </c>
      <c r="C140" s="603" t="s">
        <v>10656</v>
      </c>
      <c r="D140" s="603" t="s">
        <v>10657</v>
      </c>
      <c r="E140" s="127">
        <v>1</v>
      </c>
      <c r="F140" s="629"/>
      <c r="G140" s="1013">
        <v>67.974683544303801</v>
      </c>
      <c r="H140" s="319">
        <f>IF(G140="","",G140-G140*COMPASS!$U$35)</f>
        <v>67.974683544303801</v>
      </c>
    </row>
    <row r="141" spans="1:8" ht="15" customHeight="1">
      <c r="A141" s="193" t="s">
        <v>10822</v>
      </c>
      <c r="B141" s="313" t="s">
        <v>467</v>
      </c>
      <c r="C141" s="603" t="s">
        <v>10658</v>
      </c>
      <c r="D141" s="603" t="s">
        <v>10659</v>
      </c>
      <c r="E141" s="127">
        <v>1</v>
      </c>
      <c r="F141" s="629"/>
      <c r="G141" s="1013">
        <v>22.481012658227851</v>
      </c>
      <c r="H141" s="319">
        <f>IF(G141="","",G141-G141*COMPASS!$U$35)</f>
        <v>22.481012658227851</v>
      </c>
    </row>
    <row r="142" spans="1:8" ht="15" customHeight="1">
      <c r="A142" s="128" t="s">
        <v>10660</v>
      </c>
      <c r="B142" s="314"/>
      <c r="C142" s="129"/>
      <c r="D142" s="129"/>
      <c r="E142" s="608"/>
      <c r="F142" s="71"/>
      <c r="G142" s="1012"/>
      <c r="H142" s="319" t="str">
        <f>IF(G142="","",G142-G142*COMPASS!$U$35)</f>
        <v/>
      </c>
    </row>
    <row r="143" spans="1:8" ht="15" customHeight="1">
      <c r="A143" s="193" t="s">
        <v>10823</v>
      </c>
      <c r="B143" s="313" t="s">
        <v>571</v>
      </c>
      <c r="C143" s="603" t="s">
        <v>10661</v>
      </c>
      <c r="D143" s="603" t="s">
        <v>10662</v>
      </c>
      <c r="E143" s="127">
        <v>1</v>
      </c>
      <c r="F143" s="1256"/>
      <c r="G143" s="1013">
        <v>139.31645569620252</v>
      </c>
      <c r="H143" s="319">
        <f>IF(G143="","",G143-G143*COMPASS!$U$35)</f>
        <v>139.31645569620252</v>
      </c>
    </row>
    <row r="144" spans="1:8" ht="15" customHeight="1">
      <c r="A144" s="128" t="s">
        <v>10663</v>
      </c>
      <c r="B144" s="314"/>
      <c r="C144" s="129"/>
      <c r="D144" s="129"/>
      <c r="E144" s="71"/>
      <c r="F144" s="71"/>
      <c r="G144" s="1012"/>
      <c r="H144" s="319" t="str">
        <f>IF(G144="","",G144-G144*COMPASS!$U$35)</f>
        <v/>
      </c>
    </row>
    <row r="145" spans="1:8" ht="15" customHeight="1">
      <c r="A145" s="193" t="s">
        <v>10824</v>
      </c>
      <c r="B145" s="313" t="s">
        <v>467</v>
      </c>
      <c r="C145" s="603" t="s">
        <v>10664</v>
      </c>
      <c r="D145" s="603" t="s">
        <v>10665</v>
      </c>
      <c r="E145" s="127">
        <v>1</v>
      </c>
      <c r="F145" s="629"/>
      <c r="G145" s="1013">
        <v>10.266747949367089</v>
      </c>
      <c r="H145" s="319">
        <f>IF(G145="","",G145-G145*COMPASS!$U$35)</f>
        <v>10.266747949367089</v>
      </c>
    </row>
    <row r="146" spans="1:8" ht="15" customHeight="1">
      <c r="A146" s="193" t="s">
        <v>4215</v>
      </c>
      <c r="B146" s="313" t="s">
        <v>467</v>
      </c>
      <c r="C146" s="603" t="s">
        <v>3792</v>
      </c>
      <c r="D146" s="603" t="s">
        <v>10666</v>
      </c>
      <c r="E146" s="127">
        <v>1</v>
      </c>
      <c r="F146" s="629"/>
      <c r="G146" s="1013">
        <v>22.860759493670884</v>
      </c>
      <c r="H146" s="319">
        <f>IF(G146="","",G146-G146*COMPASS!$U$35)</f>
        <v>22.860759493670884</v>
      </c>
    </row>
    <row r="147" spans="1:8" ht="15" customHeight="1">
      <c r="A147" s="193" t="s">
        <v>13090</v>
      </c>
      <c r="B147" s="313" t="s">
        <v>216</v>
      </c>
      <c r="C147" s="603" t="s">
        <v>13091</v>
      </c>
      <c r="D147" s="603" t="s">
        <v>13092</v>
      </c>
      <c r="E147" s="403">
        <v>1</v>
      </c>
      <c r="F147" s="1017"/>
      <c r="G147" s="1015">
        <v>90.455696202531627</v>
      </c>
      <c r="H147" s="319">
        <f>IF(G147="","",G147-G147*COMPASS!$U$35)</f>
        <v>90.455696202531627</v>
      </c>
    </row>
    <row r="148" spans="1:8" ht="15" customHeight="1">
      <c r="A148" s="193" t="s">
        <v>13093</v>
      </c>
      <c r="B148" s="313" t="s">
        <v>216</v>
      </c>
      <c r="C148" s="603" t="s">
        <v>13094</v>
      </c>
      <c r="D148" s="603" t="s">
        <v>13095</v>
      </c>
      <c r="E148" s="403">
        <v>1</v>
      </c>
      <c r="F148" s="1017"/>
      <c r="G148" s="1015">
        <v>61.848101265822784</v>
      </c>
      <c r="H148" s="319">
        <f>IF(G148="","",G148-G148*COMPASS!$U$35)</f>
        <v>61.848101265822784</v>
      </c>
    </row>
    <row r="149" spans="1:8" ht="15" customHeight="1">
      <c r="A149" s="193" t="s">
        <v>10825</v>
      </c>
      <c r="B149" s="313" t="s">
        <v>467</v>
      </c>
      <c r="C149" s="603" t="s">
        <v>10667</v>
      </c>
      <c r="D149" s="603" t="s">
        <v>10668</v>
      </c>
      <c r="E149" s="403">
        <v>1</v>
      </c>
      <c r="F149" s="630"/>
      <c r="G149" s="1015">
        <v>9.8987341772151893</v>
      </c>
      <c r="H149" s="319">
        <f>IF(G149="","",G149-G149*COMPASS!$U$35)</f>
        <v>9.8987341772151893</v>
      </c>
    </row>
    <row r="150" spans="1:8" ht="15" customHeight="1">
      <c r="A150" s="193" t="s">
        <v>10826</v>
      </c>
      <c r="B150" s="313" t="s">
        <v>216</v>
      </c>
      <c r="C150" s="603" t="s">
        <v>10669</v>
      </c>
      <c r="D150" s="603" t="s">
        <v>10670</v>
      </c>
      <c r="E150" s="403">
        <v>1</v>
      </c>
      <c r="F150" s="630"/>
      <c r="G150" s="1015">
        <v>165.30065822784812</v>
      </c>
      <c r="H150" s="319">
        <f>IF(G150="","",G150-G150*COMPASS!$U$35)</f>
        <v>165.30065822784812</v>
      </c>
    </row>
    <row r="151" spans="1:8" ht="15" customHeight="1">
      <c r="A151" s="193" t="s">
        <v>17481</v>
      </c>
      <c r="B151" s="313" t="s">
        <v>216</v>
      </c>
      <c r="C151" s="603" t="s">
        <v>17355</v>
      </c>
      <c r="D151" s="603" t="s">
        <v>17356</v>
      </c>
      <c r="E151" s="403">
        <v>1</v>
      </c>
      <c r="F151" s="1255" t="s">
        <v>445</v>
      </c>
      <c r="G151" s="1015">
        <v>0</v>
      </c>
      <c r="H151" s="319">
        <f>IF(G151="","",G151-G151*COMPASS!$U$35)</f>
        <v>0</v>
      </c>
    </row>
    <row r="152" spans="1:8" ht="15" customHeight="1">
      <c r="A152" s="193" t="s">
        <v>10827</v>
      </c>
      <c r="B152" s="313" t="s">
        <v>216</v>
      </c>
      <c r="C152" s="603" t="s">
        <v>10671</v>
      </c>
      <c r="D152" s="603" t="s">
        <v>10672</v>
      </c>
      <c r="E152" s="403">
        <v>1</v>
      </c>
      <c r="F152" s="630"/>
      <c r="G152" s="1015">
        <v>33.645569620253163</v>
      </c>
      <c r="H152" s="319">
        <f>IF(G152="","",G152-G152*COMPASS!$U$35)</f>
        <v>33.645569620253163</v>
      </c>
    </row>
    <row r="153" spans="1:8" ht="15" customHeight="1">
      <c r="A153" s="193" t="s">
        <v>13096</v>
      </c>
      <c r="B153" s="313" t="s">
        <v>216</v>
      </c>
      <c r="C153" s="603" t="s">
        <v>17357</v>
      </c>
      <c r="D153" s="603" t="s">
        <v>16377</v>
      </c>
      <c r="E153" s="403">
        <v>1</v>
      </c>
      <c r="F153" s="1017"/>
      <c r="G153" s="1015">
        <v>16.759493670886076</v>
      </c>
      <c r="H153" s="319">
        <f>IF(G153="","",G153-G153*COMPASS!$U$35)</f>
        <v>16.759493670886076</v>
      </c>
    </row>
    <row r="154" spans="1:8" ht="15" customHeight="1">
      <c r="A154" s="128" t="s">
        <v>10673</v>
      </c>
      <c r="B154" s="314"/>
      <c r="C154" s="129"/>
      <c r="D154" s="129"/>
      <c r="E154" s="71"/>
      <c r="F154" s="71"/>
      <c r="G154" s="1012"/>
      <c r="H154" s="319" t="str">
        <f>IF(G154="","",G154-G154*COMPASS!$U$35)</f>
        <v/>
      </c>
    </row>
    <row r="155" spans="1:8" ht="15" customHeight="1">
      <c r="A155" s="193" t="s">
        <v>10828</v>
      </c>
      <c r="B155" s="313" t="s">
        <v>216</v>
      </c>
      <c r="C155" s="603" t="s">
        <v>10674</v>
      </c>
      <c r="D155" s="603" t="s">
        <v>10675</v>
      </c>
      <c r="E155" s="127">
        <v>1</v>
      </c>
      <c r="F155" s="629"/>
      <c r="G155" s="1013">
        <v>21.999999999999996</v>
      </c>
      <c r="H155" s="319">
        <f>IF(G155="","",G155-G155*COMPASS!$U$35)</f>
        <v>21.999999999999996</v>
      </c>
    </row>
    <row r="156" spans="1:8" ht="15" customHeight="1">
      <c r="A156" s="193" t="s">
        <v>10829</v>
      </c>
      <c r="B156" s="313" t="s">
        <v>216</v>
      </c>
      <c r="C156" s="603" t="s">
        <v>10676</v>
      </c>
      <c r="D156" s="603" t="s">
        <v>10677</v>
      </c>
      <c r="E156" s="127">
        <v>1</v>
      </c>
      <c r="F156" s="629"/>
      <c r="G156" s="1013">
        <v>10.506329113924052</v>
      </c>
      <c r="H156" s="319">
        <f>IF(G156="","",G156-G156*COMPASS!$U$35)</f>
        <v>10.506329113924052</v>
      </c>
    </row>
    <row r="157" spans="1:8" ht="15" customHeight="1">
      <c r="A157" s="193" t="s">
        <v>10830</v>
      </c>
      <c r="B157" s="313" t="s">
        <v>216</v>
      </c>
      <c r="C157" s="603" t="s">
        <v>10678</v>
      </c>
      <c r="D157" s="603" t="s">
        <v>10679</v>
      </c>
      <c r="E157" s="127">
        <v>1</v>
      </c>
      <c r="F157" s="629"/>
      <c r="G157" s="1013">
        <v>16.329113924050631</v>
      </c>
      <c r="H157" s="319">
        <f>IF(G157="","",G157-G157*COMPASS!$U$35)</f>
        <v>16.329113924050631</v>
      </c>
    </row>
    <row r="158" spans="1:8" ht="15" customHeight="1">
      <c r="A158" s="193" t="s">
        <v>10831</v>
      </c>
      <c r="B158" s="313" t="s">
        <v>216</v>
      </c>
      <c r="C158" s="603" t="s">
        <v>10680</v>
      </c>
      <c r="D158" s="603" t="s">
        <v>10681</v>
      </c>
      <c r="E158" s="127">
        <v>1</v>
      </c>
      <c r="F158" s="629"/>
      <c r="G158" s="1013">
        <v>70.607594936708864</v>
      </c>
      <c r="H158" s="319">
        <f>IF(G158="","",G158-G158*COMPASS!$U$35)</f>
        <v>70.607594936708864</v>
      </c>
    </row>
    <row r="159" spans="1:8" ht="15" customHeight="1">
      <c r="A159" s="193" t="s">
        <v>10832</v>
      </c>
      <c r="B159" s="313" t="s">
        <v>216</v>
      </c>
      <c r="C159" s="603" t="s">
        <v>10682</v>
      </c>
      <c r="D159" s="603" t="s">
        <v>10683</v>
      </c>
      <c r="E159" s="127">
        <v>1</v>
      </c>
      <c r="F159" s="629"/>
      <c r="G159" s="1013">
        <v>26.759493670886076</v>
      </c>
      <c r="H159" s="319">
        <f>IF(G159="","",G159-G159*COMPASS!$U$35)</f>
        <v>26.759493670886076</v>
      </c>
    </row>
    <row r="160" spans="1:8" ht="15" customHeight="1">
      <c r="A160" s="193" t="s">
        <v>10833</v>
      </c>
      <c r="B160" s="313" t="s">
        <v>216</v>
      </c>
      <c r="C160" s="603" t="s">
        <v>10684</v>
      </c>
      <c r="D160" s="603" t="s">
        <v>10685</v>
      </c>
      <c r="E160" s="127">
        <v>1</v>
      </c>
      <c r="F160" s="629"/>
      <c r="G160" s="1013">
        <v>81.974683544303801</v>
      </c>
      <c r="H160" s="319">
        <f>IF(G160="","",G160-G160*COMPASS!$U$35)</f>
        <v>81.974683544303801</v>
      </c>
    </row>
    <row r="161" spans="1:8" ht="15" customHeight="1">
      <c r="A161" s="193" t="s">
        <v>13097</v>
      </c>
      <c r="B161" s="313" t="s">
        <v>216</v>
      </c>
      <c r="C161" s="603" t="s">
        <v>13098</v>
      </c>
      <c r="D161" s="603" t="s">
        <v>13099</v>
      </c>
      <c r="E161" s="127">
        <v>1</v>
      </c>
      <c r="F161" s="1017"/>
      <c r="G161" s="1015">
        <v>166.58227848101265</v>
      </c>
      <c r="H161" s="319">
        <f>IF(G161="","",G161-G161*COMPASS!$U$35)</f>
        <v>166.58227848101265</v>
      </c>
    </row>
    <row r="162" spans="1:8" ht="15" customHeight="1">
      <c r="A162" s="128" t="s">
        <v>10686</v>
      </c>
      <c r="B162" s="314"/>
      <c r="C162" s="129"/>
      <c r="D162" s="129"/>
      <c r="E162" s="71"/>
      <c r="F162" s="71"/>
      <c r="G162" s="1012"/>
      <c r="H162" s="319" t="str">
        <f>IF(G162="","",G162-G162*COMPASS!$U$35)</f>
        <v/>
      </c>
    </row>
    <row r="163" spans="1:8" ht="15" customHeight="1">
      <c r="A163" s="193" t="s">
        <v>10834</v>
      </c>
      <c r="B163" s="313" t="s">
        <v>467</v>
      </c>
      <c r="C163" s="603" t="s">
        <v>10687</v>
      </c>
      <c r="D163" s="603" t="s">
        <v>10932</v>
      </c>
      <c r="E163" s="127">
        <v>1</v>
      </c>
      <c r="F163" s="629"/>
      <c r="G163" s="1013">
        <v>9.341969620253165</v>
      </c>
      <c r="H163" s="319">
        <f>IF(G163="","",G163-G163*COMPASS!$U$35)</f>
        <v>9.341969620253165</v>
      </c>
    </row>
    <row r="164" spans="1:8" ht="15" customHeight="1">
      <c r="A164" s="193" t="s">
        <v>10835</v>
      </c>
      <c r="B164" s="313" t="s">
        <v>467</v>
      </c>
      <c r="C164" s="603" t="s">
        <v>10688</v>
      </c>
      <c r="D164" s="603" t="s">
        <v>10933</v>
      </c>
      <c r="E164" s="127">
        <v>1</v>
      </c>
      <c r="F164" s="629"/>
      <c r="G164" s="1013">
        <v>13.339412658227847</v>
      </c>
      <c r="H164" s="319">
        <f>IF(G164="","",G164-G164*COMPASS!$U$35)</f>
        <v>13.339412658227847</v>
      </c>
    </row>
    <row r="165" spans="1:8" ht="15" customHeight="1">
      <c r="A165" s="193" t="s">
        <v>10836</v>
      </c>
      <c r="B165" s="313" t="s">
        <v>467</v>
      </c>
      <c r="C165" s="603" t="s">
        <v>10689</v>
      </c>
      <c r="D165" s="603" t="s">
        <v>10934</v>
      </c>
      <c r="E165" s="403">
        <v>1</v>
      </c>
      <c r="F165" s="630"/>
      <c r="G165" s="1015">
        <v>16.427848101265823</v>
      </c>
      <c r="H165" s="319">
        <f>IF(G165="","",G165-G165*COMPASS!$U$35)</f>
        <v>16.427848101265823</v>
      </c>
    </row>
    <row r="166" spans="1:8" ht="15" customHeight="1">
      <c r="A166" s="193" t="s">
        <v>10837</v>
      </c>
      <c r="B166" s="313" t="s">
        <v>216</v>
      </c>
      <c r="C166" s="603" t="s">
        <v>10690</v>
      </c>
      <c r="D166" s="603" t="s">
        <v>10691</v>
      </c>
      <c r="E166" s="403">
        <v>1</v>
      </c>
      <c r="F166" s="630"/>
      <c r="G166" s="1015">
        <v>12.85752911392405</v>
      </c>
      <c r="H166" s="319">
        <f>IF(G166="","",G166-G166*COMPASS!$U$35)</f>
        <v>12.85752911392405</v>
      </c>
    </row>
    <row r="167" spans="1:8" ht="15" customHeight="1">
      <c r="A167" s="193" t="s">
        <v>10838</v>
      </c>
      <c r="B167" s="313" t="s">
        <v>571</v>
      </c>
      <c r="C167" s="603" t="s">
        <v>10692</v>
      </c>
      <c r="D167" s="603" t="s">
        <v>10935</v>
      </c>
      <c r="E167" s="403">
        <v>1</v>
      </c>
      <c r="F167" s="1255"/>
      <c r="G167" s="1015">
        <v>21.544303797468352</v>
      </c>
      <c r="H167" s="319">
        <f>IF(G167="","",G167-G167*COMPASS!$U$35)</f>
        <v>21.544303797468352</v>
      </c>
    </row>
    <row r="168" spans="1:8" ht="15" customHeight="1">
      <c r="A168" s="193" t="s">
        <v>10839</v>
      </c>
      <c r="B168" s="313" t="s">
        <v>571</v>
      </c>
      <c r="C168" s="603" t="s">
        <v>10693</v>
      </c>
      <c r="D168" s="603" t="s">
        <v>10936</v>
      </c>
      <c r="E168" s="403">
        <v>1</v>
      </c>
      <c r="F168" s="1255"/>
      <c r="G168" s="1015">
        <v>23.468354430379744</v>
      </c>
      <c r="H168" s="319">
        <f>IF(G168="","",G168-G168*COMPASS!$U$35)</f>
        <v>23.468354430379744</v>
      </c>
    </row>
    <row r="169" spans="1:8" ht="15" customHeight="1">
      <c r="A169" s="193" t="s">
        <v>10840</v>
      </c>
      <c r="B169" s="313" t="s">
        <v>571</v>
      </c>
      <c r="C169" s="603" t="s">
        <v>10694</v>
      </c>
      <c r="D169" s="603" t="s">
        <v>10937</v>
      </c>
      <c r="E169" s="403">
        <v>1</v>
      </c>
      <c r="F169" s="1255"/>
      <c r="G169" s="1015">
        <v>25.468354430379748</v>
      </c>
      <c r="H169" s="319">
        <f>IF(G169="","",G169-G169*COMPASS!$U$35)</f>
        <v>25.468354430379748</v>
      </c>
    </row>
    <row r="170" spans="1:8" ht="15" customHeight="1">
      <c r="A170" s="193" t="s">
        <v>10841</v>
      </c>
      <c r="B170" s="313" t="s">
        <v>467</v>
      </c>
      <c r="C170" s="603" t="s">
        <v>10695</v>
      </c>
      <c r="D170" s="603" t="s">
        <v>10696</v>
      </c>
      <c r="E170" s="403">
        <v>1</v>
      </c>
      <c r="F170" s="630"/>
      <c r="G170" s="1015">
        <v>19.209630379746834</v>
      </c>
      <c r="H170" s="319">
        <f>IF(G170="","",G170-G170*COMPASS!$U$35)</f>
        <v>19.209630379746834</v>
      </c>
    </row>
    <row r="171" spans="1:8" ht="15" customHeight="1">
      <c r="A171" s="193" t="s">
        <v>10842</v>
      </c>
      <c r="B171" s="313" t="s">
        <v>216</v>
      </c>
      <c r="C171" s="603" t="s">
        <v>10697</v>
      </c>
      <c r="D171" s="603" t="s">
        <v>10698</v>
      </c>
      <c r="E171" s="403">
        <v>1</v>
      </c>
      <c r="F171" s="630"/>
      <c r="G171" s="1015">
        <v>19.056303797468352</v>
      </c>
      <c r="H171" s="319">
        <f>IF(G171="","",G171-G171*COMPASS!$U$35)</f>
        <v>19.056303797468352</v>
      </c>
    </row>
    <row r="172" spans="1:8" ht="15" customHeight="1">
      <c r="A172" s="193" t="s">
        <v>10843</v>
      </c>
      <c r="B172" s="313" t="s">
        <v>467</v>
      </c>
      <c r="C172" s="603" t="s">
        <v>10699</v>
      </c>
      <c r="D172" s="603" t="s">
        <v>10700</v>
      </c>
      <c r="E172" s="127">
        <v>1</v>
      </c>
      <c r="F172" s="629"/>
      <c r="G172" s="1013">
        <v>24.083225316455696</v>
      </c>
      <c r="H172" s="319">
        <f>IF(G172="","",G172-G172*COMPASS!$U$35)</f>
        <v>24.083225316455696</v>
      </c>
    </row>
    <row r="173" spans="1:8" ht="15" customHeight="1">
      <c r="A173" s="193" t="s">
        <v>10844</v>
      </c>
      <c r="B173" s="313" t="s">
        <v>216</v>
      </c>
      <c r="C173" s="603" t="s">
        <v>10701</v>
      </c>
      <c r="D173" s="603" t="s">
        <v>10702</v>
      </c>
      <c r="E173" s="127">
        <v>1</v>
      </c>
      <c r="F173" s="629"/>
      <c r="G173" s="1013">
        <v>21.630000000000003</v>
      </c>
      <c r="H173" s="319">
        <f>IF(G173="","",G173-G173*COMPASS!$U$35)</f>
        <v>21.630000000000003</v>
      </c>
    </row>
    <row r="174" spans="1:8" ht="15" customHeight="1">
      <c r="A174" s="193" t="s">
        <v>10845</v>
      </c>
      <c r="B174" s="313" t="s">
        <v>216</v>
      </c>
      <c r="C174" s="603" t="s">
        <v>10703</v>
      </c>
      <c r="D174" s="603" t="s">
        <v>10704</v>
      </c>
      <c r="E174" s="127">
        <v>1</v>
      </c>
      <c r="F174" s="629"/>
      <c r="G174" s="1013">
        <v>24.202531645569621</v>
      </c>
      <c r="H174" s="319">
        <f>IF(G174="","",G174-G174*COMPASS!$U$35)</f>
        <v>24.202531645569621</v>
      </c>
    </row>
    <row r="175" spans="1:8" ht="15" customHeight="1">
      <c r="A175" s="193" t="s">
        <v>10846</v>
      </c>
      <c r="B175" s="313" t="s">
        <v>216</v>
      </c>
      <c r="C175" s="603" t="s">
        <v>10705</v>
      </c>
      <c r="D175" s="603" t="s">
        <v>10706</v>
      </c>
      <c r="E175" s="127">
        <v>1</v>
      </c>
      <c r="F175" s="629"/>
      <c r="G175" s="1013">
        <v>20.075949367088604</v>
      </c>
      <c r="H175" s="319">
        <f>IF(G175="","",G175-G175*COMPASS!$U$35)</f>
        <v>20.075949367088604</v>
      </c>
    </row>
    <row r="176" spans="1:8" ht="15" customHeight="1">
      <c r="A176" s="193" t="s">
        <v>10847</v>
      </c>
      <c r="B176" s="313" t="s">
        <v>216</v>
      </c>
      <c r="C176" s="603" t="s">
        <v>10707</v>
      </c>
      <c r="D176" s="603" t="s">
        <v>10708</v>
      </c>
      <c r="E176" s="127">
        <v>1</v>
      </c>
      <c r="F176" s="629"/>
      <c r="G176" s="1013">
        <v>54.847108860759491</v>
      </c>
      <c r="H176" s="319">
        <f>IF(G176="","",G176-G176*COMPASS!$U$35)</f>
        <v>54.847108860759491</v>
      </c>
    </row>
    <row r="177" spans="1:8" ht="15" customHeight="1">
      <c r="A177" s="193" t="s">
        <v>10848</v>
      </c>
      <c r="B177" s="313" t="s">
        <v>467</v>
      </c>
      <c r="C177" s="603" t="s">
        <v>10709</v>
      </c>
      <c r="D177" s="603" t="s">
        <v>10710</v>
      </c>
      <c r="E177" s="127">
        <v>1</v>
      </c>
      <c r="F177" s="629"/>
      <c r="G177" s="1013">
        <v>21.265822784810126</v>
      </c>
      <c r="H177" s="319">
        <f>IF(G177="","",G177-G177*COMPASS!$U$35)</f>
        <v>21.265822784810126</v>
      </c>
    </row>
    <row r="178" spans="1:8" ht="15" customHeight="1">
      <c r="A178" s="128" t="s">
        <v>10711</v>
      </c>
      <c r="B178" s="314"/>
      <c r="C178" s="129"/>
      <c r="D178" s="129"/>
      <c r="E178" s="71"/>
      <c r="F178" s="71"/>
      <c r="G178" s="1012"/>
      <c r="H178" s="319" t="str">
        <f>IF(G178="","",G178-G178*COMPASS!$U$35)</f>
        <v/>
      </c>
    </row>
    <row r="179" spans="1:8" ht="15" customHeight="1">
      <c r="A179" s="193" t="s">
        <v>3793</v>
      </c>
      <c r="B179" s="313" t="s">
        <v>467</v>
      </c>
      <c r="C179" s="603" t="s">
        <v>3786</v>
      </c>
      <c r="D179" s="603" t="s">
        <v>10712</v>
      </c>
      <c r="E179" s="403">
        <v>1</v>
      </c>
      <c r="F179" s="630"/>
      <c r="G179" s="1015">
        <v>151.48354430379749</v>
      </c>
      <c r="H179" s="319">
        <f>IF(G179="","",G179-G179*COMPASS!$U$35)</f>
        <v>151.48354430379749</v>
      </c>
    </row>
    <row r="180" spans="1:8" ht="15" customHeight="1">
      <c r="A180" s="193" t="s">
        <v>3794</v>
      </c>
      <c r="B180" s="313" t="s">
        <v>467</v>
      </c>
      <c r="C180" s="603" t="s">
        <v>3787</v>
      </c>
      <c r="D180" s="603" t="s">
        <v>10713</v>
      </c>
      <c r="E180" s="403">
        <v>1</v>
      </c>
      <c r="F180" s="630"/>
      <c r="G180" s="1015">
        <v>251.95949367088608</v>
      </c>
      <c r="H180" s="319">
        <f>IF(G180="","",G180-G180*COMPASS!$U$35)</f>
        <v>251.95949367088608</v>
      </c>
    </row>
    <row r="181" spans="1:8" ht="15" customHeight="1">
      <c r="A181" s="193" t="s">
        <v>3795</v>
      </c>
      <c r="B181" s="313" t="s">
        <v>216</v>
      </c>
      <c r="C181" s="603" t="s">
        <v>3788</v>
      </c>
      <c r="D181" s="603" t="s">
        <v>10714</v>
      </c>
      <c r="E181" s="403">
        <v>1</v>
      </c>
      <c r="F181" s="630"/>
      <c r="G181" s="1015">
        <v>322.5113924050633</v>
      </c>
      <c r="H181" s="319">
        <f>IF(G181="","",G181-G181*COMPASS!$U$35)</f>
        <v>322.5113924050633</v>
      </c>
    </row>
    <row r="182" spans="1:8" ht="15" customHeight="1">
      <c r="A182" s="193" t="s">
        <v>10849</v>
      </c>
      <c r="B182" s="313" t="s">
        <v>467</v>
      </c>
      <c r="C182" s="603" t="s">
        <v>10715</v>
      </c>
      <c r="D182" s="603" t="s">
        <v>10716</v>
      </c>
      <c r="E182" s="403">
        <v>1</v>
      </c>
      <c r="F182" s="630"/>
      <c r="G182" s="1015">
        <v>194.18734177215188</v>
      </c>
      <c r="H182" s="319">
        <f>IF(G182="","",G182-G182*COMPASS!$U$35)</f>
        <v>194.18734177215188</v>
      </c>
    </row>
    <row r="183" spans="1:8" ht="15" customHeight="1">
      <c r="A183" s="193" t="s">
        <v>3796</v>
      </c>
      <c r="B183" s="313" t="s">
        <v>467</v>
      </c>
      <c r="C183" s="603" t="s">
        <v>3789</v>
      </c>
      <c r="D183" s="603" t="s">
        <v>10717</v>
      </c>
      <c r="E183" s="403">
        <v>1</v>
      </c>
      <c r="F183" s="630"/>
      <c r="G183" s="1015">
        <v>290.91645569620249</v>
      </c>
      <c r="H183" s="319">
        <f>IF(G183="","",G183-G183*COMPASS!$U$35)</f>
        <v>290.91645569620249</v>
      </c>
    </row>
    <row r="184" spans="1:8" ht="15" customHeight="1">
      <c r="A184" s="193" t="s">
        <v>10850</v>
      </c>
      <c r="B184" s="313" t="s">
        <v>216</v>
      </c>
      <c r="C184" s="603" t="s">
        <v>10718</v>
      </c>
      <c r="D184" s="603" t="s">
        <v>10719</v>
      </c>
      <c r="E184" s="403">
        <v>1</v>
      </c>
      <c r="F184" s="630"/>
      <c r="G184" s="1015">
        <v>381.77215189873419</v>
      </c>
      <c r="H184" s="319">
        <f>IF(G184="","",G184-G184*COMPASS!$U$35)</f>
        <v>381.77215189873419</v>
      </c>
    </row>
    <row r="185" spans="1:8" ht="15" customHeight="1">
      <c r="A185" s="193" t="s">
        <v>10851</v>
      </c>
      <c r="B185" s="313" t="s">
        <v>216</v>
      </c>
      <c r="C185" s="603" t="s">
        <v>10720</v>
      </c>
      <c r="D185" s="603" t="s">
        <v>10721</v>
      </c>
      <c r="E185" s="403">
        <v>1</v>
      </c>
      <c r="F185" s="630"/>
      <c r="G185" s="1015">
        <v>207.57468354430381</v>
      </c>
      <c r="H185" s="319">
        <f>IF(G185="","",G185-G185*COMPASS!$U$35)</f>
        <v>207.57468354430381</v>
      </c>
    </row>
    <row r="186" spans="1:8" ht="15" customHeight="1">
      <c r="A186" s="193" t="s">
        <v>10852</v>
      </c>
      <c r="B186" s="313" t="s">
        <v>467</v>
      </c>
      <c r="C186" s="603" t="s">
        <v>10722</v>
      </c>
      <c r="D186" s="603" t="s">
        <v>10723</v>
      </c>
      <c r="E186" s="403">
        <v>1</v>
      </c>
      <c r="F186" s="630"/>
      <c r="G186" s="1015">
        <v>50.410126582278487</v>
      </c>
      <c r="H186" s="319">
        <f>IF(G186="","",G186-G186*COMPASS!$U$35)</f>
        <v>50.410126582278487</v>
      </c>
    </row>
    <row r="187" spans="1:8" ht="15" customHeight="1">
      <c r="A187" s="193" t="s">
        <v>10853</v>
      </c>
      <c r="B187" s="313" t="s">
        <v>216</v>
      </c>
      <c r="C187" s="603" t="s">
        <v>10724</v>
      </c>
      <c r="D187" s="603" t="s">
        <v>10725</v>
      </c>
      <c r="E187" s="403">
        <v>1</v>
      </c>
      <c r="F187" s="630"/>
      <c r="G187" s="1015">
        <v>73.103797468354429</v>
      </c>
      <c r="H187" s="319">
        <f>IF(G187="","",G187-G187*COMPASS!$U$35)</f>
        <v>73.103797468354429</v>
      </c>
    </row>
    <row r="188" spans="1:8" ht="15" customHeight="1">
      <c r="A188" s="193" t="s">
        <v>13100</v>
      </c>
      <c r="B188" s="313" t="s">
        <v>216</v>
      </c>
      <c r="C188" s="603" t="s">
        <v>13101</v>
      </c>
      <c r="D188" s="603" t="s">
        <v>13102</v>
      </c>
      <c r="E188" s="127">
        <v>1</v>
      </c>
      <c r="F188" s="629"/>
      <c r="G188" s="1013">
        <v>45.164556962025316</v>
      </c>
      <c r="H188" s="319">
        <f>IF(G188="","",G188-G188*COMPASS!$U$35)</f>
        <v>45.164556962025316</v>
      </c>
    </row>
    <row r="189" spans="1:8" ht="15" customHeight="1">
      <c r="A189" s="193" t="s">
        <v>13103</v>
      </c>
      <c r="B189" s="313" t="s">
        <v>216</v>
      </c>
      <c r="C189" s="603" t="s">
        <v>13104</v>
      </c>
      <c r="D189" s="603" t="s">
        <v>13105</v>
      </c>
      <c r="E189" s="127">
        <v>1</v>
      </c>
      <c r="F189" s="629"/>
      <c r="G189" s="1013">
        <v>5.5696202531645573</v>
      </c>
      <c r="H189" s="319">
        <f>IF(G189="","",G189-G189*COMPASS!$U$35)</f>
        <v>5.5696202531645573</v>
      </c>
    </row>
    <row r="190" spans="1:8" ht="15" customHeight="1">
      <c r="A190" s="128" t="s">
        <v>10726</v>
      </c>
      <c r="B190" s="314"/>
      <c r="C190" s="129"/>
      <c r="D190" s="129"/>
      <c r="E190" s="71"/>
      <c r="F190" s="71"/>
      <c r="G190" s="1012"/>
      <c r="H190" s="319" t="str">
        <f>IF(G190="","",G190-G190*COMPASS!$U$35)</f>
        <v/>
      </c>
    </row>
    <row r="191" spans="1:8" ht="15" customHeight="1">
      <c r="A191" s="193" t="s">
        <v>10854</v>
      </c>
      <c r="B191" s="313" t="s">
        <v>467</v>
      </c>
      <c r="C191" s="603" t="s">
        <v>16378</v>
      </c>
      <c r="D191" s="603" t="s">
        <v>10727</v>
      </c>
      <c r="E191" s="403">
        <v>1</v>
      </c>
      <c r="F191" s="630"/>
      <c r="G191" s="1015">
        <v>109.48571428571429</v>
      </c>
      <c r="H191" s="319">
        <f>IF(G191="","",G191-G191*COMPASS!$U$35)</f>
        <v>109.48571428571429</v>
      </c>
    </row>
    <row r="192" spans="1:8" ht="15" customHeight="1">
      <c r="A192" s="193" t="s">
        <v>10855</v>
      </c>
      <c r="B192" s="313" t="s">
        <v>467</v>
      </c>
      <c r="C192" s="603" t="s">
        <v>16379</v>
      </c>
      <c r="D192" s="603" t="s">
        <v>10728</v>
      </c>
      <c r="E192" s="403">
        <v>1</v>
      </c>
      <c r="F192" s="630"/>
      <c r="G192" s="1015">
        <v>94.45714285714287</v>
      </c>
      <c r="H192" s="319">
        <f>IF(G192="","",G192-G192*COMPASS!$U$35)</f>
        <v>94.45714285714287</v>
      </c>
    </row>
    <row r="193" spans="1:8" ht="15" customHeight="1">
      <c r="A193" s="193" t="s">
        <v>10856</v>
      </c>
      <c r="B193" s="313" t="s">
        <v>467</v>
      </c>
      <c r="C193" s="603" t="s">
        <v>16380</v>
      </c>
      <c r="D193" s="603" t="s">
        <v>10729</v>
      </c>
      <c r="E193" s="403">
        <v>1</v>
      </c>
      <c r="F193" s="630"/>
      <c r="G193" s="1015">
        <v>119.11428571428571</v>
      </c>
      <c r="H193" s="319">
        <f>IF(G193="","",G193-G193*COMPASS!$U$35)</f>
        <v>119.11428571428571</v>
      </c>
    </row>
    <row r="194" spans="1:8" ht="15" customHeight="1">
      <c r="A194" s="193" t="s">
        <v>10857</v>
      </c>
      <c r="B194" s="313" t="s">
        <v>216</v>
      </c>
      <c r="C194" s="603" t="s">
        <v>10730</v>
      </c>
      <c r="D194" s="603" t="s">
        <v>10731</v>
      </c>
      <c r="E194" s="403">
        <v>1</v>
      </c>
      <c r="F194" s="630"/>
      <c r="G194" s="1015">
        <v>125.54430379746836</v>
      </c>
      <c r="H194" s="319">
        <f>IF(G194="","",G194-G194*COMPASS!$U$35)</f>
        <v>125.54430379746836</v>
      </c>
    </row>
    <row r="195" spans="1:8" ht="15" customHeight="1">
      <c r="A195" s="193" t="s">
        <v>10858</v>
      </c>
      <c r="B195" s="313" t="s">
        <v>467</v>
      </c>
      <c r="C195" s="603" t="s">
        <v>16381</v>
      </c>
      <c r="D195" s="603" t="s">
        <v>10732</v>
      </c>
      <c r="E195" s="403">
        <v>1</v>
      </c>
      <c r="F195" s="630"/>
      <c r="G195" s="1015">
        <v>145.14285714285714</v>
      </c>
      <c r="H195" s="319">
        <f>IF(G195="","",G195-G195*COMPASS!$U$35)</f>
        <v>145.14285714285714</v>
      </c>
    </row>
    <row r="196" spans="1:8" ht="15" customHeight="1">
      <c r="A196" s="193" t="s">
        <v>10859</v>
      </c>
      <c r="B196" s="313" t="s">
        <v>467</v>
      </c>
      <c r="C196" s="603" t="s">
        <v>16382</v>
      </c>
      <c r="D196" s="603" t="s">
        <v>10733</v>
      </c>
      <c r="E196" s="403">
        <v>1</v>
      </c>
      <c r="F196" s="630"/>
      <c r="G196" s="1015">
        <v>155.74285714285713</v>
      </c>
      <c r="H196" s="319">
        <f>IF(G196="","",G196-G196*COMPASS!$U$35)</f>
        <v>155.74285714285713</v>
      </c>
    </row>
    <row r="197" spans="1:8" ht="15" customHeight="1">
      <c r="A197" s="193" t="s">
        <v>10860</v>
      </c>
      <c r="B197" s="313" t="s">
        <v>216</v>
      </c>
      <c r="C197" s="603" t="s">
        <v>10734</v>
      </c>
      <c r="D197" s="603" t="s">
        <v>10735</v>
      </c>
      <c r="E197" s="127">
        <v>1</v>
      </c>
      <c r="F197" s="629"/>
      <c r="G197" s="1013">
        <v>80.278481012658233</v>
      </c>
      <c r="H197" s="319">
        <f>IF(G197="","",G197-G197*COMPASS!$U$35)</f>
        <v>80.278481012658233</v>
      </c>
    </row>
    <row r="198" spans="1:8" ht="15" customHeight="1">
      <c r="A198" s="193" t="s">
        <v>10861</v>
      </c>
      <c r="B198" s="313" t="s">
        <v>216</v>
      </c>
      <c r="C198" s="603" t="s">
        <v>10736</v>
      </c>
      <c r="D198" s="603" t="s">
        <v>10737</v>
      </c>
      <c r="E198" s="127">
        <v>1</v>
      </c>
      <c r="F198" s="629"/>
      <c r="G198" s="1013">
        <v>91.012658227848107</v>
      </c>
      <c r="H198" s="319">
        <f>IF(G198="","",G198-G198*COMPASS!$U$35)</f>
        <v>91.012658227848107</v>
      </c>
    </row>
    <row r="199" spans="1:8" ht="15" customHeight="1">
      <c r="A199" s="193" t="s">
        <v>17482</v>
      </c>
      <c r="B199" s="313" t="s">
        <v>216</v>
      </c>
      <c r="C199" s="603" t="s">
        <v>17358</v>
      </c>
      <c r="D199" s="603" t="s">
        <v>17359</v>
      </c>
      <c r="E199" s="403">
        <v>1</v>
      </c>
      <c r="F199" s="1255" t="s">
        <v>445</v>
      </c>
      <c r="G199" s="1015">
        <v>143.90794936708858</v>
      </c>
      <c r="H199" s="319">
        <f>IF(G199="","",G199-G199*COMPASS!$U$35)</f>
        <v>143.90794936708858</v>
      </c>
    </row>
    <row r="200" spans="1:8" ht="15" customHeight="1">
      <c r="A200" s="193" t="s">
        <v>17483</v>
      </c>
      <c r="B200" s="313" t="s">
        <v>216</v>
      </c>
      <c r="C200" s="603" t="s">
        <v>17360</v>
      </c>
      <c r="D200" s="603" t="s">
        <v>17361</v>
      </c>
      <c r="E200" s="403">
        <v>1</v>
      </c>
      <c r="F200" s="1255" t="s">
        <v>445</v>
      </c>
      <c r="G200" s="1015">
        <v>152.19227848101261</v>
      </c>
      <c r="H200" s="319">
        <f>IF(G200="","",G200-G200*COMPASS!$U$35)</f>
        <v>152.19227848101261</v>
      </c>
    </row>
    <row r="201" spans="1:8" ht="15" customHeight="1">
      <c r="A201" s="193" t="s">
        <v>17484</v>
      </c>
      <c r="B201" s="313" t="s">
        <v>216</v>
      </c>
      <c r="C201" s="603" t="s">
        <v>17362</v>
      </c>
      <c r="D201" s="603" t="s">
        <v>17363</v>
      </c>
      <c r="E201" s="403">
        <v>1</v>
      </c>
      <c r="F201" s="1255" t="s">
        <v>445</v>
      </c>
      <c r="G201" s="1015">
        <v>159.7490886075949</v>
      </c>
      <c r="H201" s="319">
        <f>IF(G201="","",G201-G201*COMPASS!$U$35)</f>
        <v>159.7490886075949</v>
      </c>
    </row>
    <row r="202" spans="1:8" ht="15" customHeight="1">
      <c r="A202" s="193" t="s">
        <v>17485</v>
      </c>
      <c r="B202" s="313" t="s">
        <v>216</v>
      </c>
      <c r="C202" s="603" t="s">
        <v>17364</v>
      </c>
      <c r="D202" s="603" t="s">
        <v>17365</v>
      </c>
      <c r="E202" s="403">
        <v>1</v>
      </c>
      <c r="F202" s="1255" t="s">
        <v>445</v>
      </c>
      <c r="G202" s="1015">
        <v>219.04188607594932</v>
      </c>
      <c r="H202" s="319">
        <f>IF(G202="","",G202-G202*COMPASS!$U$35)</f>
        <v>219.04188607594932</v>
      </c>
    </row>
    <row r="203" spans="1:8" ht="15" customHeight="1">
      <c r="A203" s="193" t="s">
        <v>17486</v>
      </c>
      <c r="B203" s="313" t="s">
        <v>216</v>
      </c>
      <c r="C203" s="603" t="s">
        <v>17366</v>
      </c>
      <c r="D203" s="603" t="s">
        <v>17367</v>
      </c>
      <c r="E203" s="403">
        <v>1</v>
      </c>
      <c r="F203" s="1255" t="s">
        <v>445</v>
      </c>
      <c r="G203" s="1015">
        <v>704.66081012658219</v>
      </c>
      <c r="H203" s="319">
        <f>IF(G203="","",G203-G203*COMPASS!$U$35)</f>
        <v>704.66081012658219</v>
      </c>
    </row>
    <row r="204" spans="1:8" ht="15" customHeight="1">
      <c r="A204" s="193" t="s">
        <v>17487</v>
      </c>
      <c r="B204" s="313" t="s">
        <v>216</v>
      </c>
      <c r="C204" s="603" t="s">
        <v>17368</v>
      </c>
      <c r="D204" s="603" t="s">
        <v>17367</v>
      </c>
      <c r="E204" s="403">
        <v>1</v>
      </c>
      <c r="F204" s="1255" t="s">
        <v>445</v>
      </c>
      <c r="G204" s="1015">
        <v>998.48460759493662</v>
      </c>
      <c r="H204" s="319">
        <f>IF(G204="","",G204-G204*COMPASS!$U$35)</f>
        <v>998.48460759493662</v>
      </c>
    </row>
    <row r="205" spans="1:8" ht="15" customHeight="1">
      <c r="A205" s="193" t="s">
        <v>17488</v>
      </c>
      <c r="B205" s="313" t="s">
        <v>216</v>
      </c>
      <c r="C205" s="603" t="s">
        <v>17369</v>
      </c>
      <c r="D205" s="603" t="s">
        <v>17370</v>
      </c>
      <c r="E205" s="403">
        <v>1</v>
      </c>
      <c r="F205" s="1255" t="s">
        <v>445</v>
      </c>
      <c r="G205" s="1015">
        <v>1189.0359113924048</v>
      </c>
      <c r="H205" s="319">
        <f>IF(G205="","",G205-G205*COMPASS!$U$35)</f>
        <v>1189.0359113924048</v>
      </c>
    </row>
    <row r="206" spans="1:8" ht="15" customHeight="1">
      <c r="A206" s="193" t="s">
        <v>17489</v>
      </c>
      <c r="B206" s="313" t="s">
        <v>216</v>
      </c>
      <c r="C206" s="603" t="s">
        <v>17371</v>
      </c>
      <c r="D206" s="603" t="s">
        <v>17372</v>
      </c>
      <c r="E206" s="403">
        <v>1</v>
      </c>
      <c r="F206" s="1255" t="s">
        <v>445</v>
      </c>
      <c r="G206" s="1015">
        <v>1758.5542025316456</v>
      </c>
      <c r="H206" s="319">
        <f>IF(G206="","",G206-G206*COMPASS!$U$35)</f>
        <v>1758.5542025316456</v>
      </c>
    </row>
    <row r="207" spans="1:8" ht="15" customHeight="1">
      <c r="A207" s="128" t="s">
        <v>11140</v>
      </c>
      <c r="B207" s="314"/>
      <c r="C207" s="129"/>
      <c r="D207" s="1011"/>
      <c r="E207" s="604"/>
      <c r="F207" s="71"/>
      <c r="G207" s="1016"/>
      <c r="H207" s="319" t="str">
        <f>IF(G207="","",G207-G207*COMPASS!$U$35)</f>
        <v/>
      </c>
    </row>
    <row r="208" spans="1:8" ht="15" customHeight="1">
      <c r="A208" s="128" t="s">
        <v>11141</v>
      </c>
      <c r="B208" s="314"/>
      <c r="C208" s="129"/>
      <c r="D208" s="1011"/>
      <c r="E208" s="604"/>
      <c r="F208" s="71"/>
      <c r="G208" s="1016"/>
      <c r="H208" s="319" t="str">
        <f>IF(G208="","",G208-G208*COMPASS!$U$35)</f>
        <v/>
      </c>
    </row>
    <row r="209" spans="1:8" ht="15" customHeight="1">
      <c r="A209" s="128" t="s">
        <v>11142</v>
      </c>
      <c r="B209" s="314"/>
      <c r="C209" s="129"/>
      <c r="D209" s="1011"/>
      <c r="E209" s="604"/>
      <c r="F209" s="71"/>
      <c r="G209" s="1016"/>
      <c r="H209" s="319" t="str">
        <f>IF(G209="","",G209-G209*COMPASS!$U$35)</f>
        <v/>
      </c>
    </row>
    <row r="210" spans="1:8" ht="15" customHeight="1">
      <c r="A210" s="193" t="s">
        <v>11363</v>
      </c>
      <c r="B210" s="313" t="s">
        <v>216</v>
      </c>
      <c r="C210" s="603" t="s">
        <v>11143</v>
      </c>
      <c r="D210" s="603" t="s">
        <v>11144</v>
      </c>
      <c r="E210" s="127">
        <v>1</v>
      </c>
      <c r="F210" s="630"/>
      <c r="G210" s="1013">
        <v>1628.5425025383199</v>
      </c>
      <c r="H210" s="319">
        <f>IF(G210="","",G210-G210*COMPASS!$U$35)</f>
        <v>1628.5425025383199</v>
      </c>
    </row>
    <row r="211" spans="1:8" ht="15" customHeight="1">
      <c r="A211" s="193" t="s">
        <v>11364</v>
      </c>
      <c r="B211" s="313" t="s">
        <v>216</v>
      </c>
      <c r="C211" s="603" t="s">
        <v>11145</v>
      </c>
      <c r="D211" s="603" t="s">
        <v>11146</v>
      </c>
      <c r="E211" s="127">
        <v>1</v>
      </c>
      <c r="F211" s="630"/>
      <c r="G211" s="1013">
        <v>1772.7819000634222</v>
      </c>
      <c r="H211" s="319">
        <f>IF(G211="","",G211-G211*COMPASS!$U$35)</f>
        <v>1772.7819000634222</v>
      </c>
    </row>
    <row r="212" spans="1:8" ht="15" customHeight="1">
      <c r="A212" s="193" t="s">
        <v>11365</v>
      </c>
      <c r="B212" s="313" t="s">
        <v>216</v>
      </c>
      <c r="C212" s="603" t="s">
        <v>11147</v>
      </c>
      <c r="D212" s="603" t="s">
        <v>11148</v>
      </c>
      <c r="E212" s="127">
        <v>1</v>
      </c>
      <c r="F212" s="630"/>
      <c r="G212" s="1013">
        <v>1824.7183676214806</v>
      </c>
      <c r="H212" s="319">
        <f>IF(G212="","",G212-G212*COMPASS!$U$35)</f>
        <v>1824.7183676214806</v>
      </c>
    </row>
    <row r="213" spans="1:8" ht="15" customHeight="1">
      <c r="A213" s="193" t="s">
        <v>11366</v>
      </c>
      <c r="B213" s="313" t="s">
        <v>216</v>
      </c>
      <c r="C213" s="603" t="s">
        <v>11149</v>
      </c>
      <c r="D213" s="603" t="s">
        <v>11150</v>
      </c>
      <c r="E213" s="127">
        <v>1</v>
      </c>
      <c r="F213" s="630"/>
      <c r="G213" s="1013">
        <v>1920.1066322949437</v>
      </c>
      <c r="H213" s="319">
        <f>IF(G213="","",G213-G213*COMPASS!$U$35)</f>
        <v>1920.1066322949437</v>
      </c>
    </row>
    <row r="214" spans="1:8" ht="15" customHeight="1">
      <c r="A214" s="193" t="s">
        <v>11367</v>
      </c>
      <c r="B214" s="313" t="s">
        <v>216</v>
      </c>
      <c r="C214" s="603" t="s">
        <v>11151</v>
      </c>
      <c r="D214" s="603" t="s">
        <v>11152</v>
      </c>
      <c r="E214" s="127">
        <v>1</v>
      </c>
      <c r="F214" s="630"/>
      <c r="G214" s="1013">
        <v>2127.0811688505714</v>
      </c>
      <c r="H214" s="319">
        <f>IF(G214="","",G214-G214*COMPASS!$U$35)</f>
        <v>2127.0811688505714</v>
      </c>
    </row>
    <row r="215" spans="1:8" ht="15" customHeight="1">
      <c r="A215" s="128" t="s">
        <v>11153</v>
      </c>
      <c r="B215" s="314"/>
      <c r="C215" s="129"/>
      <c r="D215" s="1011"/>
      <c r="E215" s="604"/>
      <c r="F215" s="71"/>
      <c r="G215" s="1016"/>
      <c r="H215" s="319" t="str">
        <f>IF(G215="","",G215-G215*COMPASS!$U$35)</f>
        <v/>
      </c>
    </row>
    <row r="216" spans="1:8" ht="15" customHeight="1">
      <c r="A216" s="193" t="s">
        <v>11368</v>
      </c>
      <c r="B216" s="313" t="s">
        <v>216</v>
      </c>
      <c r="C216" s="603" t="s">
        <v>11154</v>
      </c>
      <c r="D216" s="603" t="s">
        <v>11155</v>
      </c>
      <c r="E216" s="127">
        <v>1</v>
      </c>
      <c r="F216" s="630"/>
      <c r="G216" s="1013">
        <v>1875.883501502934</v>
      </c>
      <c r="H216" s="319">
        <f>IF(G216="","",G216-G216*COMPASS!$U$35)</f>
        <v>1875.883501502934</v>
      </c>
    </row>
    <row r="217" spans="1:8" ht="15" customHeight="1">
      <c r="A217" s="193" t="s">
        <v>11369</v>
      </c>
      <c r="B217" s="313" t="s">
        <v>216</v>
      </c>
      <c r="C217" s="603" t="s">
        <v>11156</v>
      </c>
      <c r="D217" s="603" t="s">
        <v>11157</v>
      </c>
      <c r="E217" s="127">
        <v>1</v>
      </c>
      <c r="F217" s="630"/>
      <c r="G217" s="1013">
        <v>2003.1535581427299</v>
      </c>
      <c r="H217" s="319">
        <f>IF(G217="","",G217-G217*COMPASS!$U$35)</f>
        <v>2003.1535581427299</v>
      </c>
    </row>
    <row r="218" spans="1:8" ht="15" customHeight="1">
      <c r="A218" s="193" t="s">
        <v>11370</v>
      </c>
      <c r="B218" s="313" t="s">
        <v>216</v>
      </c>
      <c r="C218" s="603" t="s">
        <v>11158</v>
      </c>
      <c r="D218" s="603" t="s">
        <v>11159</v>
      </c>
      <c r="E218" s="127">
        <v>1</v>
      </c>
      <c r="F218" s="630"/>
      <c r="G218" s="1013">
        <v>2083.1151492840968</v>
      </c>
      <c r="H218" s="319">
        <f>IF(G218="","",G218-G218*COMPASS!$U$35)</f>
        <v>2083.1151492840968</v>
      </c>
    </row>
    <row r="219" spans="1:8" ht="15" customHeight="1">
      <c r="A219" s="193" t="s">
        <v>11371</v>
      </c>
      <c r="B219" s="313" t="s">
        <v>216</v>
      </c>
      <c r="C219" s="603" t="s">
        <v>11160</v>
      </c>
      <c r="D219" s="603" t="s">
        <v>11161</v>
      </c>
      <c r="E219" s="127">
        <v>1</v>
      </c>
      <c r="F219" s="630"/>
      <c r="G219" s="1013">
        <v>2238.1532182816663</v>
      </c>
      <c r="H219" s="319">
        <f>IF(G219="","",G219-G219*COMPASS!$U$35)</f>
        <v>2238.1532182816663</v>
      </c>
    </row>
    <row r="220" spans="1:8" ht="15" customHeight="1">
      <c r="A220" s="193" t="s">
        <v>11372</v>
      </c>
      <c r="B220" s="313" t="s">
        <v>216</v>
      </c>
      <c r="C220" s="603" t="s">
        <v>11162</v>
      </c>
      <c r="D220" s="603" t="s">
        <v>11163</v>
      </c>
      <c r="E220" s="127">
        <v>1</v>
      </c>
      <c r="F220" s="630"/>
      <c r="G220" s="1013">
        <v>2468.0106539099042</v>
      </c>
      <c r="H220" s="319">
        <f>IF(G220="","",G220-G220*COMPASS!$U$35)</f>
        <v>2468.0106539099042</v>
      </c>
    </row>
    <row r="221" spans="1:8" ht="15" customHeight="1">
      <c r="A221" s="128" t="s">
        <v>11164</v>
      </c>
      <c r="B221" s="314"/>
      <c r="C221" s="129"/>
      <c r="D221" s="1011"/>
      <c r="E221" s="604"/>
      <c r="F221" s="71"/>
      <c r="G221" s="1016"/>
      <c r="H221" s="319" t="str">
        <f>IF(G221="","",G221-G221*COMPASS!$U$35)</f>
        <v/>
      </c>
    </row>
    <row r="222" spans="1:8" ht="15" customHeight="1">
      <c r="A222" s="193" t="s">
        <v>11373</v>
      </c>
      <c r="B222" s="313" t="s">
        <v>216</v>
      </c>
      <c r="C222" s="603" t="s">
        <v>11165</v>
      </c>
      <c r="D222" s="603" t="s">
        <v>11166</v>
      </c>
      <c r="E222" s="127">
        <v>1</v>
      </c>
      <c r="F222" s="630"/>
      <c r="G222" s="1013">
        <v>2244.8381101455752</v>
      </c>
      <c r="H222" s="319">
        <f>IF(G222="","",G222-G222*COMPASS!$U$35)</f>
        <v>2244.8381101455752</v>
      </c>
    </row>
    <row r="223" spans="1:8" ht="15" customHeight="1">
      <c r="A223" s="193" t="s">
        <v>11374</v>
      </c>
      <c r="B223" s="313" t="s">
        <v>216</v>
      </c>
      <c r="C223" s="603" t="s">
        <v>11167</v>
      </c>
      <c r="D223" s="603" t="s">
        <v>11168</v>
      </c>
      <c r="E223" s="127">
        <v>1</v>
      </c>
      <c r="F223" s="630"/>
      <c r="G223" s="1013">
        <v>2392.6770648281663</v>
      </c>
      <c r="H223" s="319">
        <f>IF(G223="","",G223-G223*COMPASS!$U$35)</f>
        <v>2392.6770648281663</v>
      </c>
    </row>
    <row r="224" spans="1:8" ht="15" customHeight="1">
      <c r="A224" s="193" t="s">
        <v>11375</v>
      </c>
      <c r="B224" s="313" t="s">
        <v>216</v>
      </c>
      <c r="C224" s="603" t="s">
        <v>11169</v>
      </c>
      <c r="D224" s="603" t="s">
        <v>11170</v>
      </c>
      <c r="E224" s="127">
        <v>1</v>
      </c>
      <c r="F224" s="630"/>
      <c r="G224" s="1013">
        <v>2491.921997884654</v>
      </c>
      <c r="H224" s="319">
        <f>IF(G224="","",G224-G224*COMPASS!$U$35)</f>
        <v>2491.921997884654</v>
      </c>
    </row>
    <row r="225" spans="1:8" ht="15" customHeight="1">
      <c r="A225" s="193" t="s">
        <v>11376</v>
      </c>
      <c r="B225" s="313" t="s">
        <v>216</v>
      </c>
      <c r="C225" s="603" t="s">
        <v>11171</v>
      </c>
      <c r="D225" s="603" t="s">
        <v>11172</v>
      </c>
      <c r="E225" s="127">
        <v>1</v>
      </c>
      <c r="F225" s="630"/>
      <c r="G225" s="1013">
        <v>2654.4162924227371</v>
      </c>
      <c r="H225" s="319">
        <f>IF(G225="","",G225-G225*COMPASS!$U$35)</f>
        <v>2654.4162924227371</v>
      </c>
    </row>
    <row r="226" spans="1:8" ht="15" customHeight="1">
      <c r="A226" s="193" t="s">
        <v>11377</v>
      </c>
      <c r="B226" s="313" t="s">
        <v>216</v>
      </c>
      <c r="C226" s="603" t="s">
        <v>11173</v>
      </c>
      <c r="D226" s="603" t="s">
        <v>11174</v>
      </c>
      <c r="E226" s="127">
        <v>1</v>
      </c>
      <c r="F226" s="630"/>
      <c r="G226" s="1013">
        <v>2914.6128526640978</v>
      </c>
      <c r="H226" s="319">
        <f>IF(G226="","",G226-G226*COMPASS!$U$35)</f>
        <v>2914.6128526640978</v>
      </c>
    </row>
    <row r="227" spans="1:8" ht="15" customHeight="1">
      <c r="A227" s="128" t="s">
        <v>11175</v>
      </c>
      <c r="B227" s="314"/>
      <c r="C227" s="129"/>
      <c r="D227" s="1011"/>
      <c r="E227" s="604"/>
      <c r="F227" s="71"/>
      <c r="G227" s="1016"/>
      <c r="H227" s="319" t="str">
        <f>IF(G227="","",G227-G227*COMPASS!$U$35)</f>
        <v/>
      </c>
    </row>
    <row r="228" spans="1:8" ht="15" customHeight="1">
      <c r="A228" s="193" t="s">
        <v>11378</v>
      </c>
      <c r="B228" s="313" t="s">
        <v>216</v>
      </c>
      <c r="C228" s="603" t="s">
        <v>11176</v>
      </c>
      <c r="D228" s="603" t="s">
        <v>11177</v>
      </c>
      <c r="E228" s="127">
        <v>1</v>
      </c>
      <c r="F228" s="630"/>
      <c r="G228" s="1013">
        <v>3001.0022244438383</v>
      </c>
      <c r="H228" s="319">
        <f>IF(G228="","",G228-G228*COMPASS!$U$35)</f>
        <v>3001.0022244438383</v>
      </c>
    </row>
    <row r="229" spans="1:8" ht="15" customHeight="1">
      <c r="A229" s="193" t="s">
        <v>11379</v>
      </c>
      <c r="B229" s="313" t="s">
        <v>216</v>
      </c>
      <c r="C229" s="603" t="s">
        <v>11178</v>
      </c>
      <c r="D229" s="603" t="s">
        <v>11179</v>
      </c>
      <c r="E229" s="127">
        <v>1</v>
      </c>
      <c r="F229" s="630"/>
      <c r="G229" s="1013">
        <v>3293.3376878770669</v>
      </c>
      <c r="H229" s="319">
        <f>IF(G229="","",G229-G229*COMPASS!$U$35)</f>
        <v>3293.3376878770669</v>
      </c>
    </row>
    <row r="230" spans="1:8" ht="15" customHeight="1">
      <c r="A230" s="128" t="s">
        <v>11180</v>
      </c>
      <c r="B230" s="314"/>
      <c r="C230" s="129"/>
      <c r="D230" s="1011"/>
      <c r="E230" s="604"/>
      <c r="F230" s="71"/>
      <c r="G230" s="1016"/>
      <c r="H230" s="319" t="str">
        <f>IF(G230="","",G230-G230*COMPASS!$U$35)</f>
        <v/>
      </c>
    </row>
    <row r="231" spans="1:8" ht="15" customHeight="1">
      <c r="A231" s="193" t="s">
        <v>11380</v>
      </c>
      <c r="B231" s="313" t="s">
        <v>216</v>
      </c>
      <c r="C231" s="603" t="s">
        <v>11181</v>
      </c>
      <c r="D231" s="603" t="s">
        <v>11182</v>
      </c>
      <c r="E231" s="127">
        <v>1</v>
      </c>
      <c r="F231" s="630"/>
      <c r="G231" s="1013">
        <v>1906.4797373415918</v>
      </c>
      <c r="H231" s="319">
        <f>IF(G231="","",G231-G231*COMPASS!$U$35)</f>
        <v>1906.4797373415918</v>
      </c>
    </row>
    <row r="232" spans="1:8" ht="15" customHeight="1">
      <c r="A232" s="193" t="s">
        <v>11381</v>
      </c>
      <c r="B232" s="313" t="s">
        <v>216</v>
      </c>
      <c r="C232" s="603" t="s">
        <v>11183</v>
      </c>
      <c r="D232" s="603" t="s">
        <v>11184</v>
      </c>
      <c r="E232" s="127">
        <v>1</v>
      </c>
      <c r="F232" s="630"/>
      <c r="G232" s="1013">
        <v>1997.2399999554261</v>
      </c>
      <c r="H232" s="319">
        <f>IF(G232="","",G232-G232*COMPASS!$U$35)</f>
        <v>1997.2399999554261</v>
      </c>
    </row>
    <row r="233" spans="1:8" ht="15" customHeight="1">
      <c r="A233" s="193" t="s">
        <v>11382</v>
      </c>
      <c r="B233" s="313" t="s">
        <v>216</v>
      </c>
      <c r="C233" s="603" t="s">
        <v>11185</v>
      </c>
      <c r="D233" s="603" t="s">
        <v>11186</v>
      </c>
      <c r="E233" s="127">
        <v>1</v>
      </c>
      <c r="F233" s="630"/>
      <c r="G233" s="1013">
        <v>2050.4620236411592</v>
      </c>
      <c r="H233" s="319">
        <f>IF(G233="","",G233-G233*COMPASS!$U$35)</f>
        <v>2050.4620236411592</v>
      </c>
    </row>
    <row r="234" spans="1:8" ht="15" customHeight="1">
      <c r="A234" s="193" t="s">
        <v>11383</v>
      </c>
      <c r="B234" s="313" t="s">
        <v>216</v>
      </c>
      <c r="C234" s="603" t="s">
        <v>11187</v>
      </c>
      <c r="D234" s="603" t="s">
        <v>11188</v>
      </c>
      <c r="E234" s="127">
        <v>1</v>
      </c>
      <c r="F234" s="630"/>
      <c r="G234" s="1013">
        <v>2126.0527239484318</v>
      </c>
      <c r="H234" s="319">
        <f>IF(G234="","",G234-G234*COMPASS!$U$35)</f>
        <v>2126.0527239484318</v>
      </c>
    </row>
    <row r="235" spans="1:8" ht="15" customHeight="1">
      <c r="A235" s="193" t="s">
        <v>11384</v>
      </c>
      <c r="B235" s="313" t="s">
        <v>216</v>
      </c>
      <c r="C235" s="603" t="s">
        <v>11189</v>
      </c>
      <c r="D235" s="603" t="s">
        <v>11190</v>
      </c>
      <c r="E235" s="127">
        <v>1</v>
      </c>
      <c r="F235" s="630"/>
      <c r="G235" s="1013">
        <v>2424.3017455689642</v>
      </c>
      <c r="H235" s="319">
        <f>IF(G235="","",G235-G235*COMPASS!$U$35)</f>
        <v>2424.3017455689642</v>
      </c>
    </row>
    <row r="236" spans="1:8" ht="15" customHeight="1">
      <c r="A236" s="128" t="s">
        <v>11191</v>
      </c>
      <c r="B236" s="314"/>
      <c r="C236" s="129"/>
      <c r="D236" s="1011"/>
      <c r="E236" s="604"/>
      <c r="F236" s="71"/>
      <c r="G236" s="1016"/>
      <c r="H236" s="319" t="str">
        <f>IF(G236="","",G236-G236*COMPASS!$U$35)</f>
        <v/>
      </c>
    </row>
    <row r="237" spans="1:8" ht="15" customHeight="1">
      <c r="A237" s="193" t="s">
        <v>11385</v>
      </c>
      <c r="B237" s="313" t="s">
        <v>216</v>
      </c>
      <c r="C237" s="603" t="s">
        <v>11192</v>
      </c>
      <c r="D237" s="603" t="s">
        <v>11193</v>
      </c>
      <c r="E237" s="127">
        <v>1</v>
      </c>
      <c r="F237" s="630"/>
      <c r="G237" s="1013">
        <v>2077.715813547863</v>
      </c>
      <c r="H237" s="319">
        <f>IF(G237="","",G237-G237*COMPASS!$U$35)</f>
        <v>2077.715813547863</v>
      </c>
    </row>
    <row r="238" spans="1:8" ht="15" customHeight="1">
      <c r="A238" s="193" t="s">
        <v>11386</v>
      </c>
      <c r="B238" s="313" t="s">
        <v>216</v>
      </c>
      <c r="C238" s="603" t="s">
        <v>11194</v>
      </c>
      <c r="D238" s="603" t="s">
        <v>11195</v>
      </c>
      <c r="E238" s="127">
        <v>1</v>
      </c>
      <c r="F238" s="630"/>
      <c r="G238" s="1013">
        <v>2215.0132079835216</v>
      </c>
      <c r="H238" s="319">
        <f>IF(G238="","",G238-G238*COMPASS!$U$35)</f>
        <v>2215.0132079835216</v>
      </c>
    </row>
    <row r="239" spans="1:8" ht="15" customHeight="1">
      <c r="A239" s="193" t="s">
        <v>11387</v>
      </c>
      <c r="B239" s="313" t="s">
        <v>216</v>
      </c>
      <c r="C239" s="603" t="s">
        <v>11196</v>
      </c>
      <c r="D239" s="603" t="s">
        <v>11197</v>
      </c>
      <c r="E239" s="127">
        <v>1</v>
      </c>
      <c r="F239" s="630"/>
      <c r="G239" s="1013">
        <v>2292.6607980950744</v>
      </c>
      <c r="H239" s="319">
        <f>IF(G239="","",G239-G239*COMPASS!$U$35)</f>
        <v>2292.6607980950744</v>
      </c>
    </row>
    <row r="240" spans="1:8" ht="15" customHeight="1">
      <c r="A240" s="193" t="s">
        <v>11388</v>
      </c>
      <c r="B240" s="313" t="s">
        <v>216</v>
      </c>
      <c r="C240" s="603" t="s">
        <v>11198</v>
      </c>
      <c r="D240" s="603" t="s">
        <v>11199</v>
      </c>
      <c r="E240" s="127">
        <v>1</v>
      </c>
      <c r="F240" s="630"/>
      <c r="G240" s="1013">
        <v>2430.4724149818026</v>
      </c>
      <c r="H240" s="319">
        <f>IF(G240="","",G240-G240*COMPASS!$U$35)</f>
        <v>2430.4724149818026</v>
      </c>
    </row>
    <row r="241" spans="1:8" ht="15" customHeight="1">
      <c r="A241" s="193" t="s">
        <v>11389</v>
      </c>
      <c r="B241" s="313" t="s">
        <v>216</v>
      </c>
      <c r="C241" s="603" t="s">
        <v>11200</v>
      </c>
      <c r="D241" s="603" t="s">
        <v>11201</v>
      </c>
      <c r="E241" s="127">
        <v>1</v>
      </c>
      <c r="F241" s="630"/>
      <c r="G241" s="1013">
        <v>2783.2290164157425</v>
      </c>
      <c r="H241" s="319">
        <f>IF(G241="","",G241-G241*COMPASS!$U$35)</f>
        <v>2783.2290164157425</v>
      </c>
    </row>
    <row r="242" spans="1:8" ht="15" customHeight="1">
      <c r="A242" s="128" t="s">
        <v>11202</v>
      </c>
      <c r="B242" s="314"/>
      <c r="C242" s="129"/>
      <c r="D242" s="1011"/>
      <c r="E242" s="604"/>
      <c r="F242" s="71"/>
      <c r="G242" s="1016"/>
      <c r="H242" s="319" t="str">
        <f>IF(G242="","",G242-G242*COMPASS!$U$35)</f>
        <v/>
      </c>
    </row>
    <row r="243" spans="1:8" ht="15" customHeight="1">
      <c r="A243" s="193" t="s">
        <v>11390</v>
      </c>
      <c r="B243" s="313" t="s">
        <v>216</v>
      </c>
      <c r="C243" s="603" t="s">
        <v>11203</v>
      </c>
      <c r="D243" s="603" t="s">
        <v>11204</v>
      </c>
      <c r="E243" s="127">
        <v>1</v>
      </c>
      <c r="F243" s="630"/>
      <c r="G243" s="1013">
        <v>2522.7753449488469</v>
      </c>
      <c r="H243" s="319">
        <f>IF(G243="","",G243-G243*COMPASS!$U$35)</f>
        <v>2522.7753449488469</v>
      </c>
    </row>
    <row r="244" spans="1:8" ht="15" customHeight="1">
      <c r="A244" s="193" t="s">
        <v>11391</v>
      </c>
      <c r="B244" s="313" t="s">
        <v>216</v>
      </c>
      <c r="C244" s="603" t="s">
        <v>11205</v>
      </c>
      <c r="D244" s="603" t="s">
        <v>11206</v>
      </c>
      <c r="E244" s="127">
        <v>1</v>
      </c>
      <c r="F244" s="630"/>
      <c r="G244" s="1013">
        <v>2659.3014057079008</v>
      </c>
      <c r="H244" s="319">
        <f>IF(G244="","",G244-G244*COMPASS!$U$35)</f>
        <v>2659.3014057079008</v>
      </c>
    </row>
    <row r="245" spans="1:8" ht="15" customHeight="1">
      <c r="A245" s="193" t="s">
        <v>11392</v>
      </c>
      <c r="B245" s="313" t="s">
        <v>216</v>
      </c>
      <c r="C245" s="603" t="s">
        <v>11207</v>
      </c>
      <c r="D245" s="603" t="s">
        <v>11208</v>
      </c>
      <c r="E245" s="127">
        <v>1</v>
      </c>
      <c r="F245" s="630"/>
      <c r="G245" s="1013">
        <v>2755.2038928324337</v>
      </c>
      <c r="H245" s="319">
        <f>IF(G245="","",G245-G245*COMPASS!$U$35)</f>
        <v>2755.2038928324337</v>
      </c>
    </row>
    <row r="246" spans="1:8" ht="15" customHeight="1">
      <c r="A246" s="193" t="s">
        <v>11393</v>
      </c>
      <c r="B246" s="313" t="s">
        <v>216</v>
      </c>
      <c r="C246" s="603" t="s">
        <v>11209</v>
      </c>
      <c r="D246" s="603" t="s">
        <v>11210</v>
      </c>
      <c r="E246" s="127">
        <v>1</v>
      </c>
      <c r="F246" s="630"/>
      <c r="G246" s="1013">
        <v>2897.3864005532569</v>
      </c>
      <c r="H246" s="319">
        <f>IF(G246="","",G246-G246*COMPASS!$U$35)</f>
        <v>2897.3864005532569</v>
      </c>
    </row>
    <row r="247" spans="1:8" ht="15" customHeight="1">
      <c r="A247" s="193" t="s">
        <v>11394</v>
      </c>
      <c r="B247" s="313" t="s">
        <v>216</v>
      </c>
      <c r="C247" s="603" t="s">
        <v>11211</v>
      </c>
      <c r="D247" s="603" t="s">
        <v>11212</v>
      </c>
      <c r="E247" s="127">
        <v>1</v>
      </c>
      <c r="F247" s="630"/>
      <c r="G247" s="1013">
        <v>3305.421915477209</v>
      </c>
      <c r="H247" s="319">
        <f>IF(G247="","",G247-G247*COMPASS!$U$35)</f>
        <v>3305.421915477209</v>
      </c>
    </row>
    <row r="248" spans="1:8" ht="15" customHeight="1">
      <c r="A248" s="128" t="s">
        <v>11213</v>
      </c>
      <c r="B248" s="314"/>
      <c r="C248" s="129"/>
      <c r="D248" s="1011"/>
      <c r="E248" s="604"/>
      <c r="F248" s="71"/>
      <c r="G248" s="1016"/>
      <c r="H248" s="319" t="str">
        <f>IF(G248="","",G248-G248*COMPASS!$U$35)</f>
        <v/>
      </c>
    </row>
    <row r="249" spans="1:8" ht="15" customHeight="1">
      <c r="A249" s="193" t="s">
        <v>11395</v>
      </c>
      <c r="B249" s="313" t="s">
        <v>216</v>
      </c>
      <c r="C249" s="603" t="s">
        <v>11214</v>
      </c>
      <c r="D249" s="603" t="s">
        <v>11215</v>
      </c>
      <c r="E249" s="127">
        <v>1</v>
      </c>
      <c r="F249" s="630"/>
      <c r="G249" s="1013">
        <v>3125.4440576027496</v>
      </c>
      <c r="H249" s="319">
        <f>IF(G249="","",G249-G249*COMPASS!$U$35)</f>
        <v>3125.4440576027496</v>
      </c>
    </row>
    <row r="250" spans="1:8" ht="15" customHeight="1">
      <c r="A250" s="193" t="s">
        <v>11396</v>
      </c>
      <c r="B250" s="313" t="s">
        <v>216</v>
      </c>
      <c r="C250" s="603" t="s">
        <v>11216</v>
      </c>
      <c r="D250" s="603" t="s">
        <v>11217</v>
      </c>
      <c r="E250" s="127">
        <v>1</v>
      </c>
      <c r="F250" s="630"/>
      <c r="G250" s="1013">
        <v>3748.1674458483785</v>
      </c>
      <c r="H250" s="319">
        <f>IF(G250="","",G250-G250*COMPASS!$U$35)</f>
        <v>3748.1674458483785</v>
      </c>
    </row>
    <row r="251" spans="1:8" ht="15" customHeight="1">
      <c r="A251" s="128" t="s">
        <v>11218</v>
      </c>
      <c r="B251" s="314"/>
      <c r="C251" s="129"/>
      <c r="D251" s="1011"/>
      <c r="E251" s="604"/>
      <c r="F251" s="71"/>
      <c r="G251" s="1016"/>
      <c r="H251" s="319" t="str">
        <f>IF(G251="","",G251-G251*COMPASS!$U$35)</f>
        <v/>
      </c>
    </row>
    <row r="252" spans="1:8" ht="15" customHeight="1">
      <c r="A252" s="193" t="s">
        <v>11397</v>
      </c>
      <c r="B252" s="313" t="s">
        <v>216</v>
      </c>
      <c r="C252" s="603" t="s">
        <v>11219</v>
      </c>
      <c r="D252" s="603" t="s">
        <v>11220</v>
      </c>
      <c r="E252" s="127">
        <v>1</v>
      </c>
      <c r="F252" s="630"/>
      <c r="G252" s="1013">
        <v>109.78649330342006</v>
      </c>
      <c r="H252" s="319">
        <f>IF(G252="","",G252-G252*COMPASS!$U$35)</f>
        <v>109.78649330342006</v>
      </c>
    </row>
    <row r="253" spans="1:8" ht="15" customHeight="1">
      <c r="A253" s="193" t="s">
        <v>11398</v>
      </c>
      <c r="B253" s="313" t="s">
        <v>216</v>
      </c>
      <c r="C253" s="603" t="s">
        <v>11221</v>
      </c>
      <c r="D253" s="603" t="s">
        <v>11222</v>
      </c>
      <c r="E253" s="127">
        <v>1</v>
      </c>
      <c r="F253" s="630"/>
      <c r="G253" s="1013">
        <v>117.37127445670083</v>
      </c>
      <c r="H253" s="319">
        <f>IF(G253="","",G253-G253*COMPASS!$U$35)</f>
        <v>117.37127445670083</v>
      </c>
    </row>
    <row r="254" spans="1:8" ht="15" customHeight="1">
      <c r="A254" s="193" t="s">
        <v>11399</v>
      </c>
      <c r="B254" s="313" t="s">
        <v>216</v>
      </c>
      <c r="C254" s="603" t="s">
        <v>11223</v>
      </c>
      <c r="D254" s="603" t="s">
        <v>11224</v>
      </c>
      <c r="E254" s="127">
        <v>1</v>
      </c>
      <c r="F254" s="630"/>
      <c r="G254" s="1013">
        <v>135.90899381777012</v>
      </c>
      <c r="H254" s="319">
        <f>IF(G254="","",G254-G254*COMPASS!$U$35)</f>
        <v>135.90899381777012</v>
      </c>
    </row>
    <row r="255" spans="1:8" ht="15" customHeight="1">
      <c r="A255" s="193" t="s">
        <v>11400</v>
      </c>
      <c r="B255" s="313" t="s">
        <v>216</v>
      </c>
      <c r="C255" s="603" t="s">
        <v>11225</v>
      </c>
      <c r="D255" s="603" t="s">
        <v>11226</v>
      </c>
      <c r="E255" s="127">
        <v>1</v>
      </c>
      <c r="F255" s="630"/>
      <c r="G255" s="1013">
        <v>151.72133418816904</v>
      </c>
      <c r="H255" s="319">
        <f>IF(G255="","",G255-G255*COMPASS!$U$35)</f>
        <v>151.72133418816904</v>
      </c>
    </row>
    <row r="256" spans="1:8" ht="15" customHeight="1">
      <c r="A256" s="193" t="s">
        <v>11401</v>
      </c>
      <c r="B256" s="313" t="s">
        <v>216</v>
      </c>
      <c r="C256" s="603" t="s">
        <v>11227</v>
      </c>
      <c r="D256" s="603" t="s">
        <v>11228</v>
      </c>
      <c r="E256" s="127">
        <v>1</v>
      </c>
      <c r="F256" s="630"/>
      <c r="G256" s="1013">
        <v>117.37127445670083</v>
      </c>
      <c r="H256" s="319">
        <f>IF(G256="","",G256-G256*COMPASS!$U$35)</f>
        <v>117.37127445670083</v>
      </c>
    </row>
    <row r="257" spans="1:8" ht="15" customHeight="1">
      <c r="A257" s="193" t="s">
        <v>11402</v>
      </c>
      <c r="B257" s="313" t="s">
        <v>216</v>
      </c>
      <c r="C257" s="603" t="s">
        <v>11229</v>
      </c>
      <c r="D257" s="603" t="s">
        <v>11230</v>
      </c>
      <c r="E257" s="127">
        <v>1</v>
      </c>
      <c r="F257" s="630"/>
      <c r="G257" s="1013">
        <v>125.11032234530256</v>
      </c>
      <c r="H257" s="319">
        <f>IF(G257="","",G257-G257*COMPASS!$U$35)</f>
        <v>125.11032234530256</v>
      </c>
    </row>
    <row r="258" spans="1:8" ht="15" customHeight="1">
      <c r="A258" s="193" t="s">
        <v>11403</v>
      </c>
      <c r="B258" s="313" t="s">
        <v>216</v>
      </c>
      <c r="C258" s="603" t="s">
        <v>11231</v>
      </c>
      <c r="D258" s="603" t="s">
        <v>11232</v>
      </c>
      <c r="E258" s="127">
        <v>1</v>
      </c>
      <c r="F258" s="630"/>
      <c r="G258" s="1013">
        <v>143.64804170637186</v>
      </c>
      <c r="H258" s="319">
        <f>IF(G258="","",G258-G258*COMPASS!$U$35)</f>
        <v>143.64804170637186</v>
      </c>
    </row>
    <row r="259" spans="1:8" ht="15" customHeight="1">
      <c r="A259" s="193" t="s">
        <v>11404</v>
      </c>
      <c r="B259" s="313" t="s">
        <v>216</v>
      </c>
      <c r="C259" s="603" t="s">
        <v>11233</v>
      </c>
      <c r="D259" s="603" t="s">
        <v>11234</v>
      </c>
      <c r="E259" s="127">
        <v>1</v>
      </c>
      <c r="F259" s="630"/>
      <c r="G259" s="1013">
        <v>159.46038207677077</v>
      </c>
      <c r="H259" s="319">
        <f>IF(G259="","",G259-G259*COMPASS!$U$35)</f>
        <v>159.46038207677077</v>
      </c>
    </row>
    <row r="260" spans="1:8" ht="15" customHeight="1">
      <c r="A260" s="193" t="s">
        <v>11405</v>
      </c>
      <c r="B260" s="313" t="s">
        <v>216</v>
      </c>
      <c r="C260" s="603" t="s">
        <v>11235</v>
      </c>
      <c r="D260" s="603" t="s">
        <v>11236</v>
      </c>
      <c r="E260" s="127">
        <v>1</v>
      </c>
      <c r="F260" s="630"/>
      <c r="G260" s="1013">
        <v>206.92311431052102</v>
      </c>
      <c r="H260" s="319">
        <f>IF(G260="","",G260-G260*COMPASS!$U$35)</f>
        <v>206.92311431052102</v>
      </c>
    </row>
    <row r="261" spans="1:8" ht="15" customHeight="1">
      <c r="A261" s="193" t="s">
        <v>11406</v>
      </c>
      <c r="B261" s="313" t="s">
        <v>216</v>
      </c>
      <c r="C261" s="603" t="s">
        <v>11237</v>
      </c>
      <c r="D261" s="603" t="s">
        <v>11238</v>
      </c>
      <c r="E261" s="127">
        <v>1</v>
      </c>
      <c r="F261" s="630"/>
      <c r="G261" s="1013">
        <v>222.40121008772448</v>
      </c>
      <c r="H261" s="319">
        <f>IF(G261="","",G261-G261*COMPASS!$U$35)</f>
        <v>222.40121008772448</v>
      </c>
    </row>
    <row r="262" spans="1:8" ht="15" customHeight="1">
      <c r="A262" s="193" t="s">
        <v>11407</v>
      </c>
      <c r="B262" s="313" t="s">
        <v>216</v>
      </c>
      <c r="C262" s="603" t="s">
        <v>11239</v>
      </c>
      <c r="D262" s="603" t="s">
        <v>11240</v>
      </c>
      <c r="E262" s="127">
        <v>1</v>
      </c>
      <c r="F262" s="630"/>
      <c r="G262" s="1013">
        <v>259.47664880986304</v>
      </c>
      <c r="H262" s="319">
        <f>IF(G262="","",G262-G262*COMPASS!$U$35)</f>
        <v>259.47664880986304</v>
      </c>
    </row>
    <row r="263" spans="1:8" ht="15" customHeight="1">
      <c r="A263" s="193" t="s">
        <v>11408</v>
      </c>
      <c r="B263" s="313" t="s">
        <v>216</v>
      </c>
      <c r="C263" s="603" t="s">
        <v>11241</v>
      </c>
      <c r="D263" s="603" t="s">
        <v>11242</v>
      </c>
      <c r="E263" s="127">
        <v>1</v>
      </c>
      <c r="F263" s="630"/>
      <c r="G263" s="1013">
        <v>291.10132955066086</v>
      </c>
      <c r="H263" s="319">
        <f>IF(G263="","",G263-G263*COMPASS!$U$35)</f>
        <v>291.10132955066086</v>
      </c>
    </row>
    <row r="264" spans="1:8" ht="15" customHeight="1">
      <c r="A264" s="193" t="s">
        <v>11409</v>
      </c>
      <c r="B264" s="313" t="s">
        <v>216</v>
      </c>
      <c r="C264" s="603" t="s">
        <v>11243</v>
      </c>
      <c r="D264" s="603" t="s">
        <v>11244</v>
      </c>
      <c r="E264" s="127">
        <v>1</v>
      </c>
      <c r="F264" s="630"/>
      <c r="G264" s="1013">
        <v>222.40121008772448</v>
      </c>
      <c r="H264" s="319">
        <f>IF(G264="","",G264-G264*COMPASS!$U$35)</f>
        <v>222.40121008772448</v>
      </c>
    </row>
    <row r="265" spans="1:8" ht="15" customHeight="1">
      <c r="A265" s="193" t="s">
        <v>11410</v>
      </c>
      <c r="B265" s="313" t="s">
        <v>216</v>
      </c>
      <c r="C265" s="603" t="s">
        <v>11245</v>
      </c>
      <c r="D265" s="603" t="s">
        <v>11246</v>
      </c>
      <c r="E265" s="127">
        <v>1</v>
      </c>
      <c r="F265" s="630"/>
      <c r="G265" s="1013">
        <v>237.87930586492794</v>
      </c>
      <c r="H265" s="319">
        <f>IF(G265="","",G265-G265*COMPASS!$U$35)</f>
        <v>237.87930586492794</v>
      </c>
    </row>
    <row r="266" spans="1:8" ht="15" customHeight="1">
      <c r="A266" s="193" t="s">
        <v>11411</v>
      </c>
      <c r="B266" s="313" t="s">
        <v>216</v>
      </c>
      <c r="C266" s="603" t="s">
        <v>11247</v>
      </c>
      <c r="D266" s="603" t="s">
        <v>11248</v>
      </c>
      <c r="E266" s="127">
        <v>1</v>
      </c>
      <c r="F266" s="630"/>
      <c r="G266" s="1013">
        <v>274.95474458706656</v>
      </c>
      <c r="H266" s="319">
        <f>IF(G266="","",G266-G266*COMPASS!$U$35)</f>
        <v>274.95474458706656</v>
      </c>
    </row>
    <row r="267" spans="1:8" ht="15" customHeight="1">
      <c r="A267" s="193" t="s">
        <v>11412</v>
      </c>
      <c r="B267" s="313" t="s">
        <v>216</v>
      </c>
      <c r="C267" s="603" t="s">
        <v>11249</v>
      </c>
      <c r="D267" s="603" t="s">
        <v>11250</v>
      </c>
      <c r="E267" s="127">
        <v>1</v>
      </c>
      <c r="F267" s="630"/>
      <c r="G267" s="1013">
        <v>306.57942532786433</v>
      </c>
      <c r="H267" s="319">
        <f>IF(G267="","",G267-G267*COMPASS!$U$35)</f>
        <v>306.57942532786433</v>
      </c>
    </row>
    <row r="268" spans="1:8" ht="15" customHeight="1">
      <c r="A268" s="128" t="s">
        <v>17373</v>
      </c>
      <c r="B268" s="314"/>
      <c r="C268" s="129"/>
      <c r="D268" s="1011"/>
      <c r="E268" s="604"/>
      <c r="F268" s="71"/>
      <c r="G268" s="1016"/>
      <c r="H268" s="319" t="str">
        <f>IF(G268="","",G268-G268*COMPASS!$U$35)</f>
        <v/>
      </c>
    </row>
    <row r="269" spans="1:8" ht="15" customHeight="1">
      <c r="A269" s="193" t="s">
        <v>13106</v>
      </c>
      <c r="B269" s="313" t="s">
        <v>216</v>
      </c>
      <c r="C269" s="603" t="s">
        <v>13107</v>
      </c>
      <c r="D269" s="603" t="s">
        <v>11251</v>
      </c>
      <c r="E269" s="127">
        <v>1</v>
      </c>
      <c r="F269" s="630"/>
      <c r="G269" s="1013">
        <v>467.5949367088607</v>
      </c>
      <c r="H269" s="319">
        <f>IF(G269="","",G269-G269*COMPASS!$U$35)</f>
        <v>467.5949367088607</v>
      </c>
    </row>
    <row r="270" spans="1:8" ht="15" customHeight="1">
      <c r="A270" s="193" t="s">
        <v>13108</v>
      </c>
      <c r="B270" s="313" t="s">
        <v>216</v>
      </c>
      <c r="C270" s="603" t="s">
        <v>13109</v>
      </c>
      <c r="D270" s="603" t="s">
        <v>11252</v>
      </c>
      <c r="E270" s="127">
        <v>1</v>
      </c>
      <c r="F270" s="630"/>
      <c r="G270" s="1013">
        <v>484.05063291139237</v>
      </c>
      <c r="H270" s="319">
        <f>IF(G270="","",G270-G270*COMPASS!$U$35)</f>
        <v>484.05063291139237</v>
      </c>
    </row>
    <row r="271" spans="1:8" ht="15" customHeight="1">
      <c r="A271" s="193" t="s">
        <v>13110</v>
      </c>
      <c r="B271" s="313" t="s">
        <v>216</v>
      </c>
      <c r="C271" s="603" t="s">
        <v>13111</v>
      </c>
      <c r="D271" s="603" t="s">
        <v>11253</v>
      </c>
      <c r="E271" s="127">
        <v>1</v>
      </c>
      <c r="F271" s="630"/>
      <c r="G271" s="1013">
        <v>611.89873417721515</v>
      </c>
      <c r="H271" s="319">
        <f>IF(G271="","",G271-G271*COMPASS!$U$35)</f>
        <v>611.89873417721515</v>
      </c>
    </row>
    <row r="272" spans="1:8" ht="15" customHeight="1">
      <c r="A272" s="193" t="s">
        <v>13112</v>
      </c>
      <c r="B272" s="313" t="s">
        <v>216</v>
      </c>
      <c r="C272" s="603" t="s">
        <v>13113</v>
      </c>
      <c r="D272" s="603" t="s">
        <v>11254</v>
      </c>
      <c r="E272" s="127">
        <v>1</v>
      </c>
      <c r="F272" s="630"/>
      <c r="G272" s="1013">
        <v>489.36708860759495</v>
      </c>
      <c r="H272" s="319">
        <f>IF(G272="","",G272-G272*COMPASS!$U$35)</f>
        <v>489.36708860759495</v>
      </c>
    </row>
    <row r="273" spans="1:8" ht="15" customHeight="1">
      <c r="A273" s="193" t="s">
        <v>13114</v>
      </c>
      <c r="B273" s="313" t="s">
        <v>216</v>
      </c>
      <c r="C273" s="603" t="s">
        <v>13115</v>
      </c>
      <c r="D273" s="603" t="s">
        <v>11255</v>
      </c>
      <c r="E273" s="127">
        <v>1</v>
      </c>
      <c r="F273" s="630"/>
      <c r="G273" s="1013">
        <v>509.87341772151899</v>
      </c>
      <c r="H273" s="319">
        <f>IF(G273="","",G273-G273*COMPASS!$U$35)</f>
        <v>509.87341772151899</v>
      </c>
    </row>
    <row r="274" spans="1:8" ht="15" customHeight="1">
      <c r="A274" s="193" t="s">
        <v>13116</v>
      </c>
      <c r="B274" s="313" t="s">
        <v>216</v>
      </c>
      <c r="C274" s="603" t="s">
        <v>13117</v>
      </c>
      <c r="D274" s="603" t="s">
        <v>11256</v>
      </c>
      <c r="E274" s="127">
        <v>1</v>
      </c>
      <c r="F274" s="630"/>
      <c r="G274" s="1013">
        <v>649.87341772151888</v>
      </c>
      <c r="H274" s="319">
        <f>IF(G274="","",G274-G274*COMPASS!$U$35)</f>
        <v>649.87341772151888</v>
      </c>
    </row>
    <row r="275" spans="1:8" ht="15" customHeight="1">
      <c r="A275" s="193" t="s">
        <v>13118</v>
      </c>
      <c r="B275" s="313" t="s">
        <v>216</v>
      </c>
      <c r="C275" s="603" t="s">
        <v>13119</v>
      </c>
      <c r="D275" s="603" t="s">
        <v>11257</v>
      </c>
      <c r="E275" s="127">
        <v>1</v>
      </c>
      <c r="F275" s="630"/>
      <c r="G275" s="1013">
        <v>605.56962025316454</v>
      </c>
      <c r="H275" s="319">
        <f>IF(G275="","",G275-G275*COMPASS!$U$35)</f>
        <v>605.56962025316454</v>
      </c>
    </row>
    <row r="276" spans="1:8" ht="15" customHeight="1">
      <c r="A276" s="193" t="s">
        <v>13120</v>
      </c>
      <c r="B276" s="313" t="s">
        <v>216</v>
      </c>
      <c r="C276" s="603" t="s">
        <v>13121</v>
      </c>
      <c r="D276" s="603" t="s">
        <v>11258</v>
      </c>
      <c r="E276" s="127">
        <v>1</v>
      </c>
      <c r="F276" s="630"/>
      <c r="G276" s="1013">
        <v>605.82278481012656</v>
      </c>
      <c r="H276" s="319">
        <f>IF(G276="","",G276-G276*COMPASS!$U$35)</f>
        <v>605.82278481012656</v>
      </c>
    </row>
    <row r="277" spans="1:8" ht="15" customHeight="1">
      <c r="A277" s="193" t="s">
        <v>13122</v>
      </c>
      <c r="B277" s="313" t="s">
        <v>216</v>
      </c>
      <c r="C277" s="603" t="s">
        <v>13123</v>
      </c>
      <c r="D277" s="603" t="s">
        <v>11259</v>
      </c>
      <c r="E277" s="127">
        <v>1</v>
      </c>
      <c r="F277" s="630"/>
      <c r="G277" s="1013">
        <v>774.68354430379748</v>
      </c>
      <c r="H277" s="319">
        <f>IF(G277="","",G277-G277*COMPASS!$U$35)</f>
        <v>774.68354430379748</v>
      </c>
    </row>
    <row r="278" spans="1:8" ht="15" customHeight="1">
      <c r="A278" s="193" t="s">
        <v>13124</v>
      </c>
      <c r="B278" s="313" t="s">
        <v>216</v>
      </c>
      <c r="C278" s="603" t="s">
        <v>13125</v>
      </c>
      <c r="D278" s="603" t="s">
        <v>13126</v>
      </c>
      <c r="E278" s="403">
        <v>1</v>
      </c>
      <c r="F278" s="1017"/>
      <c r="G278" s="1015">
        <v>721.72151898734171</v>
      </c>
      <c r="H278" s="319">
        <f>IF(G278="","",G278-G278*COMPASS!$U$35)</f>
        <v>721.72151898734171</v>
      </c>
    </row>
    <row r="279" spans="1:8" ht="15" customHeight="1">
      <c r="A279" s="193" t="s">
        <v>13127</v>
      </c>
      <c r="B279" s="313" t="s">
        <v>216</v>
      </c>
      <c r="C279" s="603" t="s">
        <v>13128</v>
      </c>
      <c r="D279" s="603" t="s">
        <v>13129</v>
      </c>
      <c r="E279" s="403">
        <v>1</v>
      </c>
      <c r="F279" s="1017"/>
      <c r="G279" s="1015">
        <v>701.77215189873414</v>
      </c>
      <c r="H279" s="319">
        <f>IF(G279="","",G279-G279*COMPASS!$U$35)</f>
        <v>701.77215189873414</v>
      </c>
    </row>
    <row r="280" spans="1:8" ht="15" customHeight="1">
      <c r="A280" s="193" t="s">
        <v>13130</v>
      </c>
      <c r="B280" s="313" t="s">
        <v>216</v>
      </c>
      <c r="C280" s="603" t="s">
        <v>13131</v>
      </c>
      <c r="D280" s="603" t="s">
        <v>13132</v>
      </c>
      <c r="E280" s="403">
        <v>1</v>
      </c>
      <c r="F280" s="1017"/>
      <c r="G280" s="1015">
        <v>899.54430379746827</v>
      </c>
      <c r="H280" s="319">
        <f>IF(G280="","",G280-G280*COMPASS!$U$35)</f>
        <v>899.54430379746827</v>
      </c>
    </row>
    <row r="281" spans="1:8" ht="15" customHeight="1">
      <c r="A281" s="193" t="s">
        <v>13133</v>
      </c>
      <c r="B281" s="313" t="s">
        <v>216</v>
      </c>
      <c r="C281" s="603" t="s">
        <v>13134</v>
      </c>
      <c r="D281" s="603" t="s">
        <v>11260</v>
      </c>
      <c r="E281" s="127">
        <v>1</v>
      </c>
      <c r="F281" s="630"/>
      <c r="G281" s="1013">
        <v>582.02531645569616</v>
      </c>
      <c r="H281" s="319">
        <f>IF(G281="","",G281-G281*COMPASS!$U$35)</f>
        <v>582.02531645569616</v>
      </c>
    </row>
    <row r="282" spans="1:8" ht="15" customHeight="1">
      <c r="A282" s="193" t="s">
        <v>13135</v>
      </c>
      <c r="B282" s="313" t="s">
        <v>216</v>
      </c>
      <c r="C282" s="603" t="s">
        <v>13136</v>
      </c>
      <c r="D282" s="603" t="s">
        <v>11261</v>
      </c>
      <c r="E282" s="127">
        <v>1</v>
      </c>
      <c r="F282" s="630"/>
      <c r="G282" s="1013">
        <v>603.29113924050637</v>
      </c>
      <c r="H282" s="319">
        <f>IF(G282="","",G282-G282*COMPASS!$U$35)</f>
        <v>603.29113924050637</v>
      </c>
    </row>
    <row r="283" spans="1:8" ht="15" customHeight="1">
      <c r="A283" s="193" t="s">
        <v>13137</v>
      </c>
      <c r="B283" s="313" t="s">
        <v>216</v>
      </c>
      <c r="C283" s="603" t="s">
        <v>13138</v>
      </c>
      <c r="D283" s="603" t="s">
        <v>11262</v>
      </c>
      <c r="E283" s="127">
        <v>1</v>
      </c>
      <c r="F283" s="630"/>
      <c r="G283" s="1013">
        <v>763.03797468354423</v>
      </c>
      <c r="H283" s="319">
        <f>IF(G283="","",G283-G283*COMPASS!$U$35)</f>
        <v>763.03797468354423</v>
      </c>
    </row>
    <row r="284" spans="1:8" ht="15" customHeight="1">
      <c r="A284" s="193" t="s">
        <v>13139</v>
      </c>
      <c r="B284" s="313" t="s">
        <v>216</v>
      </c>
      <c r="C284" s="603" t="s">
        <v>13140</v>
      </c>
      <c r="D284" s="603" t="s">
        <v>11263</v>
      </c>
      <c r="E284" s="127">
        <v>1</v>
      </c>
      <c r="F284" s="630"/>
      <c r="G284" s="1013">
        <v>614.43037974683534</v>
      </c>
      <c r="H284" s="319">
        <f>IF(G284="","",G284-G284*COMPASS!$U$35)</f>
        <v>614.43037974683534</v>
      </c>
    </row>
    <row r="285" spans="1:8" ht="15" customHeight="1">
      <c r="A285" s="193" t="s">
        <v>13141</v>
      </c>
      <c r="B285" s="313" t="s">
        <v>216</v>
      </c>
      <c r="C285" s="603" t="s">
        <v>13142</v>
      </c>
      <c r="D285" s="603" t="s">
        <v>11264</v>
      </c>
      <c r="E285" s="127">
        <v>1</v>
      </c>
      <c r="F285" s="630"/>
      <c r="G285" s="1013">
        <v>638.98734177215192</v>
      </c>
      <c r="H285" s="319">
        <f>IF(G285="","",G285-G285*COMPASS!$U$35)</f>
        <v>638.98734177215192</v>
      </c>
    </row>
    <row r="286" spans="1:8" ht="15" customHeight="1">
      <c r="A286" s="193" t="s">
        <v>13143</v>
      </c>
      <c r="B286" s="313" t="s">
        <v>216</v>
      </c>
      <c r="C286" s="603" t="s">
        <v>13144</v>
      </c>
      <c r="D286" s="603" t="s">
        <v>11265</v>
      </c>
      <c r="E286" s="127">
        <v>1</v>
      </c>
      <c r="F286" s="630"/>
      <c r="G286" s="1013">
        <v>805.31645569620252</v>
      </c>
      <c r="H286" s="319">
        <f>IF(G286="","",G286-G286*COMPASS!$U$35)</f>
        <v>805.31645569620252</v>
      </c>
    </row>
    <row r="287" spans="1:8" ht="15" customHeight="1">
      <c r="A287" s="193" t="s">
        <v>13145</v>
      </c>
      <c r="B287" s="313" t="s">
        <v>216</v>
      </c>
      <c r="C287" s="603" t="s">
        <v>13146</v>
      </c>
      <c r="D287" s="603" t="s">
        <v>11266</v>
      </c>
      <c r="E287" s="127">
        <v>1</v>
      </c>
      <c r="F287" s="630"/>
      <c r="G287" s="1013">
        <v>719.24050632911394</v>
      </c>
      <c r="H287" s="319">
        <f>IF(G287="","",G287-G287*COMPASS!$U$35)</f>
        <v>719.24050632911394</v>
      </c>
    </row>
    <row r="288" spans="1:8" ht="15" customHeight="1">
      <c r="A288" s="193" t="s">
        <v>13147</v>
      </c>
      <c r="B288" s="313" t="s">
        <v>216</v>
      </c>
      <c r="C288" s="603" t="s">
        <v>13148</v>
      </c>
      <c r="D288" s="603" t="s">
        <v>11267</v>
      </c>
      <c r="E288" s="127">
        <v>1</v>
      </c>
      <c r="F288" s="630"/>
      <c r="G288" s="1013">
        <v>738.48101265822777</v>
      </c>
      <c r="H288" s="319">
        <f>IF(G288="","",G288-G288*COMPASS!$U$35)</f>
        <v>738.48101265822777</v>
      </c>
    </row>
    <row r="289" spans="1:8" ht="15" customHeight="1">
      <c r="A289" s="193" t="s">
        <v>13149</v>
      </c>
      <c r="B289" s="313" t="s">
        <v>216</v>
      </c>
      <c r="C289" s="603" t="s">
        <v>13150</v>
      </c>
      <c r="D289" s="603" t="s">
        <v>11268</v>
      </c>
      <c r="E289" s="127">
        <v>1</v>
      </c>
      <c r="F289" s="630"/>
      <c r="G289" s="1013">
        <v>918.48101265822788</v>
      </c>
      <c r="H289" s="319">
        <f>IF(G289="","",G289-G289*COMPASS!$U$35)</f>
        <v>918.48101265822788</v>
      </c>
    </row>
    <row r="290" spans="1:8" ht="15" customHeight="1">
      <c r="A290" s="193" t="s">
        <v>13151</v>
      </c>
      <c r="B290" s="313" t="s">
        <v>216</v>
      </c>
      <c r="C290" s="603" t="s">
        <v>13152</v>
      </c>
      <c r="D290" s="603" t="s">
        <v>13153</v>
      </c>
      <c r="E290" s="403">
        <v>1</v>
      </c>
      <c r="F290" s="1017"/>
      <c r="G290" s="1015">
        <v>823.94936708860746</v>
      </c>
      <c r="H290" s="319">
        <f>IF(G290="","",G290-G290*COMPASS!$U$35)</f>
        <v>823.94936708860746</v>
      </c>
    </row>
    <row r="291" spans="1:8" ht="15" customHeight="1">
      <c r="A291" s="193" t="s">
        <v>13154</v>
      </c>
      <c r="B291" s="313" t="s">
        <v>216</v>
      </c>
      <c r="C291" s="603" t="s">
        <v>13155</v>
      </c>
      <c r="D291" s="603" t="s">
        <v>13156</v>
      </c>
      <c r="E291" s="403">
        <v>1</v>
      </c>
      <c r="F291" s="1017"/>
      <c r="G291" s="1015">
        <v>837.82278481012656</v>
      </c>
      <c r="H291" s="319">
        <f>IF(G291="","",G291-G291*COMPASS!$U$35)</f>
        <v>837.82278481012656</v>
      </c>
    </row>
    <row r="292" spans="1:8" ht="15" customHeight="1">
      <c r="A292" s="193" t="s">
        <v>13157</v>
      </c>
      <c r="B292" s="313" t="s">
        <v>216</v>
      </c>
      <c r="C292" s="603" t="s">
        <v>13158</v>
      </c>
      <c r="D292" s="603" t="s">
        <v>13159</v>
      </c>
      <c r="E292" s="403">
        <v>1</v>
      </c>
      <c r="F292" s="1017"/>
      <c r="G292" s="1015">
        <v>1031.5949367088608</v>
      </c>
      <c r="H292" s="319">
        <f>IF(G292="","",G292-G292*COMPASS!$U$35)</f>
        <v>1031.5949367088608</v>
      </c>
    </row>
    <row r="293" spans="1:8" ht="15" customHeight="1">
      <c r="A293" s="193" t="s">
        <v>13160</v>
      </c>
      <c r="B293" s="313" t="s">
        <v>216</v>
      </c>
      <c r="C293" s="603" t="s">
        <v>13161</v>
      </c>
      <c r="D293" s="603" t="s">
        <v>11269</v>
      </c>
      <c r="E293" s="127">
        <v>1</v>
      </c>
      <c r="F293" s="630"/>
      <c r="G293" s="1013">
        <v>949.71852525327074</v>
      </c>
      <c r="H293" s="319">
        <f>IF(G293="","",G293-G293*COMPASS!$U$35)</f>
        <v>949.71852525327074</v>
      </c>
    </row>
    <row r="294" spans="1:8" ht="15" customHeight="1">
      <c r="A294" s="193" t="s">
        <v>13162</v>
      </c>
      <c r="B294" s="313" t="s">
        <v>216</v>
      </c>
      <c r="C294" s="603" t="s">
        <v>13163</v>
      </c>
      <c r="D294" s="603" t="s">
        <v>11270</v>
      </c>
      <c r="E294" s="127">
        <v>1</v>
      </c>
      <c r="F294" s="630"/>
      <c r="G294" s="1013">
        <v>982.5511143467744</v>
      </c>
      <c r="H294" s="319">
        <f>IF(G294="","",G294-G294*COMPASS!$U$35)</f>
        <v>982.5511143467744</v>
      </c>
    </row>
    <row r="295" spans="1:8" ht="15" customHeight="1">
      <c r="A295" s="193" t="s">
        <v>13164</v>
      </c>
      <c r="B295" s="313" t="s">
        <v>216</v>
      </c>
      <c r="C295" s="603" t="s">
        <v>13165</v>
      </c>
      <c r="D295" s="603" t="s">
        <v>11271</v>
      </c>
      <c r="E295" s="127">
        <v>1</v>
      </c>
      <c r="F295" s="630"/>
      <c r="G295" s="1013">
        <v>1238.0916438250458</v>
      </c>
      <c r="H295" s="319">
        <f>IF(G295="","",G295-G295*COMPASS!$U$35)</f>
        <v>1238.0916438250458</v>
      </c>
    </row>
    <row r="296" spans="1:8" ht="15" customHeight="1">
      <c r="A296" s="193" t="s">
        <v>13166</v>
      </c>
      <c r="B296" s="313" t="s">
        <v>216</v>
      </c>
      <c r="C296" s="603" t="s">
        <v>13167</v>
      </c>
      <c r="D296" s="603" t="s">
        <v>11272</v>
      </c>
      <c r="E296" s="127">
        <v>1</v>
      </c>
      <c r="F296" s="630"/>
      <c r="G296" s="1013">
        <v>993.0320241198566</v>
      </c>
      <c r="H296" s="319">
        <f>IF(G296="","",G296-G296*COMPASS!$U$35)</f>
        <v>993.0320241198566</v>
      </c>
    </row>
    <row r="297" spans="1:8" ht="15" customHeight="1">
      <c r="A297" s="193" t="s">
        <v>13168</v>
      </c>
      <c r="B297" s="313" t="s">
        <v>216</v>
      </c>
      <c r="C297" s="603" t="s">
        <v>13169</v>
      </c>
      <c r="D297" s="603" t="s">
        <v>11273</v>
      </c>
      <c r="E297" s="127">
        <v>1</v>
      </c>
      <c r="F297" s="630"/>
      <c r="G297" s="1013">
        <v>1034.3176947912157</v>
      </c>
      <c r="H297" s="319">
        <f>IF(G297="","",G297-G297*COMPASS!$U$35)</f>
        <v>1034.3176947912157</v>
      </c>
    </row>
    <row r="298" spans="1:8" ht="15" customHeight="1">
      <c r="A298" s="193" t="s">
        <v>13170</v>
      </c>
      <c r="B298" s="313" t="s">
        <v>216</v>
      </c>
      <c r="C298" s="603" t="s">
        <v>13171</v>
      </c>
      <c r="D298" s="603" t="s">
        <v>11274</v>
      </c>
      <c r="E298" s="127">
        <v>1</v>
      </c>
      <c r="F298" s="630"/>
      <c r="G298" s="1013">
        <v>1314.2263394919039</v>
      </c>
      <c r="H298" s="319">
        <f>IF(G298="","",G298-G298*COMPASS!$U$35)</f>
        <v>1314.2263394919039</v>
      </c>
    </row>
    <row r="299" spans="1:8" ht="15" customHeight="1">
      <c r="A299" s="193" t="s">
        <v>13172</v>
      </c>
      <c r="B299" s="313" t="s">
        <v>216</v>
      </c>
      <c r="C299" s="603" t="s">
        <v>13173</v>
      </c>
      <c r="D299" s="603" t="s">
        <v>11275</v>
      </c>
      <c r="E299" s="127">
        <v>1</v>
      </c>
      <c r="F299" s="630"/>
      <c r="G299" s="1013">
        <v>1225.5487289770417</v>
      </c>
      <c r="H299" s="319">
        <f>IF(G299="","",G299-G299*COMPASS!$U$35)</f>
        <v>1225.5487289770417</v>
      </c>
    </row>
    <row r="300" spans="1:8" ht="15" customHeight="1">
      <c r="A300" s="193" t="s">
        <v>13174</v>
      </c>
      <c r="B300" s="313" t="s">
        <v>216</v>
      </c>
      <c r="C300" s="603" t="s">
        <v>13175</v>
      </c>
      <c r="D300" s="603" t="s">
        <v>11276</v>
      </c>
      <c r="E300" s="127">
        <v>1</v>
      </c>
      <c r="F300" s="630"/>
      <c r="G300" s="1013">
        <v>1226.220874277707</v>
      </c>
      <c r="H300" s="319">
        <f>IF(G300="","",G300-G300*COMPASS!$U$35)</f>
        <v>1226.220874277707</v>
      </c>
    </row>
    <row r="301" spans="1:8" ht="15" customHeight="1">
      <c r="A301" s="193" t="s">
        <v>13176</v>
      </c>
      <c r="B301" s="313" t="s">
        <v>216</v>
      </c>
      <c r="C301" s="603" t="s">
        <v>13177</v>
      </c>
      <c r="D301" s="603" t="s">
        <v>11277</v>
      </c>
      <c r="E301" s="127">
        <v>1</v>
      </c>
      <c r="F301" s="630"/>
      <c r="G301" s="1013">
        <v>1563.9795840085169</v>
      </c>
      <c r="H301" s="319">
        <f>IF(G301="","",G301-G301*COMPASS!$U$35)</f>
        <v>1563.9795840085169</v>
      </c>
    </row>
    <row r="302" spans="1:8" ht="15" customHeight="1">
      <c r="A302" s="193" t="s">
        <v>13178</v>
      </c>
      <c r="B302" s="313" t="s">
        <v>216</v>
      </c>
      <c r="C302" s="603" t="s">
        <v>13179</v>
      </c>
      <c r="D302" s="603" t="s">
        <v>13180</v>
      </c>
      <c r="E302" s="403">
        <v>1</v>
      </c>
      <c r="F302" s="1017"/>
      <c r="G302" s="1015">
        <v>1458.0759493670887</v>
      </c>
      <c r="H302" s="319">
        <f>IF(G302="","",G302-G302*COMPASS!$U$35)</f>
        <v>1458.0759493670887</v>
      </c>
    </row>
    <row r="303" spans="1:8" ht="15" customHeight="1">
      <c r="A303" s="193" t="s">
        <v>13181</v>
      </c>
      <c r="B303" s="313" t="s">
        <v>216</v>
      </c>
      <c r="C303" s="603" t="s">
        <v>13182</v>
      </c>
      <c r="D303" s="603" t="s">
        <v>13183</v>
      </c>
      <c r="E303" s="403">
        <v>1</v>
      </c>
      <c r="F303" s="1017"/>
      <c r="G303" s="1015">
        <v>1471.9240506329113</v>
      </c>
      <c r="H303" s="319">
        <f>IF(G303="","",G303-G303*COMPASS!$U$35)</f>
        <v>1471.9240506329113</v>
      </c>
    </row>
    <row r="304" spans="1:8" ht="15" customHeight="1">
      <c r="A304" s="193" t="s">
        <v>13184</v>
      </c>
      <c r="B304" s="313" t="s">
        <v>216</v>
      </c>
      <c r="C304" s="603" t="s">
        <v>13185</v>
      </c>
      <c r="D304" s="603" t="s">
        <v>13186</v>
      </c>
      <c r="E304" s="403">
        <v>1</v>
      </c>
      <c r="F304" s="1017"/>
      <c r="G304" s="1015">
        <v>1813.7468354430378</v>
      </c>
      <c r="H304" s="319">
        <f>IF(G304="","",G304-G304*COMPASS!$U$35)</f>
        <v>1813.7468354430378</v>
      </c>
    </row>
    <row r="305" spans="1:8" ht="15" customHeight="1">
      <c r="A305" s="128" t="s">
        <v>17374</v>
      </c>
      <c r="B305" s="128"/>
      <c r="C305" s="129"/>
      <c r="D305" s="1011"/>
      <c r="E305" s="604"/>
      <c r="F305" s="71"/>
      <c r="G305" s="71"/>
      <c r="H305" s="319" t="str">
        <f>IF(G305="","",G305-G305*COMPASS!$U$35)</f>
        <v/>
      </c>
    </row>
    <row r="306" spans="1:8" ht="15" customHeight="1">
      <c r="A306" s="193" t="s">
        <v>17490</v>
      </c>
      <c r="B306" s="313" t="s">
        <v>216</v>
      </c>
      <c r="C306" s="603" t="s">
        <v>17375</v>
      </c>
      <c r="D306" s="603" t="s">
        <v>17376</v>
      </c>
      <c r="E306" s="403">
        <v>1</v>
      </c>
      <c r="F306" s="1255" t="s">
        <v>445</v>
      </c>
      <c r="G306" s="1015">
        <v>948.42341772151883</v>
      </c>
      <c r="H306" s="319">
        <f>IF(G306="","",G306-G306*COMPASS!$U$35)</f>
        <v>948.42341772151883</v>
      </c>
    </row>
    <row r="307" spans="1:8" ht="15" customHeight="1">
      <c r="A307" s="193" t="s">
        <v>17491</v>
      </c>
      <c r="B307" s="313" t="s">
        <v>216</v>
      </c>
      <c r="C307" s="603" t="s">
        <v>17377</v>
      </c>
      <c r="D307" s="603" t="s">
        <v>17378</v>
      </c>
      <c r="E307" s="403">
        <v>1</v>
      </c>
      <c r="F307" s="1255" t="s">
        <v>445</v>
      </c>
      <c r="G307" s="1015">
        <v>927.90034177215159</v>
      </c>
      <c r="H307" s="319">
        <f>IF(G307="","",G307-G307*COMPASS!$U$35)</f>
        <v>927.90034177215159</v>
      </c>
    </row>
    <row r="308" spans="1:8" ht="15" customHeight="1">
      <c r="A308" s="193" t="s">
        <v>17492</v>
      </c>
      <c r="B308" s="313" t="s">
        <v>216</v>
      </c>
      <c r="C308" s="603" t="s">
        <v>17379</v>
      </c>
      <c r="D308" s="603" t="s">
        <v>17380</v>
      </c>
      <c r="E308" s="403">
        <v>1</v>
      </c>
      <c r="F308" s="1255" t="s">
        <v>445</v>
      </c>
      <c r="G308" s="1015">
        <v>1131.5939240506329</v>
      </c>
      <c r="H308" s="319">
        <f>IF(G308="","",G308-G308*COMPASS!$U$35)</f>
        <v>1131.5939240506329</v>
      </c>
    </row>
    <row r="309" spans="1:8" ht="15" customHeight="1">
      <c r="A309" s="193" t="s">
        <v>17493</v>
      </c>
      <c r="B309" s="313" t="s">
        <v>216</v>
      </c>
      <c r="C309" s="603" t="s">
        <v>17381</v>
      </c>
      <c r="D309" s="603" t="s">
        <v>17382</v>
      </c>
      <c r="E309" s="403">
        <v>1</v>
      </c>
      <c r="F309" s="1255" t="s">
        <v>445</v>
      </c>
      <c r="G309" s="1015">
        <v>686.645658227848</v>
      </c>
      <c r="H309" s="319">
        <f>IF(G309="","",G309-G309*COMPASS!$U$35)</f>
        <v>686.645658227848</v>
      </c>
    </row>
    <row r="310" spans="1:8" ht="15" customHeight="1">
      <c r="A310" s="193" t="s">
        <v>17494</v>
      </c>
      <c r="B310" s="313" t="s">
        <v>216</v>
      </c>
      <c r="C310" s="603" t="s">
        <v>17383</v>
      </c>
      <c r="D310" s="603" t="s">
        <v>17384</v>
      </c>
      <c r="E310" s="403">
        <v>1</v>
      </c>
      <c r="F310" s="1255" t="s">
        <v>445</v>
      </c>
      <c r="G310" s="1015">
        <v>703.55460759493656</v>
      </c>
      <c r="H310" s="319">
        <f>IF(G310="","",G310-G310*COMPASS!$U$35)</f>
        <v>703.55460759493656</v>
      </c>
    </row>
    <row r="311" spans="1:8" ht="15" customHeight="1">
      <c r="A311" s="193" t="s">
        <v>17495</v>
      </c>
      <c r="B311" s="313" t="s">
        <v>216</v>
      </c>
      <c r="C311" s="603" t="s">
        <v>17385</v>
      </c>
      <c r="D311" s="603" t="s">
        <v>17386</v>
      </c>
      <c r="E311" s="403">
        <v>1</v>
      </c>
      <c r="F311" s="1255" t="s">
        <v>445</v>
      </c>
      <c r="G311" s="1015">
        <v>835.16513924050628</v>
      </c>
      <c r="H311" s="319">
        <f>IF(G311="","",G311-G311*COMPASS!$U$35)</f>
        <v>835.16513924050628</v>
      </c>
    </row>
    <row r="312" spans="1:8" ht="15" customHeight="1">
      <c r="A312" s="193" t="s">
        <v>17496</v>
      </c>
      <c r="B312" s="313" t="s">
        <v>216</v>
      </c>
      <c r="C312" s="603" t="s">
        <v>17387</v>
      </c>
      <c r="D312" s="603" t="s">
        <v>17388</v>
      </c>
      <c r="E312" s="403">
        <v>1</v>
      </c>
      <c r="F312" s="1255" t="s">
        <v>445</v>
      </c>
      <c r="G312" s="1015">
        <v>708.96406329113915</v>
      </c>
      <c r="H312" s="319">
        <f>IF(G312="","",G312-G312*COMPASS!$U$35)</f>
        <v>708.96406329113915</v>
      </c>
    </row>
    <row r="313" spans="1:8" ht="15" customHeight="1">
      <c r="A313" s="193" t="s">
        <v>17497</v>
      </c>
      <c r="B313" s="313" t="s">
        <v>216</v>
      </c>
      <c r="C313" s="603" t="s">
        <v>17389</v>
      </c>
      <c r="D313" s="603" t="s">
        <v>17390</v>
      </c>
      <c r="E313" s="403">
        <v>1</v>
      </c>
      <c r="F313" s="1255" t="s">
        <v>445</v>
      </c>
      <c r="G313" s="1015">
        <v>730.21465822784808</v>
      </c>
      <c r="H313" s="319">
        <f>IF(G313="","",G313-G313*COMPASS!$U$35)</f>
        <v>730.21465822784808</v>
      </c>
    </row>
    <row r="314" spans="1:8" ht="15" customHeight="1">
      <c r="A314" s="193" t="s">
        <v>17498</v>
      </c>
      <c r="B314" s="313" t="s">
        <v>216</v>
      </c>
      <c r="C314" s="603" t="s">
        <v>17391</v>
      </c>
      <c r="D314" s="603" t="s">
        <v>17392</v>
      </c>
      <c r="E314" s="403">
        <v>1</v>
      </c>
      <c r="F314" s="1255" t="s">
        <v>445</v>
      </c>
      <c r="G314" s="1015">
        <v>874.36902531645569</v>
      </c>
      <c r="H314" s="319">
        <f>IF(G314="","",G314-G314*COMPASS!$U$35)</f>
        <v>874.36902531645569</v>
      </c>
    </row>
    <row r="315" spans="1:8" ht="15" customHeight="1">
      <c r="A315" s="193" t="s">
        <v>17499</v>
      </c>
      <c r="B315" s="313" t="s">
        <v>216</v>
      </c>
      <c r="C315" s="603" t="s">
        <v>17393</v>
      </c>
      <c r="D315" s="603" t="s">
        <v>17394</v>
      </c>
      <c r="E315" s="403">
        <v>1</v>
      </c>
      <c r="F315" s="1255" t="s">
        <v>445</v>
      </c>
      <c r="G315" s="1015">
        <v>828.69960759493665</v>
      </c>
      <c r="H315" s="319">
        <f>IF(G315="","",G315-G315*COMPASS!$U$35)</f>
        <v>828.69960759493665</v>
      </c>
    </row>
    <row r="316" spans="1:8" ht="15" customHeight="1">
      <c r="A316" s="193" t="s">
        <v>17500</v>
      </c>
      <c r="B316" s="313" t="s">
        <v>216</v>
      </c>
      <c r="C316" s="603" t="s">
        <v>17395</v>
      </c>
      <c r="D316" s="603" t="s">
        <v>17396</v>
      </c>
      <c r="E316" s="403">
        <v>1</v>
      </c>
      <c r="F316" s="1255" t="s">
        <v>445</v>
      </c>
      <c r="G316" s="1015">
        <v>829.05163291139218</v>
      </c>
      <c r="H316" s="319">
        <f>IF(G316="","",G316-G316*COMPASS!$U$35)</f>
        <v>829.05163291139218</v>
      </c>
    </row>
    <row r="317" spans="1:8" ht="15" customHeight="1">
      <c r="A317" s="193" t="s">
        <v>17501</v>
      </c>
      <c r="B317" s="313" t="s">
        <v>216</v>
      </c>
      <c r="C317" s="603" t="s">
        <v>17397</v>
      </c>
      <c r="D317" s="603" t="s">
        <v>17398</v>
      </c>
      <c r="E317" s="403">
        <v>1</v>
      </c>
      <c r="F317" s="1255" t="s">
        <v>445</v>
      </c>
      <c r="G317" s="1015">
        <v>1002.9990759493669</v>
      </c>
      <c r="H317" s="319">
        <f>IF(G317="","",G317-G317*COMPASS!$U$35)</f>
        <v>1002.9990759493669</v>
      </c>
    </row>
    <row r="318" spans="1:8" ht="15" customHeight="1">
      <c r="A318" s="193" t="s">
        <v>17502</v>
      </c>
      <c r="B318" s="313" t="s">
        <v>216</v>
      </c>
      <c r="C318" s="603" t="s">
        <v>17399</v>
      </c>
      <c r="D318" s="603" t="s">
        <v>17400</v>
      </c>
      <c r="E318" s="403">
        <v>1</v>
      </c>
      <c r="F318" s="1255" t="s">
        <v>445</v>
      </c>
      <c r="G318" s="1015">
        <v>1053.737658227848</v>
      </c>
      <c r="H318" s="319">
        <f>IF(G318="","",G318-G318*COMPASS!$U$35)</f>
        <v>1053.737658227848</v>
      </c>
    </row>
    <row r="319" spans="1:8" ht="15" customHeight="1">
      <c r="A319" s="193" t="s">
        <v>17503</v>
      </c>
      <c r="B319" s="313" t="s">
        <v>216</v>
      </c>
      <c r="C319" s="603" t="s">
        <v>17401</v>
      </c>
      <c r="D319" s="603" t="s">
        <v>17402</v>
      </c>
      <c r="E319" s="403">
        <v>1</v>
      </c>
      <c r="F319" s="1255" t="s">
        <v>445</v>
      </c>
      <c r="G319" s="1015">
        <v>1068.0181518987338</v>
      </c>
      <c r="H319" s="319">
        <f>IF(G319="","",G319-G319*COMPASS!$U$35)</f>
        <v>1068.0181518987338</v>
      </c>
    </row>
    <row r="320" spans="1:8" ht="15" customHeight="1">
      <c r="A320" s="193" t="s">
        <v>17504</v>
      </c>
      <c r="B320" s="313" t="s">
        <v>216</v>
      </c>
      <c r="C320" s="603" t="s">
        <v>17403</v>
      </c>
      <c r="D320" s="603" t="s">
        <v>17404</v>
      </c>
      <c r="E320" s="403">
        <v>1</v>
      </c>
      <c r="F320" s="1255" t="s">
        <v>445</v>
      </c>
      <c r="G320" s="1015">
        <v>1267.6165063291137</v>
      </c>
      <c r="H320" s="319">
        <f>IF(G320="","",G320-G320*COMPASS!$U$35)</f>
        <v>1267.6165063291137</v>
      </c>
    </row>
    <row r="321" spans="1:8" ht="15" customHeight="1">
      <c r="A321" s="193" t="s">
        <v>17505</v>
      </c>
      <c r="B321" s="313" t="s">
        <v>216</v>
      </c>
      <c r="C321" s="603" t="s">
        <v>17405</v>
      </c>
      <c r="D321" s="603" t="s">
        <v>17406</v>
      </c>
      <c r="E321" s="403">
        <v>1</v>
      </c>
      <c r="F321" s="1255" t="s">
        <v>445</v>
      </c>
      <c r="G321" s="1015">
        <v>804.64454430379737</v>
      </c>
      <c r="H321" s="319">
        <f>IF(G321="","",G321-G321*COMPASS!$U$35)</f>
        <v>804.64454430379737</v>
      </c>
    </row>
    <row r="322" spans="1:8" ht="15" customHeight="1">
      <c r="A322" s="193" t="s">
        <v>17506</v>
      </c>
      <c r="B322" s="313" t="s">
        <v>216</v>
      </c>
      <c r="C322" s="603" t="s">
        <v>17407</v>
      </c>
      <c r="D322" s="603" t="s">
        <v>17408</v>
      </c>
      <c r="E322" s="403">
        <v>1</v>
      </c>
      <c r="F322" s="1255" t="s">
        <v>445</v>
      </c>
      <c r="G322" s="1015">
        <v>826.44664556962005</v>
      </c>
      <c r="H322" s="319">
        <f>IF(G322="","",G322-G322*COMPASS!$U$35)</f>
        <v>826.44664556962005</v>
      </c>
    </row>
    <row r="323" spans="1:8" ht="15" customHeight="1">
      <c r="A323" s="193" t="s">
        <v>17507</v>
      </c>
      <c r="B323" s="313" t="s">
        <v>216</v>
      </c>
      <c r="C323" s="603" t="s">
        <v>17409</v>
      </c>
      <c r="D323" s="603" t="s">
        <v>17410</v>
      </c>
      <c r="E323" s="403">
        <v>1</v>
      </c>
      <c r="F323" s="1255" t="s">
        <v>445</v>
      </c>
      <c r="G323" s="1015">
        <v>990.98327848101246</v>
      </c>
      <c r="H323" s="319">
        <f>IF(G323="","",G323-G323*COMPASS!$U$35)</f>
        <v>990.98327848101246</v>
      </c>
    </row>
    <row r="324" spans="1:8" ht="15" customHeight="1">
      <c r="A324" s="193" t="s">
        <v>17508</v>
      </c>
      <c r="B324" s="313" t="s">
        <v>216</v>
      </c>
      <c r="C324" s="603" t="s">
        <v>17411</v>
      </c>
      <c r="D324" s="603" t="s">
        <v>17412</v>
      </c>
      <c r="E324" s="403">
        <v>1</v>
      </c>
      <c r="F324" s="1255" t="s">
        <v>445</v>
      </c>
      <c r="G324" s="1015">
        <v>837.94613924050623</v>
      </c>
      <c r="H324" s="319">
        <f>IF(G324="","",G324-G324*COMPASS!$U$35)</f>
        <v>837.94613924050623</v>
      </c>
    </row>
    <row r="325" spans="1:8" ht="15" customHeight="1">
      <c r="A325" s="193" t="s">
        <v>17509</v>
      </c>
      <c r="B325" s="313" t="s">
        <v>216</v>
      </c>
      <c r="C325" s="603" t="s">
        <v>17413</v>
      </c>
      <c r="D325" s="603" t="s">
        <v>17414</v>
      </c>
      <c r="E325" s="403">
        <v>1</v>
      </c>
      <c r="F325" s="1255" t="s">
        <v>445</v>
      </c>
      <c r="G325" s="1015">
        <v>863.04554430379721</v>
      </c>
      <c r="H325" s="319">
        <f>IF(G325="","",G325-G325*COMPASS!$U$35)</f>
        <v>863.04554430379721</v>
      </c>
    </row>
    <row r="326" spans="1:8" ht="15" customHeight="1">
      <c r="A326" s="193" t="s">
        <v>17510</v>
      </c>
      <c r="B326" s="313" t="s">
        <v>216</v>
      </c>
      <c r="C326" s="603" t="s">
        <v>17415</v>
      </c>
      <c r="D326" s="603" t="s">
        <v>17416</v>
      </c>
      <c r="E326" s="403">
        <v>1</v>
      </c>
      <c r="F326" s="1255" t="s">
        <v>445</v>
      </c>
      <c r="G326" s="1015">
        <v>1034.3645316455693</v>
      </c>
      <c r="H326" s="319">
        <f>IF(G326="","",G326-G326*COMPASS!$U$35)</f>
        <v>1034.3645316455693</v>
      </c>
    </row>
    <row r="327" spans="1:8" ht="15" customHeight="1">
      <c r="A327" s="193" t="s">
        <v>17511</v>
      </c>
      <c r="B327" s="313" t="s">
        <v>216</v>
      </c>
      <c r="C327" s="603" t="s">
        <v>17417</v>
      </c>
      <c r="D327" s="603" t="s">
        <v>17418</v>
      </c>
      <c r="E327" s="403">
        <v>1</v>
      </c>
      <c r="F327" s="1255" t="s">
        <v>445</v>
      </c>
      <c r="G327" s="1015">
        <v>945.84189873417699</v>
      </c>
      <c r="H327" s="319">
        <f>IF(G327="","",G327-G327*COMPASS!$U$35)</f>
        <v>945.84189873417699</v>
      </c>
    </row>
    <row r="328" spans="1:8" ht="15" customHeight="1">
      <c r="A328" s="193" t="s">
        <v>17512</v>
      </c>
      <c r="B328" s="313" t="s">
        <v>216</v>
      </c>
      <c r="C328" s="603" t="s">
        <v>17419</v>
      </c>
      <c r="D328" s="603" t="s">
        <v>17420</v>
      </c>
      <c r="E328" s="403">
        <v>1</v>
      </c>
      <c r="F328" s="1255" t="s">
        <v>445</v>
      </c>
      <c r="G328" s="1015">
        <v>965.53184810126584</v>
      </c>
      <c r="H328" s="319">
        <f>IF(G328="","",G328-G328*COMPASS!$U$35)</f>
        <v>965.53184810126584</v>
      </c>
    </row>
    <row r="329" spans="1:8" ht="15" customHeight="1">
      <c r="A329" s="193" t="s">
        <v>17513</v>
      </c>
      <c r="B329" s="313" t="s">
        <v>216</v>
      </c>
      <c r="C329" s="603" t="s">
        <v>17421</v>
      </c>
      <c r="D329" s="603" t="s">
        <v>17422</v>
      </c>
      <c r="E329" s="403">
        <v>1</v>
      </c>
      <c r="F329" s="1255" t="s">
        <v>445</v>
      </c>
      <c r="G329" s="1015">
        <v>1150.9905189873418</v>
      </c>
      <c r="H329" s="319">
        <f>IF(G329="","",G329-G329*COMPASS!$U$35)</f>
        <v>1150.9905189873418</v>
      </c>
    </row>
    <row r="330" spans="1:8" ht="15" customHeight="1">
      <c r="A330" s="193" t="s">
        <v>17514</v>
      </c>
      <c r="B330" s="313" t="s">
        <v>216</v>
      </c>
      <c r="C330" s="603" t="s">
        <v>17423</v>
      </c>
      <c r="D330" s="603" t="s">
        <v>17424</v>
      </c>
      <c r="E330" s="403">
        <v>1</v>
      </c>
      <c r="F330" s="1255" t="s">
        <v>445</v>
      </c>
      <c r="G330" s="1015">
        <v>1706.8854303797464</v>
      </c>
      <c r="H330" s="319">
        <f>IF(G330="","",G330-G330*COMPASS!$U$35)</f>
        <v>1706.8854303797464</v>
      </c>
    </row>
    <row r="331" spans="1:8" ht="15" customHeight="1">
      <c r="A331" s="193" t="s">
        <v>17515</v>
      </c>
      <c r="B331" s="313" t="s">
        <v>216</v>
      </c>
      <c r="C331" s="603" t="s">
        <v>17425</v>
      </c>
      <c r="D331" s="603" t="s">
        <v>17426</v>
      </c>
      <c r="E331" s="403">
        <v>1</v>
      </c>
      <c r="F331" s="1255" t="s">
        <v>445</v>
      </c>
      <c r="G331" s="1015">
        <v>1721.1541898734174</v>
      </c>
      <c r="H331" s="319">
        <f>IF(G331="","",G331-G331*COMPASS!$U$35)</f>
        <v>1721.1541898734174</v>
      </c>
    </row>
    <row r="332" spans="1:8" ht="15" customHeight="1">
      <c r="A332" s="193" t="s">
        <v>17516</v>
      </c>
      <c r="B332" s="313" t="s">
        <v>216</v>
      </c>
      <c r="C332" s="603" t="s">
        <v>17427</v>
      </c>
      <c r="D332" s="603" t="s">
        <v>17428</v>
      </c>
      <c r="E332" s="403">
        <v>1</v>
      </c>
      <c r="F332" s="1255" t="s">
        <v>445</v>
      </c>
      <c r="G332" s="1015">
        <v>2073.2264430379741</v>
      </c>
      <c r="H332" s="319">
        <f>IF(G332="","",G332-G332*COMPASS!$U$35)</f>
        <v>2073.2264430379741</v>
      </c>
    </row>
    <row r="333" spans="1:8" ht="15" customHeight="1">
      <c r="A333" s="193" t="s">
        <v>17517</v>
      </c>
      <c r="B333" s="313" t="s">
        <v>216</v>
      </c>
      <c r="C333" s="603" t="s">
        <v>17429</v>
      </c>
      <c r="D333" s="603" t="s">
        <v>17430</v>
      </c>
      <c r="E333" s="403">
        <v>1</v>
      </c>
      <c r="F333" s="1255" t="s">
        <v>445</v>
      </c>
      <c r="G333" s="1015">
        <v>1183.2829746835441</v>
      </c>
      <c r="H333" s="319">
        <f>IF(G333="","",G333-G333*COMPASS!$U$35)</f>
        <v>1183.2829746835441</v>
      </c>
    </row>
    <row r="334" spans="1:8" ht="15" customHeight="1">
      <c r="A334" s="193" t="s">
        <v>17518</v>
      </c>
      <c r="B334" s="313" t="s">
        <v>216</v>
      </c>
      <c r="C334" s="603" t="s">
        <v>17431</v>
      </c>
      <c r="D334" s="603" t="s">
        <v>17432</v>
      </c>
      <c r="E334" s="403">
        <v>1</v>
      </c>
      <c r="F334" s="1255" t="s">
        <v>445</v>
      </c>
      <c r="G334" s="1015">
        <v>1217.1008734177212</v>
      </c>
      <c r="H334" s="319">
        <f>IF(G334="","",G334-G334*COMPASS!$U$35)</f>
        <v>1217.1008734177212</v>
      </c>
    </row>
    <row r="335" spans="1:8" ht="15" customHeight="1">
      <c r="A335" s="193" t="s">
        <v>17519</v>
      </c>
      <c r="B335" s="313" t="s">
        <v>216</v>
      </c>
      <c r="C335" s="603" t="s">
        <v>17433</v>
      </c>
      <c r="D335" s="603" t="s">
        <v>17434</v>
      </c>
      <c r="E335" s="403">
        <v>1</v>
      </c>
      <c r="F335" s="1255" t="s">
        <v>445</v>
      </c>
      <c r="G335" s="1015">
        <v>1480.3102025316452</v>
      </c>
      <c r="H335" s="319">
        <f>IF(G335="","",G335-G335*COMPASS!$U$35)</f>
        <v>1480.3102025316452</v>
      </c>
    </row>
    <row r="336" spans="1:8">
      <c r="A336" s="193" t="s">
        <v>17520</v>
      </c>
      <c r="B336" s="313" t="s">
        <v>216</v>
      </c>
      <c r="C336" s="603" t="s">
        <v>17435</v>
      </c>
      <c r="D336" s="603" t="s">
        <v>17436</v>
      </c>
      <c r="E336" s="403">
        <v>1</v>
      </c>
      <c r="F336" s="1255" t="s">
        <v>445</v>
      </c>
      <c r="G336" s="1015">
        <v>1227.8963164556958</v>
      </c>
      <c r="H336" s="319">
        <f>IF(G336="","",G336-G336*COMPASS!$U$35)</f>
        <v>1227.8963164556958</v>
      </c>
    </row>
    <row r="337" spans="1:8">
      <c r="A337" s="193" t="s">
        <v>17521</v>
      </c>
      <c r="B337" s="313" t="s">
        <v>216</v>
      </c>
      <c r="C337" s="603" t="s">
        <v>17437</v>
      </c>
      <c r="D337" s="603" t="s">
        <v>17438</v>
      </c>
      <c r="E337" s="403">
        <v>1</v>
      </c>
      <c r="F337" s="1255" t="s">
        <v>445</v>
      </c>
      <c r="G337" s="1015">
        <v>1270.4209746835443</v>
      </c>
      <c r="H337" s="319">
        <f>IF(G337="","",G337-G337*COMPASS!$U$35)</f>
        <v>1270.4209746835443</v>
      </c>
    </row>
    <row r="338" spans="1:8">
      <c r="A338" s="193" t="s">
        <v>17522</v>
      </c>
      <c r="B338" s="313" t="s">
        <v>216</v>
      </c>
      <c r="C338" s="603" t="s">
        <v>17439</v>
      </c>
      <c r="D338" s="603" t="s">
        <v>17440</v>
      </c>
      <c r="E338" s="403">
        <v>1</v>
      </c>
      <c r="F338" s="1255" t="s">
        <v>445</v>
      </c>
      <c r="G338" s="1015">
        <v>1558.7297088607593</v>
      </c>
      <c r="H338" s="319">
        <f>IF(G338="","",G338-G338*COMPASS!$U$35)</f>
        <v>1558.7297088607593</v>
      </c>
    </row>
    <row r="339" spans="1:8">
      <c r="A339" s="193" t="s">
        <v>17523</v>
      </c>
      <c r="B339" s="313" t="s">
        <v>216</v>
      </c>
      <c r="C339" s="603" t="s">
        <v>17441</v>
      </c>
      <c r="D339" s="603" t="s">
        <v>17442</v>
      </c>
      <c r="E339" s="403">
        <v>1</v>
      </c>
      <c r="F339" s="1255" t="s">
        <v>445</v>
      </c>
      <c r="G339" s="1015">
        <v>1467.390873417721</v>
      </c>
      <c r="H339" s="319">
        <f>IF(G339="","",G339-G339*COMPASS!$U$35)</f>
        <v>1467.390873417721</v>
      </c>
    </row>
    <row r="340" spans="1:8">
      <c r="A340" s="193" t="s">
        <v>17524</v>
      </c>
      <c r="B340" s="313" t="s">
        <v>216</v>
      </c>
      <c r="C340" s="603" t="s">
        <v>17443</v>
      </c>
      <c r="D340" s="603" t="s">
        <v>17444</v>
      </c>
      <c r="E340" s="403">
        <v>1</v>
      </c>
      <c r="F340" s="1255" t="s">
        <v>445</v>
      </c>
      <c r="G340" s="1015">
        <v>1468.0831898734175</v>
      </c>
      <c r="H340" s="319">
        <f>IF(G340="","",G340-G340*COMPASS!$U$35)</f>
        <v>1468.0831898734175</v>
      </c>
    </row>
    <row r="341" spans="1:8">
      <c r="A341" s="193" t="s">
        <v>17525</v>
      </c>
      <c r="B341" s="313" t="s">
        <v>216</v>
      </c>
      <c r="C341" s="603" t="s">
        <v>17445</v>
      </c>
      <c r="D341" s="603" t="s">
        <v>17446</v>
      </c>
      <c r="E341" s="403">
        <v>1</v>
      </c>
      <c r="F341" s="1255" t="s">
        <v>445</v>
      </c>
      <c r="G341" s="1015">
        <v>1815.9780759493667</v>
      </c>
      <c r="H341" s="319">
        <f>IF(G341="","",G341-G341*COMPASS!$U$35)</f>
        <v>1815.9780759493667</v>
      </c>
    </row>
    <row r="342" spans="1:8">
      <c r="A342" s="128" t="s">
        <v>13187</v>
      </c>
      <c r="B342" s="128"/>
      <c r="C342" s="129"/>
      <c r="D342" s="1011"/>
      <c r="E342" s="604"/>
      <c r="F342" s="71"/>
      <c r="G342" s="71"/>
      <c r="H342" s="319" t="str">
        <f>IF(G342="","",G342-G342*COMPASS!$U$35)</f>
        <v/>
      </c>
    </row>
    <row r="343" spans="1:8">
      <c r="A343" s="193" t="s">
        <v>13188</v>
      </c>
      <c r="B343" s="313" t="s">
        <v>216</v>
      </c>
      <c r="C343" s="603" t="s">
        <v>13189</v>
      </c>
      <c r="D343" s="603" t="s">
        <v>17447</v>
      </c>
      <c r="E343" s="403">
        <v>1</v>
      </c>
      <c r="F343" s="1017"/>
      <c r="G343" s="1015">
        <v>143.51696202531645</v>
      </c>
      <c r="H343" s="319">
        <f>IF(G343="","",G343-G343*COMPASS!$U$35)</f>
        <v>143.51696202531645</v>
      </c>
    </row>
    <row r="344" spans="1:8">
      <c r="A344" s="193" t="s">
        <v>13190</v>
      </c>
      <c r="B344" s="313" t="s">
        <v>216</v>
      </c>
      <c r="C344" s="603" t="s">
        <v>13191</v>
      </c>
      <c r="D344" s="603" t="s">
        <v>13192</v>
      </c>
      <c r="E344" s="403">
        <v>1</v>
      </c>
      <c r="F344" s="1017"/>
      <c r="G344" s="1015">
        <v>193.63443037974682</v>
      </c>
      <c r="H344" s="319">
        <f>IF(G344="","",G344-G344*COMPASS!$U$35)</f>
        <v>193.63443037974682</v>
      </c>
    </row>
    <row r="345" spans="1:8">
      <c r="A345" s="193" t="s">
        <v>13193</v>
      </c>
      <c r="B345" s="313" t="s">
        <v>216</v>
      </c>
      <c r="C345" s="603" t="s">
        <v>13194</v>
      </c>
      <c r="D345" s="603" t="s">
        <v>13195</v>
      </c>
      <c r="E345" s="403">
        <v>1</v>
      </c>
      <c r="F345" s="1017"/>
      <c r="G345" s="1015">
        <v>224.72202531645567</v>
      </c>
      <c r="H345" s="319">
        <f>IF(G345="","",G345-G345*COMPASS!$U$35)</f>
        <v>224.72202531645567</v>
      </c>
    </row>
    <row r="346" spans="1:8">
      <c r="A346" s="193" t="s">
        <v>13196</v>
      </c>
      <c r="B346" s="313" t="s">
        <v>216</v>
      </c>
      <c r="C346" s="603" t="s">
        <v>13197</v>
      </c>
      <c r="D346" s="603" t="s">
        <v>13198</v>
      </c>
      <c r="E346" s="403">
        <v>1</v>
      </c>
      <c r="F346" s="1017"/>
      <c r="G346" s="1015">
        <v>283.19240506329112</v>
      </c>
      <c r="H346" s="319">
        <f>IF(G346="","",G346-G346*COMPASS!$U$35)</f>
        <v>283.19240506329112</v>
      </c>
    </row>
    <row r="347" spans="1:8">
      <c r="A347" s="193" t="s">
        <v>13199</v>
      </c>
      <c r="B347" s="313" t="s">
        <v>216</v>
      </c>
      <c r="C347" s="603" t="s">
        <v>13200</v>
      </c>
      <c r="D347" s="603" t="s">
        <v>13201</v>
      </c>
      <c r="E347" s="403">
        <v>1</v>
      </c>
      <c r="F347" s="1017"/>
      <c r="G347" s="1015">
        <v>327.24</v>
      </c>
      <c r="H347" s="319">
        <f>IF(G347="","",G347-G347*COMPASS!$U$35)</f>
        <v>327.24</v>
      </c>
    </row>
    <row r="348" spans="1:8">
      <c r="A348" s="193" t="s">
        <v>13202</v>
      </c>
      <c r="B348" s="313" t="s">
        <v>216</v>
      </c>
      <c r="C348" s="603" t="s">
        <v>13203</v>
      </c>
      <c r="D348" s="603" t="s">
        <v>17448</v>
      </c>
      <c r="E348" s="403">
        <v>1</v>
      </c>
      <c r="F348" s="1017"/>
      <c r="G348" s="1015">
        <v>297.10916455696207</v>
      </c>
      <c r="H348" s="319">
        <f>IF(G348="","",G348-G348*COMPASS!$U$35)</f>
        <v>297.10916455696207</v>
      </c>
    </row>
    <row r="349" spans="1:8">
      <c r="A349" s="193" t="s">
        <v>13204</v>
      </c>
      <c r="B349" s="313" t="s">
        <v>216</v>
      </c>
      <c r="C349" s="603" t="s">
        <v>13205</v>
      </c>
      <c r="D349" s="603" t="s">
        <v>13206</v>
      </c>
      <c r="E349" s="403">
        <v>1</v>
      </c>
      <c r="F349" s="1017"/>
      <c r="G349" s="1015">
        <v>380.08648101265817</v>
      </c>
      <c r="H349" s="319">
        <f>IF(G349="","",G349-G349*COMPASS!$U$35)</f>
        <v>380.08648101265817</v>
      </c>
    </row>
    <row r="350" spans="1:8">
      <c r="A350" s="193" t="s">
        <v>13207</v>
      </c>
      <c r="B350" s="313" t="s">
        <v>216</v>
      </c>
      <c r="C350" s="603" t="s">
        <v>13208</v>
      </c>
      <c r="D350" s="603" t="s">
        <v>13209</v>
      </c>
      <c r="E350" s="403">
        <v>1</v>
      </c>
      <c r="F350" s="1017"/>
      <c r="G350" s="1015">
        <v>414.28283544303792</v>
      </c>
      <c r="H350" s="319">
        <f>IF(G350="","",G350-G350*COMPASS!$U$35)</f>
        <v>414.28283544303792</v>
      </c>
    </row>
    <row r="351" spans="1:8">
      <c r="A351" s="193" t="s">
        <v>13210</v>
      </c>
      <c r="B351" s="313" t="s">
        <v>216</v>
      </c>
      <c r="C351" s="603" t="s">
        <v>13211</v>
      </c>
      <c r="D351" s="603" t="s">
        <v>13212</v>
      </c>
      <c r="E351" s="403">
        <v>1</v>
      </c>
      <c r="F351" s="1017"/>
      <c r="G351" s="1015">
        <v>478.60025316455693</v>
      </c>
      <c r="H351" s="319">
        <f>IF(G351="","",G351-G351*COMPASS!$U$35)</f>
        <v>478.60025316455693</v>
      </c>
    </row>
    <row r="352" spans="1:8">
      <c r="A352" s="193" t="s">
        <v>13213</v>
      </c>
      <c r="B352" s="313" t="s">
        <v>216</v>
      </c>
      <c r="C352" s="603" t="s">
        <v>13214</v>
      </c>
      <c r="D352" s="603" t="s">
        <v>13215</v>
      </c>
      <c r="E352" s="403">
        <v>1</v>
      </c>
      <c r="F352" s="1017"/>
      <c r="G352" s="1015">
        <v>538.19184810126592</v>
      </c>
      <c r="H352" s="319">
        <f>IF(G352="","",G352-G352*COMPASS!$U$35)</f>
        <v>538.19184810126592</v>
      </c>
    </row>
    <row r="353" spans="1:8">
      <c r="A353" s="193" t="s">
        <v>17526</v>
      </c>
      <c r="B353" s="313" t="s">
        <v>216</v>
      </c>
      <c r="C353" s="603" t="s">
        <v>17449</v>
      </c>
      <c r="D353" s="603" t="s">
        <v>17450</v>
      </c>
      <c r="E353" s="403">
        <v>1</v>
      </c>
      <c r="F353" s="1255" t="s">
        <v>445</v>
      </c>
      <c r="G353" s="1015">
        <v>71.202025316455689</v>
      </c>
      <c r="H353" s="319">
        <f>IF(G353="","",G353-G353*COMPASS!$U$35)</f>
        <v>71.202025316455689</v>
      </c>
    </row>
    <row r="354" spans="1:8">
      <c r="A354" s="193" t="s">
        <v>17527</v>
      </c>
      <c r="B354" s="313" t="s">
        <v>216</v>
      </c>
      <c r="C354" s="603" t="s">
        <v>17451</v>
      </c>
      <c r="D354" s="603" t="s">
        <v>17452</v>
      </c>
      <c r="E354" s="403">
        <v>1</v>
      </c>
      <c r="F354" s="1255" t="s">
        <v>445</v>
      </c>
      <c r="G354" s="1015">
        <v>89.550025316455674</v>
      </c>
      <c r="H354" s="319">
        <f>IF(G354="","",G354-G354*COMPASS!$U$35)</f>
        <v>89.550025316455674</v>
      </c>
    </row>
    <row r="355" spans="1:8">
      <c r="A355" s="193" t="s">
        <v>17528</v>
      </c>
      <c r="B355" s="313" t="s">
        <v>216</v>
      </c>
      <c r="C355" s="603" t="s">
        <v>17453</v>
      </c>
      <c r="D355" s="603" t="s">
        <v>17454</v>
      </c>
      <c r="E355" s="403">
        <v>1</v>
      </c>
      <c r="F355" s="1255" t="s">
        <v>445</v>
      </c>
      <c r="G355" s="1015">
        <v>103.57054177215188</v>
      </c>
      <c r="H355" s="319">
        <f>IF(G355="","",G355-G355*COMPASS!$U$35)</f>
        <v>103.57054177215188</v>
      </c>
    </row>
    <row r="356" spans="1:8">
      <c r="A356" s="128" t="s">
        <v>277</v>
      </c>
      <c r="B356" s="128"/>
      <c r="C356" s="129"/>
      <c r="D356" s="1011"/>
      <c r="E356" s="604"/>
      <c r="F356" s="71"/>
      <c r="G356" s="71"/>
      <c r="H356" s="319" t="str">
        <f>IF(G356="","",G356-G356*COMPASS!$U$35)</f>
        <v/>
      </c>
    </row>
    <row r="357" spans="1:8">
      <c r="A357" s="193" t="s">
        <v>13216</v>
      </c>
      <c r="B357" s="313" t="s">
        <v>216</v>
      </c>
      <c r="C357" s="603" t="s">
        <v>13217</v>
      </c>
      <c r="D357" s="603" t="s">
        <v>13218</v>
      </c>
      <c r="E357" s="403">
        <v>1</v>
      </c>
      <c r="F357" s="1017"/>
      <c r="G357" s="1015">
        <v>126.0759493670886</v>
      </c>
      <c r="H357" s="319">
        <f>IF(G357="","",G357-G357*COMPASS!$U$35)</f>
        <v>126.0759493670886</v>
      </c>
    </row>
    <row r="358" spans="1:8">
      <c r="A358" s="193" t="s">
        <v>13219</v>
      </c>
      <c r="B358" s="313" t="s">
        <v>216</v>
      </c>
      <c r="C358" s="603" t="s">
        <v>13220</v>
      </c>
      <c r="D358" s="603" t="s">
        <v>13221</v>
      </c>
      <c r="E358" s="403">
        <v>1</v>
      </c>
      <c r="F358" s="1017"/>
      <c r="G358" s="1015">
        <v>66.22784810126582</v>
      </c>
      <c r="H358" s="319">
        <f>IF(G358="","",G358-G358*COMPASS!$U$35)</f>
        <v>66.22784810126582</v>
      </c>
    </row>
    <row r="359" spans="1:8">
      <c r="A359" s="193" t="s">
        <v>13222</v>
      </c>
      <c r="B359" s="313" t="s">
        <v>216</v>
      </c>
      <c r="C359" s="603" t="s">
        <v>13223</v>
      </c>
      <c r="D359" s="603" t="s">
        <v>13224</v>
      </c>
      <c r="E359" s="403">
        <v>1</v>
      </c>
      <c r="F359" s="1017"/>
      <c r="G359" s="1015">
        <v>79.569620253164558</v>
      </c>
      <c r="H359" s="319">
        <f>IF(G359="","",G359-G359*COMPASS!$U$35)</f>
        <v>79.569620253164558</v>
      </c>
    </row>
    <row r="360" spans="1:8">
      <c r="A360" s="193" t="s">
        <v>13225</v>
      </c>
      <c r="B360" s="313" t="s">
        <v>216</v>
      </c>
      <c r="C360" s="603" t="s">
        <v>13226</v>
      </c>
      <c r="D360" s="603" t="s">
        <v>13227</v>
      </c>
      <c r="E360" s="403">
        <v>1</v>
      </c>
      <c r="F360" s="1017"/>
      <c r="G360" s="1015">
        <v>35.037974683544299</v>
      </c>
      <c r="H360" s="319">
        <f>IF(G360="","",G360-G360*COMPASS!$U$35)</f>
        <v>35.037974683544299</v>
      </c>
    </row>
    <row r="361" spans="1:8">
      <c r="A361" s="193" t="s">
        <v>13228</v>
      </c>
      <c r="B361" s="313" t="s">
        <v>216</v>
      </c>
      <c r="C361" s="603" t="s">
        <v>13229</v>
      </c>
      <c r="D361" s="603" t="s">
        <v>13230</v>
      </c>
      <c r="E361" s="403">
        <v>1</v>
      </c>
      <c r="F361" s="1017"/>
      <c r="G361" s="1015">
        <v>41.772151898734172</v>
      </c>
      <c r="H361" s="319">
        <f>IF(G361="","",G361-G361*COMPASS!$U$35)</f>
        <v>41.772151898734172</v>
      </c>
    </row>
    <row r="362" spans="1:8">
      <c r="A362" s="193" t="s">
        <v>13231</v>
      </c>
      <c r="B362" s="313" t="s">
        <v>216</v>
      </c>
      <c r="C362" s="603" t="s">
        <v>13232</v>
      </c>
      <c r="D362" s="603" t="s">
        <v>13233</v>
      </c>
      <c r="E362" s="403">
        <v>1</v>
      </c>
      <c r="F362" s="1017"/>
      <c r="G362" s="1015">
        <v>23.164556962025316</v>
      </c>
      <c r="H362" s="319">
        <f>IF(G362="","",G362-G362*COMPASS!$U$35)</f>
        <v>23.164556962025316</v>
      </c>
    </row>
    <row r="363" spans="1:8">
      <c r="A363" s="193" t="s">
        <v>13234</v>
      </c>
      <c r="B363" s="313" t="s">
        <v>216</v>
      </c>
      <c r="C363" s="603" t="s">
        <v>13235</v>
      </c>
      <c r="D363" s="603" t="s">
        <v>13236</v>
      </c>
      <c r="E363" s="403">
        <v>1</v>
      </c>
      <c r="F363" s="1017"/>
      <c r="G363" s="1015">
        <v>58.583270886075944</v>
      </c>
      <c r="H363" s="319">
        <f>IF(G363="","",G363-G363*COMPASS!$U$35)</f>
        <v>58.583270886075944</v>
      </c>
    </row>
    <row r="364" spans="1:8">
      <c r="A364" s="193" t="s">
        <v>13237</v>
      </c>
      <c r="B364" s="313" t="s">
        <v>216</v>
      </c>
      <c r="C364" s="603" t="s">
        <v>13238</v>
      </c>
      <c r="D364" s="603" t="s">
        <v>13239</v>
      </c>
      <c r="E364" s="403">
        <v>1</v>
      </c>
      <c r="F364" s="1017"/>
      <c r="G364" s="1015">
        <v>64.985437974683535</v>
      </c>
      <c r="H364" s="319">
        <f>IF(G364="","",G364-G364*COMPASS!$U$35)</f>
        <v>64.985437974683535</v>
      </c>
    </row>
    <row r="365" spans="1:8">
      <c r="A365" s="193" t="s">
        <v>13240</v>
      </c>
      <c r="B365" s="313" t="s">
        <v>216</v>
      </c>
      <c r="C365" s="603" t="s">
        <v>13241</v>
      </c>
      <c r="D365" s="603" t="s">
        <v>13242</v>
      </c>
      <c r="E365" s="403">
        <v>1</v>
      </c>
      <c r="F365" s="1017"/>
      <c r="G365" s="1015">
        <v>71.41055189873417</v>
      </c>
      <c r="H365" s="319">
        <f>IF(G365="","",G365-G365*COMPASS!$U$35)</f>
        <v>71.41055189873417</v>
      </c>
    </row>
    <row r="366" spans="1:8">
      <c r="A366" s="193" t="s">
        <v>13243</v>
      </c>
      <c r="B366" s="313" t="s">
        <v>216</v>
      </c>
      <c r="C366" s="603" t="s">
        <v>13244</v>
      </c>
      <c r="D366" s="603" t="s">
        <v>13245</v>
      </c>
      <c r="E366" s="403">
        <v>1</v>
      </c>
      <c r="F366" s="1017"/>
      <c r="G366" s="1015">
        <v>88.494470886075931</v>
      </c>
      <c r="H366" s="319">
        <f>IF(G366="","",G366-G366*COMPASS!$U$35)</f>
        <v>88.494470886075931</v>
      </c>
    </row>
    <row r="367" spans="1:8">
      <c r="A367" s="193" t="s">
        <v>17529</v>
      </c>
      <c r="B367" s="313" t="s">
        <v>216</v>
      </c>
      <c r="C367" s="603" t="s">
        <v>17455</v>
      </c>
      <c r="D367" s="603" t="s">
        <v>17456</v>
      </c>
      <c r="E367" s="403">
        <v>1</v>
      </c>
      <c r="F367" s="1255" t="s">
        <v>445</v>
      </c>
      <c r="G367" s="1015">
        <v>104.56872911392402</v>
      </c>
      <c r="H367" s="319">
        <f>IF(G367="","",G367-G367*COMPASS!$U$35)</f>
        <v>104.56872911392402</v>
      </c>
    </row>
    <row r="368" spans="1:8">
      <c r="A368" s="193" t="s">
        <v>13246</v>
      </c>
      <c r="B368" s="313" t="s">
        <v>216</v>
      </c>
      <c r="C368" s="603" t="s">
        <v>13247</v>
      </c>
      <c r="D368" s="603" t="s">
        <v>13248</v>
      </c>
      <c r="E368" s="403">
        <v>1</v>
      </c>
      <c r="F368" s="1017"/>
      <c r="G368" s="1015">
        <v>50.607594936708857</v>
      </c>
      <c r="H368" s="319">
        <f>IF(G368="","",G368-G368*COMPASS!$U$35)</f>
        <v>50.607594936708857</v>
      </c>
    </row>
    <row r="369" spans="1:8">
      <c r="A369" s="193" t="s">
        <v>13249</v>
      </c>
      <c r="B369" s="313" t="s">
        <v>216</v>
      </c>
      <c r="C369" s="603" t="s">
        <v>13250</v>
      </c>
      <c r="D369" s="603" t="s">
        <v>13251</v>
      </c>
      <c r="E369" s="403">
        <v>1</v>
      </c>
      <c r="F369" s="1017"/>
      <c r="G369" s="1015">
        <v>55.77215189873418</v>
      </c>
      <c r="H369" s="319">
        <f>IF(G369="","",G369-G369*COMPASS!$U$35)</f>
        <v>55.77215189873418</v>
      </c>
    </row>
    <row r="370" spans="1:8">
      <c r="A370" s="193" t="s">
        <v>13252</v>
      </c>
      <c r="B370" s="313" t="s">
        <v>216</v>
      </c>
      <c r="C370" s="603" t="s">
        <v>13253</v>
      </c>
      <c r="D370" s="603" t="s">
        <v>13254</v>
      </c>
      <c r="E370" s="403">
        <v>1</v>
      </c>
      <c r="F370" s="1017"/>
      <c r="G370" s="1015">
        <v>94.886075949367083</v>
      </c>
      <c r="H370" s="319">
        <f>IF(G370="","",G370-G370*COMPASS!$U$35)</f>
        <v>94.886075949367083</v>
      </c>
    </row>
    <row r="371" spans="1:8">
      <c r="A371" s="193" t="s">
        <v>13255</v>
      </c>
      <c r="B371" s="313" t="s">
        <v>216</v>
      </c>
      <c r="C371" s="603" t="s">
        <v>13256</v>
      </c>
      <c r="D371" s="603" t="s">
        <v>13257</v>
      </c>
      <c r="E371" s="403">
        <v>1</v>
      </c>
      <c r="F371" s="1017"/>
      <c r="G371" s="1015">
        <v>121.44303797468353</v>
      </c>
      <c r="H371" s="319">
        <f>IF(G371="","",G371-G371*COMPASS!$U$35)</f>
        <v>121.44303797468353</v>
      </c>
    </row>
    <row r="372" spans="1:8">
      <c r="A372" s="193" t="s">
        <v>11416</v>
      </c>
      <c r="B372" s="313" t="s">
        <v>216</v>
      </c>
      <c r="C372" s="603" t="s">
        <v>11284</v>
      </c>
      <c r="D372" s="603" t="s">
        <v>11285</v>
      </c>
      <c r="E372" s="403">
        <v>1</v>
      </c>
      <c r="F372" s="630"/>
      <c r="G372" s="1015">
        <v>48.354430379746837</v>
      </c>
      <c r="H372" s="319">
        <f>IF(G372="","",G372-G372*COMPASS!$U$35)</f>
        <v>48.354430379746837</v>
      </c>
    </row>
    <row r="373" spans="1:8">
      <c r="A373" s="193" t="s">
        <v>11417</v>
      </c>
      <c r="B373" s="313" t="s">
        <v>216</v>
      </c>
      <c r="C373" s="603" t="s">
        <v>11286</v>
      </c>
      <c r="D373" s="603" t="s">
        <v>11287</v>
      </c>
      <c r="E373" s="403">
        <v>1</v>
      </c>
      <c r="F373" s="630"/>
      <c r="G373" s="1015">
        <v>48.354430379746837</v>
      </c>
      <c r="H373" s="319">
        <f>IF(G373="","",G373-G373*COMPASS!$U$35)</f>
        <v>48.354430379746837</v>
      </c>
    </row>
    <row r="374" spans="1:8">
      <c r="A374" s="193" t="s">
        <v>11418</v>
      </c>
      <c r="B374" s="313" t="s">
        <v>216</v>
      </c>
      <c r="C374" s="603" t="s">
        <v>11288</v>
      </c>
      <c r="D374" s="603" t="s">
        <v>11289</v>
      </c>
      <c r="E374" s="403">
        <v>1</v>
      </c>
      <c r="F374" s="630"/>
      <c r="G374" s="1015">
        <v>48.354430379746837</v>
      </c>
      <c r="H374" s="319">
        <f>IF(G374="","",G374-G374*COMPASS!$U$35)</f>
        <v>48.354430379746837</v>
      </c>
    </row>
    <row r="375" spans="1:8">
      <c r="A375" s="193" t="s">
        <v>11419</v>
      </c>
      <c r="B375" s="313" t="s">
        <v>216</v>
      </c>
      <c r="C375" s="603" t="s">
        <v>11290</v>
      </c>
      <c r="D375" s="603" t="s">
        <v>11291</v>
      </c>
      <c r="E375" s="403">
        <v>1</v>
      </c>
      <c r="F375" s="630"/>
      <c r="G375" s="1015">
        <v>48.354430379746837</v>
      </c>
      <c r="H375" s="319">
        <f>IF(G375="","",G375-G375*COMPASS!$U$35)</f>
        <v>48.354430379746837</v>
      </c>
    </row>
    <row r="376" spans="1:8">
      <c r="A376" s="193" t="s">
        <v>11420</v>
      </c>
      <c r="B376" s="313" t="s">
        <v>216</v>
      </c>
      <c r="C376" s="603" t="s">
        <v>11292</v>
      </c>
      <c r="D376" s="603" t="s">
        <v>11293</v>
      </c>
      <c r="E376" s="127">
        <v>1</v>
      </c>
      <c r="F376" s="630"/>
      <c r="G376" s="1015">
        <v>48.354430379746837</v>
      </c>
      <c r="H376" s="319">
        <f>IF(G376="","",G376-G376*COMPASS!$U$35)</f>
        <v>48.354430379746837</v>
      </c>
    </row>
    <row r="377" spans="1:8">
      <c r="A377" s="193" t="s">
        <v>13258</v>
      </c>
      <c r="B377" s="313" t="s">
        <v>216</v>
      </c>
      <c r="C377" s="603" t="s">
        <v>13259</v>
      </c>
      <c r="D377" s="603" t="s">
        <v>13260</v>
      </c>
      <c r="E377" s="403">
        <v>1</v>
      </c>
      <c r="F377" s="1017"/>
      <c r="G377" s="1015">
        <v>8.7025873417721531</v>
      </c>
      <c r="H377" s="319">
        <f>IF(G377="","",G377-G377*COMPASS!$U$35)</f>
        <v>8.7025873417721531</v>
      </c>
    </row>
    <row r="378" spans="1:8">
      <c r="A378" s="193" t="s">
        <v>13261</v>
      </c>
      <c r="B378" s="313" t="s">
        <v>216</v>
      </c>
      <c r="C378" s="603" t="s">
        <v>13262</v>
      </c>
      <c r="D378" s="603" t="s">
        <v>13263</v>
      </c>
      <c r="E378" s="403">
        <v>1</v>
      </c>
      <c r="F378" s="1017"/>
      <c r="G378" s="1015">
        <v>99.493670886075932</v>
      </c>
      <c r="H378" s="319">
        <f>IF(G378="","",G378-G378*COMPASS!$U$35)</f>
        <v>99.493670886075932</v>
      </c>
    </row>
    <row r="379" spans="1:8">
      <c r="A379" s="193" t="s">
        <v>13264</v>
      </c>
      <c r="B379" s="313" t="s">
        <v>216</v>
      </c>
      <c r="C379" s="603" t="s">
        <v>13265</v>
      </c>
      <c r="D379" s="603" t="s">
        <v>13266</v>
      </c>
      <c r="E379" s="403">
        <v>1</v>
      </c>
      <c r="F379" s="1017"/>
      <c r="G379" s="1015">
        <v>110.83544303797468</v>
      </c>
      <c r="H379" s="319">
        <f>IF(G379="","",G379-G379*COMPASS!$U$35)</f>
        <v>110.83544303797468</v>
      </c>
    </row>
    <row r="380" spans="1:8">
      <c r="A380" s="193" t="s">
        <v>13267</v>
      </c>
      <c r="B380" s="313" t="s">
        <v>216</v>
      </c>
      <c r="C380" s="603" t="s">
        <v>13268</v>
      </c>
      <c r="D380" s="603" t="s">
        <v>13269</v>
      </c>
      <c r="E380" s="403">
        <v>1</v>
      </c>
      <c r="F380" s="1017"/>
      <c r="G380" s="1015">
        <v>124.0506329113924</v>
      </c>
      <c r="H380" s="319">
        <f>IF(G380="","",G380-G380*COMPASS!$U$35)</f>
        <v>124.0506329113924</v>
      </c>
    </row>
    <row r="381" spans="1:8">
      <c r="A381" s="193" t="s">
        <v>13270</v>
      </c>
      <c r="B381" s="313" t="s">
        <v>216</v>
      </c>
      <c r="C381" s="603" t="s">
        <v>13271</v>
      </c>
      <c r="D381" s="603" t="s">
        <v>13272</v>
      </c>
      <c r="E381" s="403">
        <v>1</v>
      </c>
      <c r="F381" s="1017"/>
      <c r="G381" s="1015">
        <v>29.62025316455696</v>
      </c>
      <c r="H381" s="319">
        <f>IF(G381="","",G381-G381*COMPASS!$U$35)</f>
        <v>29.62025316455696</v>
      </c>
    </row>
    <row r="382" spans="1:8">
      <c r="A382" s="193" t="s">
        <v>13273</v>
      </c>
      <c r="B382" s="313" t="s">
        <v>216</v>
      </c>
      <c r="C382" s="603" t="s">
        <v>13274</v>
      </c>
      <c r="D382" s="603" t="s">
        <v>13275</v>
      </c>
      <c r="E382" s="403">
        <v>1</v>
      </c>
      <c r="F382" s="1017"/>
      <c r="G382" s="1015">
        <v>14.581670886075949</v>
      </c>
      <c r="H382" s="319">
        <f>IF(G382="","",G382-G382*COMPASS!$U$35)</f>
        <v>14.581670886075949</v>
      </c>
    </row>
    <row r="383" spans="1:8">
      <c r="A383" s="193" t="s">
        <v>13276</v>
      </c>
      <c r="B383" s="313" t="s">
        <v>216</v>
      </c>
      <c r="C383" s="603" t="s">
        <v>13277</v>
      </c>
      <c r="D383" s="603" t="s">
        <v>13278</v>
      </c>
      <c r="E383" s="403">
        <v>1</v>
      </c>
      <c r="F383" s="1017"/>
      <c r="G383" s="1015">
        <v>45.569620253164558</v>
      </c>
      <c r="H383" s="319">
        <f>IF(G383="","",G383-G383*COMPASS!$U$35)</f>
        <v>45.569620253164558</v>
      </c>
    </row>
    <row r="384" spans="1:8">
      <c r="A384" s="193" t="s">
        <v>13279</v>
      </c>
      <c r="B384" s="313" t="s">
        <v>216</v>
      </c>
      <c r="C384" s="603" t="s">
        <v>13280</v>
      </c>
      <c r="D384" s="603" t="s">
        <v>13281</v>
      </c>
      <c r="E384" s="403">
        <v>1</v>
      </c>
      <c r="F384" s="1017"/>
      <c r="G384" s="1015">
        <v>57.316455696202532</v>
      </c>
      <c r="H384" s="319">
        <f>IF(G384="","",G384-G384*COMPASS!$U$35)</f>
        <v>57.316455696202532</v>
      </c>
    </row>
    <row r="385" spans="1:8">
      <c r="A385" s="193" t="s">
        <v>13282</v>
      </c>
      <c r="B385" s="313" t="s">
        <v>216</v>
      </c>
      <c r="C385" s="603" t="s">
        <v>13283</v>
      </c>
      <c r="D385" s="603" t="s">
        <v>13284</v>
      </c>
      <c r="E385" s="403">
        <v>1</v>
      </c>
      <c r="F385" s="1017"/>
      <c r="G385" s="1015">
        <v>105.34177215189872</v>
      </c>
      <c r="H385" s="319">
        <f>IF(G385="","",G385-G385*COMPASS!$U$35)</f>
        <v>105.34177215189872</v>
      </c>
    </row>
    <row r="386" spans="1:8">
      <c r="A386" s="193" t="s">
        <v>13285</v>
      </c>
      <c r="B386" s="313" t="s">
        <v>216</v>
      </c>
      <c r="C386" s="603" t="s">
        <v>13286</v>
      </c>
      <c r="D386" s="603" t="s">
        <v>13287</v>
      </c>
      <c r="E386" s="403">
        <v>1</v>
      </c>
      <c r="F386" s="1017"/>
      <c r="G386" s="1015">
        <v>30.329113924050631</v>
      </c>
      <c r="H386" s="319">
        <f>IF(G386="","",G386-G386*COMPASS!$U$35)</f>
        <v>30.329113924050631</v>
      </c>
    </row>
    <row r="387" spans="1:8">
      <c r="A387" s="193" t="s">
        <v>13288</v>
      </c>
      <c r="B387" s="313" t="s">
        <v>216</v>
      </c>
      <c r="C387" s="603" t="s">
        <v>13289</v>
      </c>
      <c r="D387" s="603" t="s">
        <v>13290</v>
      </c>
      <c r="E387" s="403">
        <v>1</v>
      </c>
      <c r="F387" s="1017"/>
      <c r="G387" s="1015">
        <v>16.531645569620252</v>
      </c>
      <c r="H387" s="319">
        <f>IF(G387="","",G387-G387*COMPASS!$U$35)</f>
        <v>16.531645569620252</v>
      </c>
    </row>
    <row r="388" spans="1:8">
      <c r="A388" s="193" t="s">
        <v>17530</v>
      </c>
      <c r="B388" s="313" t="s">
        <v>216</v>
      </c>
      <c r="C388" s="603" t="s">
        <v>17457</v>
      </c>
      <c r="D388" s="603" t="s">
        <v>17458</v>
      </c>
      <c r="E388" s="403">
        <v>1</v>
      </c>
      <c r="F388" s="1255" t="s">
        <v>445</v>
      </c>
      <c r="G388" s="1015">
        <v>47.836708860759487</v>
      </c>
      <c r="H388" s="319">
        <f>IF(G388="","",G388-G388*COMPASS!$U$35)</f>
        <v>47.836708860759487</v>
      </c>
    </row>
    <row r="389" spans="1:8">
      <c r="A389" s="193" t="s">
        <v>17531</v>
      </c>
      <c r="B389" s="313" t="s">
        <v>216</v>
      </c>
      <c r="C389" s="603" t="s">
        <v>17459</v>
      </c>
      <c r="D389" s="603" t="s">
        <v>17460</v>
      </c>
      <c r="E389" s="403">
        <v>1</v>
      </c>
      <c r="F389" s="1255" t="s">
        <v>445</v>
      </c>
      <c r="G389" s="1015">
        <v>83.32405063291138</v>
      </c>
      <c r="H389" s="319">
        <f>IF(G389="","",G389-G389*COMPASS!$U$35)</f>
        <v>83.32405063291138</v>
      </c>
    </row>
    <row r="390" spans="1:8">
      <c r="A390" s="193" t="s">
        <v>17532</v>
      </c>
      <c r="B390" s="313" t="s">
        <v>216</v>
      </c>
      <c r="C390" s="603" t="s">
        <v>17461</v>
      </c>
      <c r="D390" s="603" t="s">
        <v>17462</v>
      </c>
      <c r="E390" s="403">
        <v>1</v>
      </c>
      <c r="F390" s="1255" t="s">
        <v>445</v>
      </c>
      <c r="G390" s="1015">
        <v>91.207594936708844</v>
      </c>
      <c r="H390" s="319">
        <f>IF(G390="","",G390-G390*COMPASS!$U$35)</f>
        <v>91.207594936708844</v>
      </c>
    </row>
    <row r="391" spans="1:8">
      <c r="A391" s="193" t="s">
        <v>17533</v>
      </c>
      <c r="B391" s="313" t="s">
        <v>216</v>
      </c>
      <c r="C391" s="603" t="s">
        <v>17463</v>
      </c>
      <c r="D391" s="603" t="s">
        <v>17464</v>
      </c>
      <c r="E391" s="403">
        <v>1</v>
      </c>
      <c r="F391" s="1255" t="s">
        <v>445</v>
      </c>
      <c r="G391" s="1015">
        <v>99.091139240506322</v>
      </c>
      <c r="H391" s="319">
        <f>IF(G391="","",G391-G391*COMPASS!$U$35)</f>
        <v>99.091139240506322</v>
      </c>
    </row>
    <row r="392" spans="1:8">
      <c r="A392" s="193" t="s">
        <v>11413</v>
      </c>
      <c r="B392" s="313" t="s">
        <v>571</v>
      </c>
      <c r="C392" s="603" t="s">
        <v>11278</v>
      </c>
      <c r="D392" s="603" t="s">
        <v>11279</v>
      </c>
      <c r="E392" s="403">
        <v>1</v>
      </c>
      <c r="F392" s="630"/>
      <c r="G392" s="1015">
        <v>70.531645569620252</v>
      </c>
      <c r="H392" s="319">
        <f>IF(G392="","",G392-G392*COMPASS!$U$35)</f>
        <v>70.531645569620252</v>
      </c>
    </row>
    <row r="393" spans="1:8">
      <c r="A393" s="193" t="s">
        <v>11414</v>
      </c>
      <c r="B393" s="313" t="s">
        <v>571</v>
      </c>
      <c r="C393" s="603" t="s">
        <v>11280</v>
      </c>
      <c r="D393" s="603" t="s">
        <v>11281</v>
      </c>
      <c r="E393" s="403">
        <v>1</v>
      </c>
      <c r="F393" s="630"/>
      <c r="G393" s="1015">
        <v>128.04139031640091</v>
      </c>
      <c r="H393" s="319">
        <f>IF(G393="","",G393-G393*COMPASS!$U$35)</f>
        <v>128.04139031640091</v>
      </c>
    </row>
    <row r="394" spans="1:8">
      <c r="A394" s="193" t="s">
        <v>11415</v>
      </c>
      <c r="B394" s="313" t="s">
        <v>571</v>
      </c>
      <c r="C394" s="603" t="s">
        <v>11282</v>
      </c>
      <c r="D394" s="603" t="s">
        <v>11283</v>
      </c>
      <c r="E394" s="403">
        <v>1</v>
      </c>
      <c r="F394" s="630"/>
      <c r="G394" s="1015">
        <v>7.7721518987341769</v>
      </c>
      <c r="H394" s="319">
        <f>IF(G394="","",G394-G394*COMPASS!$U$35)</f>
        <v>7.7721518987341769</v>
      </c>
    </row>
    <row r="395" spans="1:8">
      <c r="A395" s="128" t="s">
        <v>11294</v>
      </c>
      <c r="B395" s="314"/>
      <c r="C395" s="129"/>
      <c r="D395" s="1011"/>
      <c r="E395" s="604"/>
      <c r="F395" s="71"/>
      <c r="G395" s="1016"/>
      <c r="H395" s="319" t="str">
        <f>IF(G395="","",G395-G395*COMPASS!$U$35)</f>
        <v/>
      </c>
    </row>
    <row r="396" spans="1:8">
      <c r="A396" s="193" t="s">
        <v>11421</v>
      </c>
      <c r="B396" s="313" t="s">
        <v>216</v>
      </c>
      <c r="C396" s="603" t="s">
        <v>11295</v>
      </c>
      <c r="D396" s="603" t="s">
        <v>11296</v>
      </c>
      <c r="E396" s="127">
        <v>1</v>
      </c>
      <c r="F396" s="630"/>
      <c r="G396" s="1013">
        <v>69.012658227848107</v>
      </c>
      <c r="H396" s="319">
        <f>IF(G396="","",G396-G396*COMPASS!$U$35)</f>
        <v>69.012658227848107</v>
      </c>
    </row>
    <row r="397" spans="1:8">
      <c r="A397" s="193" t="s">
        <v>11422</v>
      </c>
      <c r="B397" s="313" t="s">
        <v>216</v>
      </c>
      <c r="C397" s="603" t="s">
        <v>11297</v>
      </c>
      <c r="D397" s="603" t="s">
        <v>11298</v>
      </c>
      <c r="E397" s="127">
        <v>1</v>
      </c>
      <c r="F397" s="630"/>
      <c r="G397" s="1013">
        <v>81.392405063291136</v>
      </c>
      <c r="H397" s="319">
        <f>IF(G397="","",G397-G397*COMPASS!$U$35)</f>
        <v>81.392405063291136</v>
      </c>
    </row>
    <row r="398" spans="1:8">
      <c r="A398" s="193" t="s">
        <v>11423</v>
      </c>
      <c r="B398" s="313" t="s">
        <v>216</v>
      </c>
      <c r="C398" s="603" t="s">
        <v>11299</v>
      </c>
      <c r="D398" s="603" t="s">
        <v>11300</v>
      </c>
      <c r="E398" s="127">
        <v>1</v>
      </c>
      <c r="F398" s="630"/>
      <c r="G398" s="1013">
        <v>93.341772151898724</v>
      </c>
      <c r="H398" s="319">
        <f>IF(G398="","",G398-G398*COMPASS!$U$35)</f>
        <v>93.341772151898724</v>
      </c>
    </row>
    <row r="399" spans="1:8">
      <c r="A399" s="193" t="s">
        <v>11424</v>
      </c>
      <c r="B399" s="313" t="s">
        <v>216</v>
      </c>
      <c r="C399" s="603" t="s">
        <v>11301</v>
      </c>
      <c r="D399" s="603" t="s">
        <v>11302</v>
      </c>
      <c r="E399" s="127">
        <v>1</v>
      </c>
      <c r="F399" s="630"/>
      <c r="G399" s="1013">
        <v>129.67088607594937</v>
      </c>
      <c r="H399" s="319">
        <f>IF(G399="","",G399-G399*COMPASS!$U$35)</f>
        <v>129.67088607594937</v>
      </c>
    </row>
    <row r="400" spans="1:8">
      <c r="A400" s="193" t="s">
        <v>11425</v>
      </c>
      <c r="B400" s="313" t="s">
        <v>216</v>
      </c>
      <c r="C400" s="603" t="s">
        <v>11303</v>
      </c>
      <c r="D400" s="603" t="s">
        <v>11304</v>
      </c>
      <c r="E400" s="127">
        <v>1</v>
      </c>
      <c r="F400" s="630"/>
      <c r="G400" s="1013">
        <v>220.22784810126581</v>
      </c>
      <c r="H400" s="319">
        <f>IF(G400="","",G400-G400*COMPASS!$U$35)</f>
        <v>220.22784810126581</v>
      </c>
    </row>
    <row r="401" spans="1:8">
      <c r="A401" s="193" t="s">
        <v>11426</v>
      </c>
      <c r="B401" s="313" t="s">
        <v>216</v>
      </c>
      <c r="C401" s="603" t="s">
        <v>11305</v>
      </c>
      <c r="D401" s="603" t="s">
        <v>11306</v>
      </c>
      <c r="E401" s="127">
        <v>1</v>
      </c>
      <c r="F401" s="630"/>
      <c r="G401" s="1013">
        <v>283.16687713065255</v>
      </c>
      <c r="H401" s="319">
        <f>IF(G401="","",G401-G401*COMPASS!$U$35)</f>
        <v>283.16687713065255</v>
      </c>
    </row>
    <row r="402" spans="1:8">
      <c r="A402" s="193" t="s">
        <v>11427</v>
      </c>
      <c r="B402" s="313" t="s">
        <v>216</v>
      </c>
      <c r="C402" s="603" t="s">
        <v>11307</v>
      </c>
      <c r="D402" s="603" t="s">
        <v>11308</v>
      </c>
      <c r="E402" s="127">
        <v>1</v>
      </c>
      <c r="F402" s="630"/>
      <c r="G402" s="1013">
        <v>413.76909525338152</v>
      </c>
      <c r="H402" s="319">
        <f>IF(G402="","",G402-G402*COMPASS!$U$35)</f>
        <v>413.76909525338152</v>
      </c>
    </row>
    <row r="403" spans="1:8">
      <c r="A403" s="193" t="s">
        <v>11428</v>
      </c>
      <c r="B403" s="313" t="s">
        <v>216</v>
      </c>
      <c r="C403" s="603" t="s">
        <v>11309</v>
      </c>
      <c r="D403" s="603" t="s">
        <v>11310</v>
      </c>
      <c r="E403" s="127">
        <v>1</v>
      </c>
      <c r="F403" s="630"/>
      <c r="G403" s="1013">
        <v>503.20078931189397</v>
      </c>
      <c r="H403" s="319">
        <f>IF(G403="","",G403-G403*COMPASS!$U$35)</f>
        <v>503.20078931189397</v>
      </c>
    </row>
    <row r="404" spans="1:8">
      <c r="A404" s="193" t="s">
        <v>11429</v>
      </c>
      <c r="B404" s="313" t="s">
        <v>467</v>
      </c>
      <c r="C404" s="603" t="s">
        <v>11311</v>
      </c>
      <c r="D404" s="603" t="s">
        <v>11312</v>
      </c>
      <c r="E404" s="127">
        <v>1</v>
      </c>
      <c r="F404" s="630"/>
      <c r="G404" s="1013">
        <v>14.025316455696203</v>
      </c>
      <c r="H404" s="319">
        <f>IF(G404="","",G404-G404*COMPASS!$U$35)</f>
        <v>14.025316455696203</v>
      </c>
    </row>
    <row r="405" spans="1:8">
      <c r="A405" s="193" t="s">
        <v>11430</v>
      </c>
      <c r="B405" s="313" t="s">
        <v>216</v>
      </c>
      <c r="C405" s="603" t="s">
        <v>11313</v>
      </c>
      <c r="D405" s="603" t="s">
        <v>11314</v>
      </c>
      <c r="E405" s="127">
        <v>1</v>
      </c>
      <c r="F405" s="630"/>
      <c r="G405" s="1013">
        <v>16.683544303797468</v>
      </c>
      <c r="H405" s="319">
        <f>IF(G405="","",G405-G405*COMPASS!$U$35)</f>
        <v>16.683544303797468</v>
      </c>
    </row>
    <row r="406" spans="1:8">
      <c r="A406" s="193" t="s">
        <v>11431</v>
      </c>
      <c r="B406" s="313" t="s">
        <v>216</v>
      </c>
      <c r="C406" s="603" t="s">
        <v>11315</v>
      </c>
      <c r="D406" s="603" t="s">
        <v>11316</v>
      </c>
      <c r="E406" s="127">
        <v>1</v>
      </c>
      <c r="F406" s="630"/>
      <c r="G406" s="1013">
        <v>26.22784810126582</v>
      </c>
      <c r="H406" s="319">
        <f>IF(G406="","",G406-G406*COMPASS!$U$35)</f>
        <v>26.22784810126582</v>
      </c>
    </row>
    <row r="407" spans="1:8">
      <c r="A407" s="193" t="s">
        <v>11432</v>
      </c>
      <c r="B407" s="313" t="s">
        <v>216</v>
      </c>
      <c r="C407" s="603" t="s">
        <v>11317</v>
      </c>
      <c r="D407" s="603" t="s">
        <v>11318</v>
      </c>
      <c r="E407" s="127">
        <v>1</v>
      </c>
      <c r="F407" s="630"/>
      <c r="G407" s="1013">
        <v>34.531645569620252</v>
      </c>
      <c r="H407" s="319">
        <f>IF(G407="","",G407-G407*COMPASS!$U$35)</f>
        <v>34.531645569620252</v>
      </c>
    </row>
    <row r="408" spans="1:8">
      <c r="A408" s="193" t="s">
        <v>11433</v>
      </c>
      <c r="B408" s="313" t="s">
        <v>216</v>
      </c>
      <c r="C408" s="603" t="s">
        <v>11319</v>
      </c>
      <c r="D408" s="603" t="s">
        <v>11320</v>
      </c>
      <c r="E408" s="127">
        <v>1</v>
      </c>
      <c r="F408" s="630"/>
      <c r="G408" s="1013">
        <v>51.848101265822784</v>
      </c>
      <c r="H408" s="319">
        <f>IF(G408="","",G408-G408*COMPASS!$U$35)</f>
        <v>51.848101265822784</v>
      </c>
    </row>
    <row r="409" spans="1:8">
      <c r="A409" s="193" t="s">
        <v>11434</v>
      </c>
      <c r="B409" s="313" t="s">
        <v>216</v>
      </c>
      <c r="C409" s="603" t="s">
        <v>11321</v>
      </c>
      <c r="D409" s="603" t="s">
        <v>11322</v>
      </c>
      <c r="E409" s="127">
        <v>1</v>
      </c>
      <c r="F409" s="630"/>
      <c r="G409" s="1013">
        <v>376.96202531645571</v>
      </c>
      <c r="H409" s="319">
        <f>IF(G409="","",G409-G409*COMPASS!$U$35)</f>
        <v>376.96202531645571</v>
      </c>
    </row>
    <row r="410" spans="1:8">
      <c r="A410" s="193" t="s">
        <v>11435</v>
      </c>
      <c r="B410" s="313" t="s">
        <v>216</v>
      </c>
      <c r="C410" s="603" t="s">
        <v>11323</v>
      </c>
      <c r="D410" s="603" t="s">
        <v>11324</v>
      </c>
      <c r="E410" s="127">
        <v>1</v>
      </c>
      <c r="F410" s="630"/>
      <c r="G410" s="1013">
        <v>493.41772151898732</v>
      </c>
      <c r="H410" s="319">
        <f>IF(G410="","",G410-G410*COMPASS!$U$35)</f>
        <v>493.41772151898732</v>
      </c>
    </row>
    <row r="411" spans="1:8">
      <c r="A411" s="193" t="s">
        <v>11436</v>
      </c>
      <c r="B411" s="313" t="s">
        <v>216</v>
      </c>
      <c r="C411" s="603" t="s">
        <v>11325</v>
      </c>
      <c r="D411" s="603" t="s">
        <v>11326</v>
      </c>
      <c r="E411" s="127">
        <v>1</v>
      </c>
      <c r="F411" s="630"/>
      <c r="G411" s="1013">
        <v>29.696202531645568</v>
      </c>
      <c r="H411" s="319">
        <f>IF(G411="","",G411-G411*COMPASS!$U$35)</f>
        <v>29.696202531645568</v>
      </c>
    </row>
    <row r="412" spans="1:8">
      <c r="A412" s="193" t="s">
        <v>11437</v>
      </c>
      <c r="B412" s="313" t="s">
        <v>216</v>
      </c>
      <c r="C412" s="603" t="s">
        <v>11327</v>
      </c>
      <c r="D412" s="603" t="s">
        <v>11328</v>
      </c>
      <c r="E412" s="127">
        <v>1</v>
      </c>
      <c r="F412" s="630"/>
      <c r="G412" s="1013">
        <v>29.696202531645568</v>
      </c>
      <c r="H412" s="319">
        <f>IF(G412="","",G412-G412*COMPASS!$U$35)</f>
        <v>29.696202531645568</v>
      </c>
    </row>
    <row r="413" spans="1:8">
      <c r="A413" s="193" t="s">
        <v>11438</v>
      </c>
      <c r="B413" s="313" t="s">
        <v>216</v>
      </c>
      <c r="C413" s="603" t="s">
        <v>11329</v>
      </c>
      <c r="D413" s="603" t="s">
        <v>11330</v>
      </c>
      <c r="E413" s="127">
        <v>1</v>
      </c>
      <c r="F413" s="630"/>
      <c r="G413" s="1013">
        <v>58.151898734177209</v>
      </c>
      <c r="H413" s="319">
        <f>IF(G413="","",G413-G413*COMPASS!$U$35)</f>
        <v>58.151898734177209</v>
      </c>
    </row>
    <row r="414" spans="1:8">
      <c r="A414" s="193" t="s">
        <v>11439</v>
      </c>
      <c r="B414" s="313" t="s">
        <v>216</v>
      </c>
      <c r="C414" s="603" t="s">
        <v>11331</v>
      </c>
      <c r="D414" s="603" t="s">
        <v>11332</v>
      </c>
      <c r="E414" s="127">
        <v>1</v>
      </c>
      <c r="F414" s="630"/>
      <c r="G414" s="1013">
        <v>71.037974683544292</v>
      </c>
      <c r="H414" s="319">
        <f>IF(G414="","",G414-G414*COMPASS!$U$35)</f>
        <v>71.037974683544292</v>
      </c>
    </row>
    <row r="415" spans="1:8">
      <c r="A415" s="193" t="s">
        <v>11440</v>
      </c>
      <c r="B415" s="313" t="s">
        <v>216</v>
      </c>
      <c r="C415" s="603" t="s">
        <v>11333</v>
      </c>
      <c r="D415" s="603" t="s">
        <v>11334</v>
      </c>
      <c r="E415" s="127">
        <v>1</v>
      </c>
      <c r="F415" s="630"/>
      <c r="G415" s="1013">
        <v>77.088607594936704</v>
      </c>
      <c r="H415" s="319">
        <f>IF(G415="","",G415-G415*COMPASS!$U$35)</f>
        <v>77.088607594936704</v>
      </c>
    </row>
    <row r="416" spans="1:8">
      <c r="A416" s="193" t="s">
        <v>11441</v>
      </c>
      <c r="B416" s="313" t="s">
        <v>216</v>
      </c>
      <c r="C416" s="603" t="s">
        <v>11335</v>
      </c>
      <c r="D416" s="603" t="s">
        <v>11336</v>
      </c>
      <c r="E416" s="127">
        <v>1</v>
      </c>
      <c r="F416" s="630"/>
      <c r="G416" s="1013">
        <v>81.797468354430379</v>
      </c>
      <c r="H416" s="319">
        <f>IF(G416="","",G416-G416*COMPASS!$U$35)</f>
        <v>81.797468354430379</v>
      </c>
    </row>
    <row r="417" spans="1:8">
      <c r="A417" s="193" t="s">
        <v>11442</v>
      </c>
      <c r="B417" s="313" t="s">
        <v>216</v>
      </c>
      <c r="C417" s="603" t="s">
        <v>11337</v>
      </c>
      <c r="D417" s="603" t="s">
        <v>11338</v>
      </c>
      <c r="E417" s="127">
        <v>1</v>
      </c>
      <c r="F417" s="630"/>
      <c r="G417" s="1013">
        <v>118.63095926582278</v>
      </c>
      <c r="H417" s="319">
        <f>IF(G417="","",G417-G417*COMPASS!$U$35)</f>
        <v>118.63095926582278</v>
      </c>
    </row>
    <row r="418" spans="1:8">
      <c r="A418" s="193" t="s">
        <v>11443</v>
      </c>
      <c r="B418" s="313" t="s">
        <v>216</v>
      </c>
      <c r="C418" s="603" t="s">
        <v>11339</v>
      </c>
      <c r="D418" s="603" t="s">
        <v>11340</v>
      </c>
      <c r="E418" s="127">
        <v>1</v>
      </c>
      <c r="F418" s="630"/>
      <c r="G418" s="1013">
        <v>160.50632911392404</v>
      </c>
      <c r="H418" s="319">
        <f>IF(G418="","",G418-G418*COMPASS!$U$35)</f>
        <v>160.50632911392404</v>
      </c>
    </row>
    <row r="419" spans="1:8">
      <c r="A419" s="193" t="s">
        <v>13291</v>
      </c>
      <c r="B419" s="313" t="s">
        <v>216</v>
      </c>
      <c r="C419" s="603" t="s">
        <v>13292</v>
      </c>
      <c r="D419" s="603" t="s">
        <v>13293</v>
      </c>
      <c r="E419" s="403">
        <v>1</v>
      </c>
      <c r="F419" s="1017"/>
      <c r="G419" s="1015">
        <v>49.797468354430379</v>
      </c>
      <c r="H419" s="319">
        <f>IF(G419="","",G419-G419*COMPASS!$U$35)</f>
        <v>49.797468354430379</v>
      </c>
    </row>
    <row r="420" spans="1:8">
      <c r="A420" s="193" t="s">
        <v>13294</v>
      </c>
      <c r="B420" s="313" t="s">
        <v>216</v>
      </c>
      <c r="C420" s="603" t="s">
        <v>13295</v>
      </c>
      <c r="D420" s="603" t="s">
        <v>11334</v>
      </c>
      <c r="E420" s="403">
        <v>1</v>
      </c>
      <c r="F420" s="1017"/>
      <c r="G420" s="1015">
        <v>63.063291139240505</v>
      </c>
      <c r="H420" s="319">
        <f>IF(G420="","",G420-G420*COMPASS!$U$35)</f>
        <v>63.063291139240505</v>
      </c>
    </row>
    <row r="421" spans="1:8">
      <c r="A421" s="193" t="s">
        <v>11444</v>
      </c>
      <c r="B421" s="313" t="s">
        <v>216</v>
      </c>
      <c r="C421" s="603" t="s">
        <v>11341</v>
      </c>
      <c r="D421" s="603" t="s">
        <v>11342</v>
      </c>
      <c r="E421" s="127">
        <v>1</v>
      </c>
      <c r="F421" s="630"/>
      <c r="G421" s="1257" t="s">
        <v>17465</v>
      </c>
      <c r="H421" s="319" t="e">
        <f>IF(G421="","",G421-G421*COMPASS!$U$35)</f>
        <v>#VALUE!</v>
      </c>
    </row>
    <row r="422" spans="1:8">
      <c r="A422" s="193" t="s">
        <v>11445</v>
      </c>
      <c r="B422" s="313" t="s">
        <v>216</v>
      </c>
      <c r="C422" s="603" t="s">
        <v>11343</v>
      </c>
      <c r="D422" s="603" t="s">
        <v>11344</v>
      </c>
      <c r="E422" s="127">
        <v>1</v>
      </c>
      <c r="F422" s="630"/>
      <c r="G422" s="1257" t="s">
        <v>17465</v>
      </c>
      <c r="H422" s="319" t="e">
        <f>IF(G422="","",G422-G422*COMPASS!$U$35)</f>
        <v>#VALUE!</v>
      </c>
    </row>
    <row r="423" spans="1:8">
      <c r="A423" s="193" t="s">
        <v>11446</v>
      </c>
      <c r="B423" s="313" t="s">
        <v>216</v>
      </c>
      <c r="C423" s="603" t="s">
        <v>11345</v>
      </c>
      <c r="D423" s="603" t="s">
        <v>11346</v>
      </c>
      <c r="E423" s="127">
        <v>1</v>
      </c>
      <c r="F423" s="630"/>
      <c r="G423" s="1257" t="s">
        <v>17465</v>
      </c>
      <c r="H423" s="319" t="e">
        <f>IF(G423="","",G423-G423*COMPASS!$U$35)</f>
        <v>#VALUE!</v>
      </c>
    </row>
    <row r="424" spans="1:8">
      <c r="A424" s="193" t="s">
        <v>11447</v>
      </c>
      <c r="B424" s="313" t="s">
        <v>216</v>
      </c>
      <c r="C424" s="603" t="s">
        <v>11347</v>
      </c>
      <c r="D424" s="603" t="s">
        <v>11348</v>
      </c>
      <c r="E424" s="127">
        <v>1</v>
      </c>
      <c r="F424" s="630"/>
      <c r="G424" s="1257" t="s">
        <v>17465</v>
      </c>
      <c r="H424" s="319" t="e">
        <f>IF(G424="","",G424-G424*COMPASS!$U$35)</f>
        <v>#VALUE!</v>
      </c>
    </row>
    <row r="425" spans="1:8">
      <c r="A425" s="193" t="s">
        <v>11448</v>
      </c>
      <c r="B425" s="313" t="s">
        <v>216</v>
      </c>
      <c r="C425" s="603" t="s">
        <v>11349</v>
      </c>
      <c r="D425" s="603" t="s">
        <v>11350</v>
      </c>
      <c r="E425" s="127">
        <v>1</v>
      </c>
      <c r="F425" s="630"/>
      <c r="G425" s="1257" t="s">
        <v>17465</v>
      </c>
      <c r="H425" s="319" t="e">
        <f>IF(G425="","",G425-G425*COMPASS!$U$35)</f>
        <v>#VALUE!</v>
      </c>
    </row>
    <row r="426" spans="1:8">
      <c r="A426" s="193" t="s">
        <v>11449</v>
      </c>
      <c r="B426" s="313" t="s">
        <v>216</v>
      </c>
      <c r="C426" s="603" t="s">
        <v>11351</v>
      </c>
      <c r="D426" s="603" t="s">
        <v>11352</v>
      </c>
      <c r="E426" s="127">
        <v>1</v>
      </c>
      <c r="F426" s="630"/>
      <c r="G426" s="1257" t="s">
        <v>17465</v>
      </c>
      <c r="H426" s="319" t="e">
        <f>IF(G426="","",G426-G426*COMPASS!$U$35)</f>
        <v>#VALUE!</v>
      </c>
    </row>
    <row r="427" spans="1:8">
      <c r="A427" s="193" t="s">
        <v>11450</v>
      </c>
      <c r="B427" s="313" t="s">
        <v>216</v>
      </c>
      <c r="C427" s="603" t="s">
        <v>11353</v>
      </c>
      <c r="D427" s="603" t="s">
        <v>11354</v>
      </c>
      <c r="E427" s="127">
        <v>1</v>
      </c>
      <c r="F427" s="630"/>
      <c r="G427" s="1257" t="s">
        <v>17465</v>
      </c>
      <c r="H427" s="319" t="e">
        <f>IF(G427="","",G427-G427*COMPASS!$U$35)</f>
        <v>#VALUE!</v>
      </c>
    </row>
    <row r="428" spans="1:8">
      <c r="A428" s="193" t="s">
        <v>11451</v>
      </c>
      <c r="B428" s="313" t="s">
        <v>216</v>
      </c>
      <c r="C428" s="603" t="s">
        <v>11355</v>
      </c>
      <c r="D428" s="603" t="s">
        <v>11356</v>
      </c>
      <c r="E428" s="127">
        <v>1</v>
      </c>
      <c r="F428" s="630"/>
      <c r="G428" s="1257" t="s">
        <v>17465</v>
      </c>
      <c r="H428" s="319" t="e">
        <f>IF(G428="","",G428-G428*COMPASS!$U$35)</f>
        <v>#VALUE!</v>
      </c>
    </row>
    <row r="429" spans="1:8">
      <c r="A429" s="193" t="s">
        <v>11452</v>
      </c>
      <c r="B429" s="313" t="s">
        <v>216</v>
      </c>
      <c r="C429" s="603" t="s">
        <v>11357</v>
      </c>
      <c r="D429" s="603" t="s">
        <v>11358</v>
      </c>
      <c r="E429" s="127">
        <v>1</v>
      </c>
      <c r="F429" s="630"/>
      <c r="G429" s="1257" t="s">
        <v>17465</v>
      </c>
      <c r="H429" s="319" t="e">
        <f>IF(G429="","",G429-G429*COMPASS!$U$35)</f>
        <v>#VALUE!</v>
      </c>
    </row>
    <row r="430" spans="1:8">
      <c r="A430" s="193" t="s">
        <v>11453</v>
      </c>
      <c r="B430" s="313" t="s">
        <v>216</v>
      </c>
      <c r="C430" s="603" t="s">
        <v>11359</v>
      </c>
      <c r="D430" s="603" t="s">
        <v>11360</v>
      </c>
      <c r="E430" s="127">
        <v>1</v>
      </c>
      <c r="F430" s="630"/>
      <c r="G430" s="1257" t="s">
        <v>17465</v>
      </c>
      <c r="H430" s="319" t="e">
        <f>IF(G430="","",G430-G430*COMPASS!$U$35)</f>
        <v>#VALUE!</v>
      </c>
    </row>
    <row r="431" spans="1:8">
      <c r="A431" s="193" t="s">
        <v>11454</v>
      </c>
      <c r="B431" s="313" t="s">
        <v>216</v>
      </c>
      <c r="C431" s="603" t="s">
        <v>11361</v>
      </c>
      <c r="D431" s="603" t="s">
        <v>11362</v>
      </c>
      <c r="E431" s="127">
        <v>1</v>
      </c>
      <c r="F431" s="630"/>
      <c r="G431" s="1257" t="s">
        <v>17465</v>
      </c>
      <c r="H431" s="319" t="e">
        <f>IF(G431="","",G431-G431*COMPASS!$U$35)</f>
        <v>#VALUE!</v>
      </c>
    </row>
    <row r="432" spans="1:8">
      <c r="A432" s="128" t="s">
        <v>13296</v>
      </c>
      <c r="B432" s="128"/>
      <c r="C432" s="129"/>
      <c r="D432" s="1011"/>
      <c r="E432" s="604"/>
      <c r="F432" s="71"/>
      <c r="G432" s="71"/>
      <c r="H432" s="319" t="str">
        <f>IF(G432="","",G432-G432*COMPASS!$U$35)</f>
        <v/>
      </c>
    </row>
    <row r="433" spans="1:8">
      <c r="A433" s="128" t="s">
        <v>13297</v>
      </c>
      <c r="B433" s="128"/>
      <c r="C433" s="129"/>
      <c r="D433" s="1011"/>
      <c r="E433" s="604"/>
      <c r="F433" s="71"/>
      <c r="G433" s="71"/>
      <c r="H433" s="319" t="str">
        <f>IF(G433="","",G433-G433*COMPASS!$U$35)</f>
        <v/>
      </c>
    </row>
    <row r="434" spans="1:8">
      <c r="A434" s="193" t="s">
        <v>13298</v>
      </c>
      <c r="B434" s="313" t="s">
        <v>216</v>
      </c>
      <c r="C434" s="603" t="s">
        <v>13299</v>
      </c>
      <c r="D434" s="603" t="s">
        <v>13300</v>
      </c>
      <c r="E434" s="403">
        <v>1</v>
      </c>
      <c r="F434" s="1018"/>
      <c r="G434" s="1257" t="s">
        <v>17465</v>
      </c>
      <c r="H434" s="319" t="e">
        <f>IF(G434="","",G434-G434*COMPASS!$U$35)</f>
        <v>#VALUE!</v>
      </c>
    </row>
    <row r="435" spans="1:8">
      <c r="A435" s="193" t="s">
        <v>13301</v>
      </c>
      <c r="B435" s="313" t="s">
        <v>216</v>
      </c>
      <c r="C435" s="603" t="s">
        <v>13302</v>
      </c>
      <c r="D435" s="603" t="s">
        <v>13303</v>
      </c>
      <c r="E435" s="403">
        <v>1</v>
      </c>
      <c r="F435" s="1018"/>
      <c r="G435" s="1257" t="s">
        <v>17465</v>
      </c>
      <c r="H435" s="319" t="e">
        <f>IF(G435="","",G435-G435*COMPASS!$U$35)</f>
        <v>#VALUE!</v>
      </c>
    </row>
    <row r="436" spans="1:8">
      <c r="A436" s="193" t="s">
        <v>13304</v>
      </c>
      <c r="B436" s="313" t="s">
        <v>216</v>
      </c>
      <c r="C436" s="603" t="s">
        <v>13305</v>
      </c>
      <c r="D436" s="603" t="s">
        <v>13306</v>
      </c>
      <c r="E436" s="403">
        <v>1</v>
      </c>
      <c r="F436" s="1018"/>
      <c r="G436" s="1257" t="s">
        <v>17465</v>
      </c>
      <c r="H436" s="319" t="e">
        <f>IF(G436="","",G436-G436*COMPASS!$U$35)</f>
        <v>#VALUE!</v>
      </c>
    </row>
    <row r="437" spans="1:8">
      <c r="A437" s="193" t="s">
        <v>13307</v>
      </c>
      <c r="B437" s="313" t="s">
        <v>216</v>
      </c>
      <c r="C437" s="603" t="s">
        <v>13308</v>
      </c>
      <c r="D437" s="603" t="s">
        <v>13309</v>
      </c>
      <c r="E437" s="403">
        <v>1</v>
      </c>
      <c r="F437" s="1018"/>
      <c r="G437" s="1257" t="s">
        <v>17465</v>
      </c>
      <c r="H437" s="319" t="e">
        <f>IF(G437="","",G437-G437*COMPASS!$U$35)</f>
        <v>#VALUE!</v>
      </c>
    </row>
    <row r="438" spans="1:8">
      <c r="A438" s="193" t="s">
        <v>13310</v>
      </c>
      <c r="B438" s="313" t="s">
        <v>216</v>
      </c>
      <c r="C438" s="603" t="s">
        <v>13311</v>
      </c>
      <c r="D438" s="603" t="s">
        <v>13312</v>
      </c>
      <c r="E438" s="403">
        <v>1</v>
      </c>
      <c r="F438" s="1018"/>
      <c r="G438" s="1257" t="s">
        <v>17465</v>
      </c>
      <c r="H438" s="319" t="e">
        <f>IF(G438="","",G438-G438*COMPASS!$U$35)</f>
        <v>#VALUE!</v>
      </c>
    </row>
    <row r="439" spans="1:8">
      <c r="A439" s="128" t="s">
        <v>13313</v>
      </c>
      <c r="B439" s="128"/>
      <c r="C439" s="1011"/>
      <c r="D439" s="1011"/>
      <c r="E439" s="1011"/>
      <c r="F439" s="1011"/>
      <c r="G439" s="71"/>
      <c r="H439" s="319" t="str">
        <f>IF(G439="","",G439-G439*COMPASS!$U$35)</f>
        <v/>
      </c>
    </row>
    <row r="440" spans="1:8">
      <c r="A440" s="193" t="s">
        <v>13314</v>
      </c>
      <c r="B440" s="313" t="s">
        <v>216</v>
      </c>
      <c r="C440" s="603" t="s">
        <v>13315</v>
      </c>
      <c r="D440" s="603" t="s">
        <v>13316</v>
      </c>
      <c r="E440" s="403">
        <v>1</v>
      </c>
      <c r="F440" s="1018"/>
      <c r="G440" s="1257" t="s">
        <v>17465</v>
      </c>
      <c r="H440" s="319" t="e">
        <f>IF(G440="","",G440-G440*COMPASS!$U$35)</f>
        <v>#VALUE!</v>
      </c>
    </row>
    <row r="441" spans="1:8">
      <c r="A441" s="193" t="s">
        <v>13317</v>
      </c>
      <c r="B441" s="313" t="s">
        <v>216</v>
      </c>
      <c r="C441" s="603" t="s">
        <v>13318</v>
      </c>
      <c r="D441" s="603" t="s">
        <v>13319</v>
      </c>
      <c r="E441" s="403">
        <v>1</v>
      </c>
      <c r="F441" s="1018"/>
      <c r="G441" s="1257" t="s">
        <v>17465</v>
      </c>
      <c r="H441" s="319" t="e">
        <f>IF(G441="","",G441-G441*COMPASS!$U$35)</f>
        <v>#VALUE!</v>
      </c>
    </row>
    <row r="442" spans="1:8">
      <c r="A442" s="193" t="s">
        <v>13320</v>
      </c>
      <c r="B442" s="313" t="s">
        <v>216</v>
      </c>
      <c r="C442" s="603" t="s">
        <v>13321</v>
      </c>
      <c r="D442" s="603" t="s">
        <v>13322</v>
      </c>
      <c r="E442" s="403">
        <v>1</v>
      </c>
      <c r="F442" s="1018"/>
      <c r="G442" s="1257" t="s">
        <v>17465</v>
      </c>
      <c r="H442" s="319" t="e">
        <f>IF(G442="","",G442-G442*COMPASS!$U$35)</f>
        <v>#VALUE!</v>
      </c>
    </row>
    <row r="443" spans="1:8">
      <c r="A443" s="193" t="s">
        <v>13323</v>
      </c>
      <c r="B443" s="313" t="s">
        <v>216</v>
      </c>
      <c r="C443" s="603" t="s">
        <v>13324</v>
      </c>
      <c r="D443" s="603" t="s">
        <v>13325</v>
      </c>
      <c r="E443" s="403">
        <v>1</v>
      </c>
      <c r="F443" s="1018"/>
      <c r="G443" s="1257" t="s">
        <v>17465</v>
      </c>
      <c r="H443" s="319" t="e">
        <f>IF(G443="","",G443-G443*COMPASS!$U$35)</f>
        <v>#VALUE!</v>
      </c>
    </row>
    <row r="444" spans="1:8">
      <c r="A444" s="193" t="s">
        <v>13326</v>
      </c>
      <c r="B444" s="313" t="s">
        <v>216</v>
      </c>
      <c r="C444" s="603" t="s">
        <v>13327</v>
      </c>
      <c r="D444" s="603" t="s">
        <v>13328</v>
      </c>
      <c r="E444" s="403">
        <v>1</v>
      </c>
      <c r="F444" s="1018"/>
      <c r="G444" s="1257" t="s">
        <v>17465</v>
      </c>
      <c r="H444" s="319" t="e">
        <f>IF(G444="","",G444-G444*COMPASS!$U$35)</f>
        <v>#VALUE!</v>
      </c>
    </row>
    <row r="445" spans="1:8">
      <c r="A445" s="193" t="s">
        <v>13329</v>
      </c>
      <c r="B445" s="313" t="s">
        <v>216</v>
      </c>
      <c r="C445" s="603" t="s">
        <v>13330</v>
      </c>
      <c r="D445" s="603" t="s">
        <v>13331</v>
      </c>
      <c r="E445" s="403">
        <v>1</v>
      </c>
      <c r="F445" s="1018"/>
      <c r="G445" s="1257" t="s">
        <v>17465</v>
      </c>
      <c r="H445" s="319" t="e">
        <f>IF(G445="","",G445-G445*COMPASS!$U$35)</f>
        <v>#VALUE!</v>
      </c>
    </row>
    <row r="446" spans="1:8">
      <c r="A446" s="193" t="s">
        <v>13332</v>
      </c>
      <c r="B446" s="313" t="s">
        <v>216</v>
      </c>
      <c r="C446" s="603" t="s">
        <v>13333</v>
      </c>
      <c r="D446" s="603" t="s">
        <v>13334</v>
      </c>
      <c r="E446" s="403">
        <v>1</v>
      </c>
      <c r="F446" s="1018"/>
      <c r="G446" s="1257" t="s">
        <v>17465</v>
      </c>
      <c r="H446" s="319" t="e">
        <f>IF(G446="","",G446-G446*COMPASS!$U$35)</f>
        <v>#VALUE!</v>
      </c>
    </row>
    <row r="447" spans="1:8">
      <c r="A447" s="193" t="s">
        <v>13335</v>
      </c>
      <c r="B447" s="313" t="s">
        <v>216</v>
      </c>
      <c r="C447" s="603" t="s">
        <v>13336</v>
      </c>
      <c r="D447" s="603" t="s">
        <v>13337</v>
      </c>
      <c r="E447" s="403">
        <v>1</v>
      </c>
      <c r="F447" s="1018"/>
      <c r="G447" s="1257" t="s">
        <v>17465</v>
      </c>
      <c r="H447" s="319" t="e">
        <f>IF(G447="","",G447-G447*COMPASS!$U$35)</f>
        <v>#VALUE!</v>
      </c>
    </row>
    <row r="448" spans="1:8">
      <c r="A448" s="128" t="s">
        <v>13338</v>
      </c>
      <c r="B448" s="128"/>
      <c r="C448" s="1011"/>
      <c r="D448" s="1011"/>
      <c r="E448" s="1011"/>
      <c r="F448" s="1011"/>
      <c r="G448" s="71"/>
      <c r="H448" s="319" t="str">
        <f>IF(G448="","",G448-G448*COMPASS!$U$35)</f>
        <v/>
      </c>
    </row>
    <row r="449" spans="1:8">
      <c r="A449" s="193" t="s">
        <v>13339</v>
      </c>
      <c r="B449" s="313" t="s">
        <v>216</v>
      </c>
      <c r="C449" s="603" t="s">
        <v>13340</v>
      </c>
      <c r="D449" s="603" t="s">
        <v>13341</v>
      </c>
      <c r="E449" s="403">
        <v>1</v>
      </c>
      <c r="F449" s="1018"/>
      <c r="G449" s="1257" t="s">
        <v>17465</v>
      </c>
      <c r="H449" s="319" t="e">
        <f>IF(G449="","",G449-G449*COMPASS!$U$35)</f>
        <v>#VALUE!</v>
      </c>
    </row>
    <row r="450" spans="1:8">
      <c r="A450" s="193" t="s">
        <v>13342</v>
      </c>
      <c r="B450" s="313" t="s">
        <v>216</v>
      </c>
      <c r="C450" s="603" t="s">
        <v>13343</v>
      </c>
      <c r="D450" s="603" t="s">
        <v>13344</v>
      </c>
      <c r="E450" s="403">
        <v>1</v>
      </c>
      <c r="F450" s="1018"/>
      <c r="G450" s="1257" t="s">
        <v>17465</v>
      </c>
      <c r="H450" s="319" t="e">
        <f>IF(G450="","",G450-G450*COMPASS!$U$35)</f>
        <v>#VALUE!</v>
      </c>
    </row>
    <row r="451" spans="1:8">
      <c r="A451" s="128" t="s">
        <v>13345</v>
      </c>
      <c r="B451" s="128"/>
      <c r="C451" s="1011"/>
      <c r="D451" s="1011"/>
      <c r="E451" s="1011"/>
      <c r="F451" s="1011"/>
      <c r="G451" s="71"/>
      <c r="H451" s="319" t="str">
        <f>IF(G451="","",G451-G451*COMPASS!$U$35)</f>
        <v/>
      </c>
    </row>
    <row r="452" spans="1:8">
      <c r="A452" s="193" t="s">
        <v>13346</v>
      </c>
      <c r="B452" s="313" t="s">
        <v>216</v>
      </c>
      <c r="C452" s="603" t="s">
        <v>13347</v>
      </c>
      <c r="D452" s="603" t="s">
        <v>13348</v>
      </c>
      <c r="E452" s="403">
        <v>1</v>
      </c>
      <c r="F452" s="1018"/>
      <c r="G452" s="1257" t="s">
        <v>17465</v>
      </c>
      <c r="H452" s="319" t="e">
        <f>IF(G452="","",G452-G452*COMPASS!$U$35)</f>
        <v>#VALUE!</v>
      </c>
    </row>
    <row r="453" spans="1:8">
      <c r="A453" s="193" t="s">
        <v>13349</v>
      </c>
      <c r="B453" s="313" t="s">
        <v>216</v>
      </c>
      <c r="C453" s="603" t="s">
        <v>13350</v>
      </c>
      <c r="D453" s="603" t="s">
        <v>13351</v>
      </c>
      <c r="E453" s="403">
        <v>1</v>
      </c>
      <c r="F453" s="1018"/>
      <c r="G453" s="1257" t="s">
        <v>17465</v>
      </c>
      <c r="H453" s="319" t="e">
        <f>IF(G453="","",G453-G453*COMPASS!$U$35)</f>
        <v>#VALUE!</v>
      </c>
    </row>
    <row r="454" spans="1:8">
      <c r="A454" s="193" t="s">
        <v>13352</v>
      </c>
      <c r="B454" s="313" t="s">
        <v>216</v>
      </c>
      <c r="C454" s="603" t="s">
        <v>13353</v>
      </c>
      <c r="D454" s="603" t="s">
        <v>13354</v>
      </c>
      <c r="E454" s="403">
        <v>1</v>
      </c>
      <c r="F454" s="1018"/>
      <c r="G454" s="1257" t="s">
        <v>17465</v>
      </c>
      <c r="H454" s="319" t="e">
        <f>IF(G454="","",G454-G454*COMPASS!$U$35)</f>
        <v>#VALUE!</v>
      </c>
    </row>
    <row r="455" spans="1:8">
      <c r="A455" s="193" t="s">
        <v>13355</v>
      </c>
      <c r="B455" s="313" t="s">
        <v>216</v>
      </c>
      <c r="C455" s="603" t="s">
        <v>13356</v>
      </c>
      <c r="D455" s="603" t="s">
        <v>13357</v>
      </c>
      <c r="E455" s="403">
        <v>1</v>
      </c>
      <c r="F455" s="1018"/>
      <c r="G455" s="1257" t="s">
        <v>17465</v>
      </c>
      <c r="H455" s="319" t="e">
        <f>IF(G455="","",G455-G455*COMPASS!$U$35)</f>
        <v>#VALUE!</v>
      </c>
    </row>
    <row r="456" spans="1:8">
      <c r="A456" s="193" t="s">
        <v>13358</v>
      </c>
      <c r="B456" s="313" t="s">
        <v>216</v>
      </c>
      <c r="C456" s="603" t="s">
        <v>13359</v>
      </c>
      <c r="D456" s="603" t="s">
        <v>13360</v>
      </c>
      <c r="E456" s="403">
        <v>1</v>
      </c>
      <c r="F456" s="1018"/>
      <c r="G456" s="1257" t="s">
        <v>17465</v>
      </c>
      <c r="H456" s="319" t="e">
        <f>IF(G456="","",G456-G456*COMPASS!$U$35)</f>
        <v>#VALUE!</v>
      </c>
    </row>
    <row r="457" spans="1:8">
      <c r="A457" s="193" t="s">
        <v>13361</v>
      </c>
      <c r="B457" s="313" t="s">
        <v>216</v>
      </c>
      <c r="C457" s="603" t="s">
        <v>13362</v>
      </c>
      <c r="D457" s="603" t="s">
        <v>13363</v>
      </c>
      <c r="E457" s="403">
        <v>1</v>
      </c>
      <c r="F457" s="1018"/>
      <c r="G457" s="1257" t="s">
        <v>17465</v>
      </c>
      <c r="H457" s="319" t="e">
        <f>IF(G457="","",G457-G457*COMPASS!$U$35)</f>
        <v>#VALUE!</v>
      </c>
    </row>
    <row r="458" spans="1:8">
      <c r="A458" s="193" t="s">
        <v>13364</v>
      </c>
      <c r="B458" s="313" t="s">
        <v>216</v>
      </c>
      <c r="C458" s="603" t="s">
        <v>13365</v>
      </c>
      <c r="D458" s="603" t="s">
        <v>13366</v>
      </c>
      <c r="E458" s="403">
        <v>1</v>
      </c>
      <c r="F458" s="1018"/>
      <c r="G458" s="1257" t="s">
        <v>17465</v>
      </c>
      <c r="H458" s="319" t="e">
        <f>IF(G458="","",G458-G458*COMPASS!$U$35)</f>
        <v>#VALUE!</v>
      </c>
    </row>
    <row r="459" spans="1:8">
      <c r="A459" s="193" t="s">
        <v>13367</v>
      </c>
      <c r="B459" s="313" t="s">
        <v>216</v>
      </c>
      <c r="C459" s="603" t="s">
        <v>13368</v>
      </c>
      <c r="D459" s="603" t="s">
        <v>13369</v>
      </c>
      <c r="E459" s="403">
        <v>1</v>
      </c>
      <c r="F459" s="1018"/>
      <c r="G459" s="1257" t="s">
        <v>17465</v>
      </c>
      <c r="H459" s="319" t="e">
        <f>IF(G459="","",G459-G459*COMPASS!$U$35)</f>
        <v>#VALUE!</v>
      </c>
    </row>
    <row r="460" spans="1:8">
      <c r="A460" s="193" t="s">
        <v>13370</v>
      </c>
      <c r="B460" s="313" t="s">
        <v>216</v>
      </c>
      <c r="C460" s="603" t="s">
        <v>13371</v>
      </c>
      <c r="D460" s="603" t="s">
        <v>13372</v>
      </c>
      <c r="E460" s="403">
        <v>1</v>
      </c>
      <c r="F460" s="1018"/>
      <c r="G460" s="1257" t="s">
        <v>17465</v>
      </c>
      <c r="H460" s="319" t="e">
        <f>IF(G460="","",G460-G460*COMPASS!$U$35)</f>
        <v>#VALUE!</v>
      </c>
    </row>
  </sheetData>
  <sheetProtection algorithmName="SHA-512" hashValue="Uj2DzSIPKr3pNvxJAFuQGljJzoxgmZZIRLcqUYdupDBo1TIDs2AF0EUKt3cx3oSGSh2B6Czg7MTG1LkP4/IswQ==" saltValue="nYcTfZoTvsqVLs+5rEZxWw=="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408" t="s">
        <v>11816</v>
      </c>
      <c r="C1" s="1408"/>
      <c r="D1" s="1408"/>
      <c r="E1" s="1408"/>
      <c r="F1" s="1408"/>
      <c r="G1" s="1408"/>
      <c r="H1" s="1408"/>
      <c r="I1" s="1408"/>
      <c r="J1" s="1408"/>
      <c r="K1" s="1408"/>
      <c r="L1" s="1408"/>
    </row>
    <row r="2" spans="2:14" ht="12.75" customHeight="1">
      <c r="B2" s="1408"/>
      <c r="C2" s="1408"/>
      <c r="D2" s="1408"/>
      <c r="E2" s="1408"/>
      <c r="F2" s="1408"/>
      <c r="G2" s="1408"/>
      <c r="H2" s="1408"/>
      <c r="I2" s="1408"/>
      <c r="J2" s="1408"/>
      <c r="K2" s="1408"/>
      <c r="L2" s="1408"/>
    </row>
    <row r="3" spans="2:14">
      <c r="B3" s="1409"/>
      <c r="C3" s="1409"/>
      <c r="D3" s="1409"/>
      <c r="E3" s="1409"/>
      <c r="F3" s="1409"/>
      <c r="G3" s="1409"/>
      <c r="H3" s="1409"/>
      <c r="I3" s="1409"/>
      <c r="J3" s="1409"/>
      <c r="K3" s="1409"/>
      <c r="L3" s="194"/>
    </row>
    <row r="4" spans="2:14">
      <c r="B4" s="639"/>
      <c r="C4" s="639"/>
      <c r="D4" s="639"/>
      <c r="E4" s="639"/>
      <c r="F4" s="639"/>
      <c r="G4" s="639"/>
      <c r="H4" s="639"/>
      <c r="I4" s="639"/>
      <c r="J4" s="639"/>
      <c r="K4" s="639"/>
      <c r="L4" s="194"/>
    </row>
    <row r="5" spans="2:14" ht="12.75" customHeight="1">
      <c r="B5" s="195"/>
      <c r="C5" s="196"/>
      <c r="D5" s="196"/>
      <c r="E5" s="196"/>
      <c r="F5" s="196"/>
      <c r="G5" s="196"/>
      <c r="H5" s="197"/>
      <c r="I5" s="197"/>
      <c r="J5" s="197"/>
      <c r="K5" s="197"/>
      <c r="L5" s="194"/>
    </row>
    <row r="6" spans="2:14" ht="22.8">
      <c r="B6" s="195"/>
      <c r="C6" s="196"/>
      <c r="D6" s="196"/>
      <c r="E6" s="196"/>
      <c r="F6" s="196"/>
      <c r="G6" s="196"/>
      <c r="H6" s="198"/>
      <c r="I6" s="198"/>
      <c r="J6" s="198"/>
      <c r="K6" s="199"/>
      <c r="L6" s="194"/>
    </row>
    <row r="7" spans="2:14" s="202" customFormat="1" ht="10.199999999999999">
      <c r="B7" s="200"/>
      <c r="C7" s="201"/>
      <c r="D7" s="201"/>
      <c r="E7" s="201"/>
      <c r="F7" s="201"/>
      <c r="G7" s="201"/>
      <c r="H7" s="201"/>
      <c r="I7" s="201"/>
      <c r="J7" s="201"/>
      <c r="K7" s="201"/>
      <c r="L7" s="194"/>
    </row>
    <row r="8" spans="2:14" s="202" customFormat="1" ht="10.199999999999999">
      <c r="B8" s="203"/>
      <c r="C8" s="201"/>
      <c r="D8" s="201"/>
      <c r="E8" s="201"/>
      <c r="F8" s="201"/>
      <c r="G8" s="201"/>
      <c r="H8" s="201"/>
      <c r="I8" s="201"/>
      <c r="J8" s="201"/>
      <c r="K8" s="201"/>
      <c r="L8" s="194"/>
    </row>
    <row r="9" spans="2:14" s="202" customFormat="1" ht="10.199999999999999">
      <c r="B9" s="203"/>
      <c r="C9" s="201"/>
      <c r="D9" s="201"/>
      <c r="E9" s="201"/>
      <c r="F9" s="201"/>
      <c r="G9" s="201"/>
      <c r="H9" s="201"/>
      <c r="I9" s="201"/>
      <c r="J9" s="201"/>
      <c r="K9" s="201"/>
      <c r="L9" s="194"/>
    </row>
    <row r="10" spans="2:14" s="202" customFormat="1" ht="10.199999999999999">
      <c r="B10" s="203"/>
      <c r="C10" s="201"/>
      <c r="D10" s="201"/>
      <c r="E10" s="201"/>
      <c r="F10" s="201"/>
      <c r="G10" s="201"/>
      <c r="H10" s="201"/>
      <c r="I10" s="201"/>
      <c r="J10" s="201"/>
      <c r="K10" s="201"/>
      <c r="L10" s="194"/>
    </row>
    <row r="11" spans="2:14" s="202" customFormat="1">
      <c r="B11" s="203"/>
      <c r="C11" s="201"/>
      <c r="D11" s="201"/>
      <c r="E11" s="201"/>
      <c r="F11" s="201"/>
      <c r="G11" s="201"/>
      <c r="H11" s="201"/>
      <c r="I11" s="201"/>
      <c r="J11" s="201"/>
      <c r="K11" s="201"/>
      <c r="L11" s="194"/>
      <c r="M11"/>
      <c r="N11"/>
    </row>
    <row r="12" spans="2:14" s="202" customFormat="1">
      <c r="B12" s="204"/>
      <c r="C12" s="201"/>
      <c r="D12" s="201"/>
      <c r="E12" s="201"/>
      <c r="F12" s="201"/>
      <c r="G12" s="201"/>
      <c r="H12" s="201"/>
      <c r="I12" s="201"/>
      <c r="J12" s="201"/>
      <c r="K12" s="201"/>
      <c r="L12" s="194"/>
      <c r="M12"/>
      <c r="N12"/>
    </row>
    <row r="13" spans="2:14" s="202" customFormat="1">
      <c r="B13" s="203"/>
      <c r="C13" s="201"/>
      <c r="D13" s="201"/>
      <c r="E13" s="201"/>
      <c r="F13" s="201"/>
      <c r="G13" s="201"/>
      <c r="H13" s="201"/>
      <c r="I13" s="201"/>
      <c r="J13" s="201"/>
      <c r="K13" s="201"/>
      <c r="L13" s="194"/>
      <c r="M13"/>
      <c r="N13"/>
    </row>
    <row r="14" spans="2:14" s="202" customFormat="1">
      <c r="B14" s="200"/>
      <c r="C14" s="201"/>
      <c r="D14" s="201"/>
      <c r="E14" s="201"/>
      <c r="F14" s="201"/>
      <c r="G14" s="201"/>
      <c r="H14" s="201"/>
      <c r="I14" s="201"/>
      <c r="J14" s="201"/>
      <c r="K14" s="201"/>
      <c r="L14" s="194"/>
      <c r="M14"/>
      <c r="N14"/>
    </row>
    <row r="15" spans="2:14" s="202" customFormat="1">
      <c r="B15" s="203"/>
      <c r="C15" s="201"/>
      <c r="D15" s="201"/>
      <c r="E15" s="201"/>
      <c r="F15" s="201"/>
      <c r="G15" s="201"/>
      <c r="H15" s="201"/>
      <c r="I15" s="201"/>
      <c r="J15" s="201"/>
      <c r="K15" s="201"/>
      <c r="L15" s="194"/>
      <c r="M15"/>
      <c r="N15"/>
    </row>
    <row r="16" spans="2:14" s="202" customFormat="1">
      <c r="B16" s="203"/>
      <c r="C16" s="201"/>
      <c r="D16" s="201"/>
      <c r="E16" s="201"/>
      <c r="F16" s="201"/>
      <c r="G16" s="201"/>
      <c r="H16" s="201"/>
      <c r="I16" s="201"/>
      <c r="J16" s="201"/>
      <c r="K16" s="201"/>
      <c r="L16" s="194"/>
      <c r="M16"/>
      <c r="N16"/>
    </row>
    <row r="17" spans="2:14" s="202" customFormat="1">
      <c r="B17" s="203"/>
      <c r="C17" s="201"/>
      <c r="D17" s="201"/>
      <c r="E17" s="201"/>
      <c r="F17" s="201"/>
      <c r="G17" s="201"/>
      <c r="H17" s="201"/>
      <c r="I17" s="201"/>
      <c r="J17" s="201"/>
      <c r="K17" s="201"/>
      <c r="L17" s="194"/>
      <c r="M17"/>
      <c r="N17"/>
    </row>
    <row r="18" spans="2:14" s="202" customFormat="1">
      <c r="B18" s="203"/>
      <c r="C18" s="201"/>
      <c r="D18" s="201"/>
      <c r="E18" s="201"/>
      <c r="F18" s="201"/>
      <c r="G18" s="201"/>
      <c r="H18" s="201"/>
      <c r="I18" s="201"/>
      <c r="J18" s="201"/>
      <c r="K18" s="201"/>
      <c r="L18" s="194"/>
      <c r="M18"/>
      <c r="N18"/>
    </row>
    <row r="19" spans="2:14" s="202" customFormat="1">
      <c r="B19" s="204"/>
      <c r="C19" s="201"/>
      <c r="D19" s="201"/>
      <c r="E19" s="201"/>
      <c r="F19" s="201"/>
      <c r="G19" s="201"/>
      <c r="H19" s="201"/>
      <c r="I19" s="201"/>
      <c r="J19" s="201"/>
      <c r="K19" s="201"/>
      <c r="L19" s="194"/>
      <c r="M19"/>
      <c r="N19"/>
    </row>
    <row r="20" spans="2:14" s="202" customFormat="1">
      <c r="B20" s="203"/>
      <c r="C20" s="201"/>
      <c r="D20" s="201"/>
      <c r="E20" s="201"/>
      <c r="F20" s="201"/>
      <c r="G20" s="201"/>
      <c r="H20" s="201"/>
      <c r="I20" s="201"/>
      <c r="J20" s="201"/>
      <c r="K20" s="201"/>
      <c r="L20" s="194"/>
      <c r="M20"/>
      <c r="N20"/>
    </row>
    <row r="21" spans="2:14" s="202" customFormat="1">
      <c r="B21" s="200"/>
      <c r="C21" s="201"/>
      <c r="D21" s="201"/>
      <c r="E21" s="201"/>
      <c r="F21" s="201"/>
      <c r="G21" s="201"/>
      <c r="H21" s="201"/>
      <c r="I21" s="201"/>
      <c r="J21" s="201"/>
      <c r="K21" s="201"/>
      <c r="L21" s="194"/>
      <c r="M21"/>
      <c r="N21"/>
    </row>
    <row r="22" spans="2:14" s="202" customFormat="1">
      <c r="B22" s="203"/>
      <c r="C22" s="201"/>
      <c r="D22" s="201"/>
      <c r="E22" s="201"/>
      <c r="F22" s="201"/>
      <c r="G22" s="201"/>
      <c r="H22" s="201"/>
      <c r="I22" s="201"/>
      <c r="J22" s="201"/>
      <c r="K22" s="201"/>
      <c r="L22" s="194"/>
      <c r="M22"/>
      <c r="N22"/>
    </row>
    <row r="23" spans="2:14" s="202" customFormat="1">
      <c r="B23" s="203"/>
      <c r="C23" s="201"/>
      <c r="D23" s="201"/>
      <c r="E23" s="201"/>
      <c r="F23" s="201"/>
      <c r="G23" s="201"/>
      <c r="H23" s="201"/>
      <c r="I23" s="201"/>
      <c r="J23" s="201"/>
      <c r="K23" s="201"/>
      <c r="L23" s="194"/>
      <c r="M23"/>
      <c r="N23"/>
    </row>
    <row r="24" spans="2:14" s="202" customFormat="1">
      <c r="B24" s="1410"/>
      <c r="C24" s="1410"/>
      <c r="D24" s="1410"/>
      <c r="E24" s="1410"/>
      <c r="F24" s="1410"/>
      <c r="G24" s="1410"/>
      <c r="H24" s="1410"/>
      <c r="I24" s="1410"/>
      <c r="J24" s="1410"/>
      <c r="K24" s="1410"/>
      <c r="L24" s="1410"/>
      <c r="M24"/>
      <c r="N24"/>
    </row>
    <row r="25" spans="2:14" s="202" customFormat="1">
      <c r="B25" s="1410"/>
      <c r="C25" s="1410"/>
      <c r="D25" s="1410"/>
      <c r="E25" s="1410"/>
      <c r="F25" s="1410"/>
      <c r="G25" s="1410"/>
      <c r="H25" s="1410"/>
      <c r="I25" s="1410"/>
      <c r="J25" s="1410"/>
      <c r="K25" s="1410"/>
      <c r="L25" s="1410"/>
      <c r="M25"/>
      <c r="N25"/>
    </row>
    <row r="26" spans="2:14" s="202" customFormat="1">
      <c r="B26" s="1410"/>
      <c r="C26" s="1410"/>
      <c r="D26" s="1410"/>
      <c r="E26" s="1410"/>
      <c r="F26" s="1410"/>
      <c r="G26" s="1410"/>
      <c r="H26" s="1410"/>
      <c r="I26" s="1410"/>
      <c r="J26" s="1410"/>
      <c r="K26" s="1410"/>
      <c r="L26" s="1410"/>
      <c r="M26"/>
      <c r="N26"/>
    </row>
    <row r="27" spans="2:14" s="202" customFormat="1">
      <c r="B27" s="1410"/>
      <c r="C27" s="1410"/>
      <c r="D27" s="1410"/>
      <c r="E27" s="1410"/>
      <c r="F27" s="1410"/>
      <c r="G27" s="1410"/>
      <c r="H27" s="1410"/>
      <c r="I27" s="1410"/>
      <c r="J27" s="1410"/>
      <c r="K27" s="1410"/>
      <c r="L27" s="1410"/>
      <c r="M27"/>
      <c r="N27"/>
    </row>
    <row r="28" spans="2:14" s="202" customFormat="1">
      <c r="B28" s="764"/>
      <c r="C28" s="201"/>
      <c r="D28" s="201"/>
      <c r="E28" s="205"/>
      <c r="F28" s="201"/>
      <c r="G28" s="201"/>
      <c r="H28" s="201"/>
      <c r="I28" s="201"/>
      <c r="J28" s="201"/>
      <c r="K28" s="201"/>
      <c r="L28" s="194"/>
      <c r="M28"/>
      <c r="N28"/>
    </row>
    <row r="29" spans="2:14" s="202" customFormat="1" ht="14.85" customHeight="1">
      <c r="B29" s="765"/>
      <c r="C29" s="723" t="s">
        <v>3316</v>
      </c>
      <c r="D29" s="207"/>
      <c r="E29" s="208"/>
      <c r="F29" s="724" t="s">
        <v>29</v>
      </c>
      <c r="G29" s="207"/>
      <c r="H29" s="207"/>
      <c r="I29" s="724" t="s">
        <v>27</v>
      </c>
      <c r="J29" s="209"/>
      <c r="K29" s="209"/>
      <c r="L29" s="207"/>
    </row>
    <row r="30" spans="2:14" s="202" customFormat="1" ht="14.85" customHeight="1">
      <c r="B30" s="765"/>
      <c r="C30" s="210" t="s">
        <v>9589</v>
      </c>
      <c r="D30" s="207"/>
      <c r="E30" s="208"/>
      <c r="F30" s="209" t="s">
        <v>9789</v>
      </c>
      <c r="G30" s="207"/>
      <c r="H30" s="207"/>
      <c r="I30" s="209" t="s">
        <v>4673</v>
      </c>
      <c r="J30" s="209"/>
      <c r="K30" s="209"/>
      <c r="L30" s="207"/>
    </row>
    <row r="31" spans="2:14" s="202" customFormat="1" ht="14.85" customHeight="1">
      <c r="B31" s="765"/>
      <c r="C31" s="210" t="s">
        <v>9590</v>
      </c>
      <c r="D31" s="207"/>
      <c r="E31" s="208"/>
      <c r="F31" s="209" t="s">
        <v>9790</v>
      </c>
      <c r="G31" s="207"/>
      <c r="H31" s="207"/>
      <c r="I31" s="209" t="s">
        <v>4674</v>
      </c>
      <c r="J31" s="209"/>
      <c r="K31" s="209"/>
      <c r="L31" s="209"/>
    </row>
    <row r="32" spans="2:14" s="202" customFormat="1" ht="14.85" customHeight="1">
      <c r="B32" s="765"/>
      <c r="C32" s="210" t="s">
        <v>9591</v>
      </c>
      <c r="D32" s="207"/>
      <c r="E32" s="208"/>
      <c r="F32" s="209" t="s">
        <v>9593</v>
      </c>
      <c r="G32" s="209"/>
      <c r="H32" s="207"/>
      <c r="I32" s="209" t="s">
        <v>9594</v>
      </c>
      <c r="J32" s="209"/>
      <c r="K32" s="209"/>
      <c r="L32" s="209"/>
    </row>
    <row r="33" spans="2:12" s="202" customFormat="1" ht="14.85" customHeight="1">
      <c r="B33" s="765"/>
      <c r="C33" s="210" t="s">
        <v>9592</v>
      </c>
      <c r="D33" s="207"/>
      <c r="E33" s="208"/>
      <c r="F33" s="209" t="s">
        <v>9791</v>
      </c>
      <c r="G33" s="209"/>
      <c r="H33" s="207"/>
      <c r="I33" s="209" t="s">
        <v>9595</v>
      </c>
      <c r="J33" s="209"/>
      <c r="K33" s="209"/>
      <c r="L33" s="209"/>
    </row>
    <row r="34" spans="2:12" s="202" customFormat="1" ht="14.85" customHeight="1">
      <c r="B34" s="765"/>
      <c r="C34" s="211"/>
      <c r="D34" s="207"/>
      <c r="E34" s="208"/>
      <c r="F34" s="299"/>
      <c r="G34" s="209"/>
      <c r="H34" s="207"/>
      <c r="I34" s="299"/>
      <c r="J34" s="209"/>
      <c r="K34" s="208"/>
      <c r="L34" s="208"/>
    </row>
    <row r="35" spans="2:12" s="202" customFormat="1" ht="14.85" customHeight="1">
      <c r="B35" s="765"/>
      <c r="C35" s="212"/>
      <c r="D35" s="208"/>
      <c r="E35" s="208"/>
      <c r="F35" s="208"/>
      <c r="G35" s="208"/>
      <c r="H35" s="208"/>
      <c r="I35" s="208"/>
      <c r="J35" s="208"/>
      <c r="K35" s="208"/>
      <c r="L35" s="208"/>
    </row>
    <row r="36" spans="2:12" s="202" customFormat="1" ht="14.85" customHeight="1">
      <c r="B36" s="765"/>
      <c r="C36" s="206"/>
      <c r="D36" s="209"/>
      <c r="E36" s="208"/>
      <c r="F36" s="209"/>
      <c r="G36" s="209"/>
      <c r="H36" s="209"/>
      <c r="I36" s="209"/>
      <c r="J36" s="209"/>
      <c r="K36" s="208"/>
      <c r="L36" s="208"/>
    </row>
    <row r="37" spans="2:12" s="202" customFormat="1" ht="14.85" customHeight="1">
      <c r="B37" s="765"/>
      <c r="C37" s="723" t="s">
        <v>1759</v>
      </c>
      <c r="D37" s="209"/>
      <c r="E37" s="208"/>
      <c r="F37" s="724" t="s">
        <v>1760</v>
      </c>
      <c r="G37" s="207"/>
      <c r="H37" s="209"/>
      <c r="I37" s="724" t="s">
        <v>30</v>
      </c>
      <c r="J37" s="209"/>
      <c r="K37" s="208"/>
      <c r="L37" s="208"/>
    </row>
    <row r="38" spans="2:12" s="202" customFormat="1" ht="14.85" customHeight="1">
      <c r="B38" s="765"/>
      <c r="C38" s="210" t="s">
        <v>4669</v>
      </c>
      <c r="D38" s="209"/>
      <c r="E38" s="208"/>
      <c r="F38" s="209" t="s">
        <v>1761</v>
      </c>
      <c r="G38" s="207"/>
      <c r="H38" s="209"/>
      <c r="I38" s="213" t="s">
        <v>9792</v>
      </c>
      <c r="J38" s="209"/>
      <c r="K38" s="209"/>
      <c r="L38" s="209"/>
    </row>
    <row r="39" spans="2:12" s="202" customFormat="1" ht="14.85" customHeight="1">
      <c r="B39" s="765"/>
      <c r="C39" s="210" t="s">
        <v>4670</v>
      </c>
      <c r="D39" s="209"/>
      <c r="E39" s="208"/>
      <c r="F39" s="209" t="s">
        <v>1762</v>
      </c>
      <c r="G39" s="207"/>
      <c r="H39" s="209"/>
      <c r="I39" s="213" t="s">
        <v>1763</v>
      </c>
      <c r="J39" s="209"/>
      <c r="K39" s="207"/>
      <c r="L39" s="208"/>
    </row>
    <row r="40" spans="2:12" s="202" customFormat="1" ht="14.85" customHeight="1">
      <c r="B40" s="765"/>
      <c r="C40" s="210" t="s">
        <v>4672</v>
      </c>
      <c r="D40" s="209"/>
      <c r="E40" s="208"/>
      <c r="F40" s="209" t="s">
        <v>9596</v>
      </c>
      <c r="G40" s="207"/>
      <c r="H40" s="209"/>
      <c r="I40" s="213" t="s">
        <v>1234</v>
      </c>
      <c r="J40" s="209"/>
      <c r="K40" s="207"/>
      <c r="L40" s="208"/>
    </row>
    <row r="41" spans="2:12" s="202" customFormat="1" ht="14.85" customHeight="1">
      <c r="B41" s="765"/>
      <c r="C41" s="210" t="s">
        <v>4671</v>
      </c>
      <c r="D41" s="209"/>
      <c r="E41" s="208"/>
      <c r="F41" s="209" t="s">
        <v>9597</v>
      </c>
      <c r="G41" s="207"/>
      <c r="H41" s="209"/>
      <c r="I41" s="213" t="s">
        <v>9598</v>
      </c>
      <c r="J41" s="209"/>
      <c r="K41" s="207"/>
      <c r="L41" s="208"/>
    </row>
    <row r="42" spans="2:12" s="202" customFormat="1" ht="14.85" customHeight="1">
      <c r="B42" s="765"/>
      <c r="C42" s="211"/>
      <c r="D42" s="209"/>
      <c r="E42" s="208"/>
      <c r="F42" s="299"/>
      <c r="G42" s="207"/>
      <c r="H42" s="209"/>
      <c r="I42" s="213" t="s">
        <v>9599</v>
      </c>
      <c r="J42" s="209"/>
      <c r="K42" s="207"/>
      <c r="L42" s="208"/>
    </row>
    <row r="43" spans="2:12" s="202" customFormat="1" ht="14.85" customHeight="1">
      <c r="B43" s="765"/>
      <c r="C43" s="215"/>
      <c r="D43" s="207"/>
      <c r="E43" s="208"/>
      <c r="F43" s="216"/>
      <c r="G43" s="207"/>
      <c r="H43" s="209"/>
      <c r="I43" s="299"/>
      <c r="J43" s="209"/>
      <c r="K43" s="207"/>
      <c r="L43" s="208"/>
    </row>
    <row r="44" spans="2:12" s="202" customFormat="1" ht="14.85" customHeight="1">
      <c r="B44" s="765"/>
      <c r="C44" s="212"/>
      <c r="D44" s="209"/>
      <c r="E44" s="208"/>
      <c r="F44" s="209"/>
      <c r="G44" s="209"/>
      <c r="H44" s="209"/>
      <c r="I44" s="209"/>
      <c r="J44" s="209"/>
      <c r="K44" s="207"/>
      <c r="L44" s="208"/>
    </row>
    <row r="45" spans="2:12" s="202" customFormat="1" ht="14.85" customHeight="1">
      <c r="B45" s="765"/>
      <c r="C45" s="724" t="s">
        <v>4527</v>
      </c>
      <c r="D45" s="208"/>
      <c r="E45" s="208"/>
      <c r="F45" s="725" t="s">
        <v>28</v>
      </c>
      <c r="G45" s="208"/>
      <c r="H45" s="209"/>
      <c r="I45" s="724" t="s">
        <v>11862</v>
      </c>
      <c r="J45" s="209"/>
      <c r="K45" s="208"/>
      <c r="L45" s="207"/>
    </row>
    <row r="46" spans="2:12" s="202" customFormat="1" ht="14.85" customHeight="1">
      <c r="B46" s="765"/>
      <c r="C46" s="209" t="s">
        <v>4528</v>
      </c>
      <c r="D46" s="208"/>
      <c r="E46" s="208"/>
      <c r="F46" s="209" t="s">
        <v>562</v>
      </c>
      <c r="G46" s="208"/>
      <c r="H46" s="209"/>
      <c r="I46" s="766" t="s">
        <v>11869</v>
      </c>
      <c r="J46" s="209"/>
      <c r="K46" s="208"/>
      <c r="L46" s="209"/>
    </row>
    <row r="47" spans="2:12" s="202" customFormat="1" ht="14.85" customHeight="1">
      <c r="B47" s="765"/>
      <c r="C47" s="209" t="s">
        <v>4529</v>
      </c>
      <c r="D47" s="208"/>
      <c r="E47" s="208"/>
      <c r="F47" s="209" t="s">
        <v>591</v>
      </c>
      <c r="G47" s="208"/>
      <c r="H47" s="209"/>
      <c r="I47" s="766" t="s">
        <v>11870</v>
      </c>
      <c r="J47" s="209"/>
      <c r="K47" s="213"/>
      <c r="L47" s="208"/>
    </row>
    <row r="48" spans="2:12" s="202" customFormat="1" ht="14.85" customHeight="1">
      <c r="B48" s="765"/>
      <c r="C48" s="299"/>
      <c r="D48" s="208"/>
      <c r="E48" s="208"/>
      <c r="F48" s="209" t="s">
        <v>9600</v>
      </c>
      <c r="G48" s="208"/>
      <c r="H48" s="209"/>
      <c r="I48" s="726" t="s">
        <v>11863</v>
      </c>
      <c r="J48" s="209"/>
      <c r="K48" s="213"/>
      <c r="L48" s="208"/>
    </row>
    <row r="49" spans="2:12" ht="14.85" customHeight="1">
      <c r="B49" s="215"/>
      <c r="C49" s="209"/>
      <c r="D49" s="213"/>
      <c r="E49" s="213"/>
      <c r="F49" s="209" t="s">
        <v>9601</v>
      </c>
      <c r="G49" s="213"/>
      <c r="H49" s="209"/>
      <c r="I49" s="766" t="s">
        <v>11871</v>
      </c>
      <c r="J49" s="209"/>
      <c r="K49" s="213"/>
      <c r="L49" s="213"/>
    </row>
    <row r="50" spans="2:12" ht="14.85" customHeight="1">
      <c r="B50" s="214"/>
      <c r="C50" s="209"/>
      <c r="D50" s="213"/>
      <c r="E50" s="213"/>
      <c r="F50" s="299"/>
      <c r="G50" s="209"/>
      <c r="H50" s="207"/>
      <c r="I50" s="213" t="s">
        <v>9592</v>
      </c>
      <c r="J50" s="213"/>
      <c r="K50" s="213"/>
      <c r="L50" s="213"/>
    </row>
    <row r="51" spans="2:12" ht="14.85" customHeight="1">
      <c r="B51" s="217"/>
      <c r="C51" s="213"/>
      <c r="D51" s="213"/>
      <c r="E51" s="213"/>
      <c r="F51" s="213"/>
      <c r="G51" s="213"/>
      <c r="H51" s="209"/>
      <c r="I51" s="209"/>
      <c r="J51" s="213"/>
      <c r="K51" s="213"/>
      <c r="L51" s="213"/>
    </row>
    <row r="52" spans="2:12" ht="14.85" customHeight="1">
      <c r="B52" s="218"/>
      <c r="C52" s="219"/>
      <c r="D52" s="219"/>
      <c r="E52" s="219"/>
      <c r="F52" s="219"/>
      <c r="G52" s="219"/>
      <c r="H52" s="219"/>
      <c r="I52" s="219"/>
      <c r="J52" s="219"/>
      <c r="K52" s="219"/>
      <c r="L52" s="219"/>
    </row>
    <row r="53" spans="2:12">
      <c r="B53" s="218"/>
      <c r="C53" s="219"/>
      <c r="D53" s="219"/>
      <c r="E53" s="219"/>
      <c r="F53" s="219"/>
      <c r="G53" s="219"/>
      <c r="H53" s="219"/>
      <c r="I53" s="219"/>
      <c r="J53" s="220"/>
      <c r="K53" s="201"/>
      <c r="L53" s="201"/>
    </row>
    <row r="54" spans="2:12" s="202" customFormat="1" ht="10.199999999999999">
      <c r="B54" s="221"/>
      <c r="C54" s="205"/>
      <c r="D54" s="205"/>
      <c r="E54" s="205"/>
      <c r="F54" s="205"/>
      <c r="G54" s="205"/>
      <c r="H54" s="201"/>
      <c r="I54" s="201"/>
      <c r="J54" s="201"/>
      <c r="K54" s="201"/>
      <c r="L54" s="201"/>
    </row>
    <row r="55" spans="2:12" s="202" customFormat="1" ht="13.8">
      <c r="B55" s="222"/>
      <c r="C55" s="194"/>
      <c r="D55" s="205"/>
      <c r="E55" s="194"/>
      <c r="F55" s="223"/>
      <c r="G55" s="194"/>
      <c r="H55" s="199"/>
      <c r="I55" s="205"/>
      <c r="J55" s="199"/>
      <c r="K55" s="201"/>
      <c r="L55" s="201"/>
    </row>
    <row r="56" spans="2:12" s="202" customFormat="1" ht="10.199999999999999">
      <c r="B56" s="203"/>
      <c r="C56" s="201"/>
      <c r="D56" s="201"/>
      <c r="E56" s="201"/>
      <c r="F56" s="201"/>
      <c r="G56" s="201"/>
      <c r="H56" s="201"/>
      <c r="I56" s="201"/>
      <c r="J56" s="201"/>
      <c r="K56" s="201"/>
      <c r="L56" s="201"/>
    </row>
    <row r="57" spans="2:12" ht="13.8">
      <c r="B57" s="224"/>
      <c r="C57" s="194"/>
      <c r="D57" s="225"/>
      <c r="E57" s="225"/>
      <c r="F57" s="225"/>
      <c r="G57" s="205"/>
      <c r="H57" s="199"/>
      <c r="I57" s="223"/>
      <c r="J57" s="199"/>
      <c r="K57" s="201"/>
      <c r="L57" s="201"/>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5" activePane="bottomLeft" state="frozen"/>
      <selection pane="bottomLeft" activeCell="J11" sqref="J11"/>
    </sheetView>
  </sheetViews>
  <sheetFormatPr defaultColWidth="9.44140625" defaultRowHeight="13.2"/>
  <cols>
    <col min="1" max="1" width="17.44140625" style="49" customWidth="1"/>
    <col min="2" max="2" width="4" style="94" customWidth="1"/>
    <col min="3" max="3" width="13" style="50" customWidth="1"/>
    <col min="4" max="4" width="45.5546875" style="148" customWidth="1"/>
    <col min="5" max="5" width="4.5546875" style="146" customWidth="1"/>
    <col min="6" max="6" width="4.5546875" style="441" customWidth="1"/>
    <col min="7" max="7" width="11.44140625" style="549" customWidth="1"/>
    <col min="8" max="8" width="9.44140625" style="180" customWidth="1"/>
    <col min="9" max="16" width="9" style="49" customWidth="1"/>
    <col min="17" max="16384" width="9.44140625" style="49"/>
  </cols>
  <sheetData>
    <row r="1" spans="1:8">
      <c r="A1" s="53" t="str">
        <f>'LS CABLE'!A1</f>
        <v>Listino Maggio26</v>
      </c>
      <c r="B1" s="405"/>
      <c r="C1" s="54"/>
      <c r="D1" s="1386" t="s">
        <v>11815</v>
      </c>
      <c r="E1" s="1411"/>
      <c r="F1" s="1411"/>
      <c r="G1" s="1411"/>
      <c r="H1" s="175"/>
    </row>
    <row r="2" spans="1:8" ht="13.8" thickBot="1">
      <c r="A2" s="55"/>
      <c r="B2" s="406"/>
      <c r="C2" s="56"/>
      <c r="D2" s="46"/>
      <c r="E2" s="85"/>
      <c r="F2" s="58"/>
      <c r="G2" s="615"/>
      <c r="H2" s="176" t="s">
        <v>190</v>
      </c>
    </row>
    <row r="3" spans="1:8" ht="25.2">
      <c r="A3" s="24" t="s">
        <v>4181</v>
      </c>
      <c r="B3" s="33"/>
      <c r="C3" s="136"/>
      <c r="D3" s="233"/>
      <c r="E3" s="65"/>
      <c r="F3" s="440"/>
      <c r="G3" s="616"/>
      <c r="H3" s="177"/>
    </row>
    <row r="4" spans="1:8" s="145" customFormat="1">
      <c r="A4" s="68" t="str">
        <f>'LS CABLE'!A4</f>
        <v>Cod. Compass</v>
      </c>
      <c r="B4" s="140"/>
      <c r="C4" s="68" t="s">
        <v>217</v>
      </c>
      <c r="D4" s="147" t="s">
        <v>219</v>
      </c>
      <c r="E4" s="137" t="s">
        <v>490</v>
      </c>
      <c r="F4" s="144"/>
      <c r="G4" s="617" t="s">
        <v>189</v>
      </c>
      <c r="H4" s="226" t="s">
        <v>491</v>
      </c>
    </row>
    <row r="5" spans="1:8" s="145" customFormat="1" ht="26.4" customHeight="1">
      <c r="A5" s="1091" t="s">
        <v>12227</v>
      </c>
      <c r="B5" s="1092"/>
      <c r="C5" s="1093"/>
      <c r="D5" s="1092"/>
      <c r="E5" s="1092"/>
      <c r="F5" s="1094"/>
      <c r="G5" s="1094"/>
      <c r="H5" s="227"/>
    </row>
    <row r="6" spans="1:8" ht="19.8" customHeight="1">
      <c r="A6" s="1091" t="s">
        <v>1553</v>
      </c>
      <c r="B6" s="1091"/>
      <c r="C6" s="1095"/>
      <c r="D6" s="1092"/>
      <c r="E6" s="1092"/>
      <c r="F6" s="1094"/>
      <c r="G6" s="1094"/>
      <c r="H6" s="227"/>
    </row>
    <row r="7" spans="1:8" ht="18" customHeight="1">
      <c r="A7" s="1096" t="s">
        <v>12228</v>
      </c>
      <c r="B7" s="1097" t="s">
        <v>4437</v>
      </c>
      <c r="C7" s="1098" t="s">
        <v>12229</v>
      </c>
      <c r="D7" s="1099" t="s">
        <v>12230</v>
      </c>
      <c r="E7" s="1096">
        <v>1</v>
      </c>
      <c r="F7" s="1100"/>
      <c r="G7" s="1109">
        <v>766</v>
      </c>
      <c r="H7" s="179">
        <f>IF(G7="","",G7-G7*COMPASS!$U$37)</f>
        <v>766</v>
      </c>
    </row>
    <row r="8" spans="1:8" ht="18" customHeight="1">
      <c r="A8" s="1096" t="s">
        <v>12231</v>
      </c>
      <c r="B8" s="1097" t="s">
        <v>4437</v>
      </c>
      <c r="C8" s="1098" t="s">
        <v>12232</v>
      </c>
      <c r="D8" s="1099" t="s">
        <v>12233</v>
      </c>
      <c r="E8" s="1096">
        <v>1</v>
      </c>
      <c r="F8" s="1100"/>
      <c r="G8" s="1109">
        <v>470</v>
      </c>
      <c r="H8" s="179">
        <f>IF(G8="","",G8-G8*COMPASS!$U$37)</f>
        <v>470</v>
      </c>
    </row>
    <row r="9" spans="1:8" ht="18" customHeight="1">
      <c r="A9" s="1101" t="s">
        <v>14016</v>
      </c>
      <c r="B9" s="1102" t="s">
        <v>216</v>
      </c>
      <c r="C9" s="1098" t="s">
        <v>14017</v>
      </c>
      <c r="D9" s="1103" t="s">
        <v>14018</v>
      </c>
      <c r="E9" s="1101">
        <v>1</v>
      </c>
      <c r="F9" s="1104"/>
      <c r="G9" s="1109">
        <f>VLOOKUP($C9,[5]Foglio2!$A:$L,8,FALSE)</f>
        <v>73.27</v>
      </c>
      <c r="H9" s="179">
        <f>IF(G9="","",G9-G9*COMPASS!$U$37)</f>
        <v>73.27</v>
      </c>
    </row>
    <row r="10" spans="1:8" ht="18" customHeight="1">
      <c r="A10" s="1101" t="s">
        <v>4157</v>
      </c>
      <c r="B10" s="1102" t="s">
        <v>216</v>
      </c>
      <c r="C10" s="1098" t="s">
        <v>8654</v>
      </c>
      <c r="D10" s="1103" t="s">
        <v>11091</v>
      </c>
      <c r="E10" s="1101">
        <v>1</v>
      </c>
      <c r="F10" s="1104"/>
      <c r="G10" s="1109">
        <f>VLOOKUP($C10,[5]Foglio2!$A:$L,8,FALSE)</f>
        <v>87.26</v>
      </c>
      <c r="H10" s="179">
        <f>IF(G10="","",G10-G10*COMPASS!$U$37)</f>
        <v>87.26</v>
      </c>
    </row>
    <row r="11" spans="1:8" ht="18" customHeight="1">
      <c r="A11" s="1101" t="s">
        <v>14019</v>
      </c>
      <c r="B11" s="1102" t="s">
        <v>216</v>
      </c>
      <c r="C11" s="1098" t="s">
        <v>14020</v>
      </c>
      <c r="D11" s="1103" t="s">
        <v>14021</v>
      </c>
      <c r="E11" s="1101">
        <v>1</v>
      </c>
      <c r="F11" s="1104"/>
      <c r="G11" s="1109">
        <f>VLOOKUP($C11,[5]Foglio2!$A:$L,8,FALSE)</f>
        <v>83.95</v>
      </c>
      <c r="H11" s="179">
        <f>IF(G11="","",G11-G11*COMPASS!$U$37)</f>
        <v>83.95</v>
      </c>
    </row>
    <row r="12" spans="1:8" ht="18" customHeight="1">
      <c r="A12" s="1023" t="s">
        <v>14022</v>
      </c>
      <c r="B12" s="1102" t="s">
        <v>216</v>
      </c>
      <c r="C12" s="1098" t="s">
        <v>14023</v>
      </c>
      <c r="D12" s="1103" t="s">
        <v>14024</v>
      </c>
      <c r="E12" s="1101">
        <v>1</v>
      </c>
      <c r="F12" s="1104"/>
      <c r="G12" s="1109">
        <f>VLOOKUP($C12,[5]Foglio2!$A:$L,8,FALSE)</f>
        <v>483.38</v>
      </c>
      <c r="H12" s="179">
        <f>IF(G12="","",G12-G12*COMPASS!$U$37)</f>
        <v>483.38</v>
      </c>
    </row>
    <row r="13" spans="1:8" ht="18" customHeight="1">
      <c r="A13" s="1101" t="s">
        <v>4158</v>
      </c>
      <c r="B13" s="1102" t="s">
        <v>216</v>
      </c>
      <c r="C13" s="1098" t="s">
        <v>8655</v>
      </c>
      <c r="D13" s="1103" t="s">
        <v>11092</v>
      </c>
      <c r="E13" s="1101">
        <v>1</v>
      </c>
      <c r="F13" s="1104"/>
      <c r="G13" s="1109">
        <f>VLOOKUP($C13,[5]Foglio2!$A:$L,8,FALSE)</f>
        <v>503.81</v>
      </c>
      <c r="H13" s="179">
        <f>IF(G13="","",G13-G13*COMPASS!$U$37)</f>
        <v>503.81</v>
      </c>
    </row>
    <row r="14" spans="1:8" ht="18" customHeight="1">
      <c r="A14" s="1091" t="s">
        <v>14025</v>
      </c>
      <c r="B14" s="1091"/>
      <c r="C14" s="1093"/>
      <c r="D14" s="1092"/>
      <c r="E14" s="1092"/>
      <c r="F14" s="1105"/>
      <c r="G14" s="1110"/>
      <c r="H14" s="179"/>
    </row>
    <row r="15" spans="1:8" ht="18" customHeight="1">
      <c r="A15" s="1096" t="s">
        <v>4161</v>
      </c>
      <c r="B15" s="1106" t="s">
        <v>216</v>
      </c>
      <c r="C15" s="1098" t="s">
        <v>8659</v>
      </c>
      <c r="D15" s="1099" t="s">
        <v>14026</v>
      </c>
      <c r="E15" s="1096">
        <v>1</v>
      </c>
      <c r="F15" s="1104"/>
      <c r="G15" s="1109">
        <f>VLOOKUP($C15,[5]Foglio2!$A:$L,8,FALSE)</f>
        <v>998.06</v>
      </c>
      <c r="H15" s="179">
        <f>IF(G15="","",G15-G15*COMPASS!$U$37)</f>
        <v>998.06</v>
      </c>
    </row>
    <row r="16" spans="1:8" ht="18" customHeight="1">
      <c r="A16" s="1096" t="s">
        <v>4211</v>
      </c>
      <c r="B16" s="1106" t="s">
        <v>216</v>
      </c>
      <c r="C16" s="1098" t="s">
        <v>8658</v>
      </c>
      <c r="D16" s="1099" t="s">
        <v>14027</v>
      </c>
      <c r="E16" s="1096">
        <v>1</v>
      </c>
      <c r="F16" s="1104"/>
      <c r="G16" s="1109">
        <f>VLOOKUP($C16,[5]Foglio2!$A:$L,8,FALSE)</f>
        <v>1208.99</v>
      </c>
      <c r="H16" s="179">
        <f>IF(G16="","",G16-G16*COMPASS!$U$37)</f>
        <v>1208.99</v>
      </c>
    </row>
    <row r="17" spans="1:8" ht="18" customHeight="1">
      <c r="A17" s="1096" t="s">
        <v>4160</v>
      </c>
      <c r="B17" s="1106" t="s">
        <v>216</v>
      </c>
      <c r="C17" s="1098" t="s">
        <v>8657</v>
      </c>
      <c r="D17" s="1099" t="s">
        <v>14028</v>
      </c>
      <c r="E17" s="1096">
        <v>1</v>
      </c>
      <c r="F17" s="1104"/>
      <c r="G17" s="1109">
        <f>VLOOKUP($C17,[5]Foglio2!$A:$L,8,FALSE)</f>
        <v>1157.55</v>
      </c>
      <c r="H17" s="179">
        <f>IF(G17="","",G17-G17*COMPASS!$U$37)</f>
        <v>1157.55</v>
      </c>
    </row>
    <row r="18" spans="1:8" ht="18" customHeight="1">
      <c r="A18" s="1107" t="s">
        <v>14029</v>
      </c>
      <c r="B18" s="1106" t="s">
        <v>216</v>
      </c>
      <c r="C18" s="1098" t="str">
        <f>VLOOKUP($A18,'[6]BT-15-4'!$B:$U,20,FALSE)</f>
        <v>LG-646761</v>
      </c>
      <c r="D18" s="1098" t="s">
        <v>14030</v>
      </c>
      <c r="E18" s="1096">
        <v>1</v>
      </c>
      <c r="F18" s="1104"/>
      <c r="G18" s="1109">
        <f>VLOOKUP($C18,[5]Foglio2!$A:$L,8,FALSE)</f>
        <v>1369.8</v>
      </c>
      <c r="H18" s="179">
        <f>IF(G18="","",G18-G18*COMPASS!$U$37)</f>
        <v>1369.8</v>
      </c>
    </row>
    <row r="19" spans="1:8" ht="18" customHeight="1">
      <c r="A19" s="1107" t="s">
        <v>14031</v>
      </c>
      <c r="B19" s="1106" t="s">
        <v>216</v>
      </c>
      <c r="C19" s="1098" t="str">
        <f>VLOOKUP($A19,'[6]BT-15-4'!$B:$U,20,FALSE)</f>
        <v>LG-646762</v>
      </c>
      <c r="D19" s="1098" t="s">
        <v>14032</v>
      </c>
      <c r="E19" s="1096">
        <v>1</v>
      </c>
      <c r="F19" s="1104"/>
      <c r="G19" s="1109">
        <f>VLOOKUP($C19,[5]Foglio2!$A:$L,8,FALSE)</f>
        <v>1571.49</v>
      </c>
      <c r="H19" s="179">
        <f>IF(G19="","",G19-G19*COMPASS!$U$37)</f>
        <v>1571.49</v>
      </c>
    </row>
    <row r="20" spans="1:8" ht="18" customHeight="1">
      <c r="A20" s="1096" t="s">
        <v>4159</v>
      </c>
      <c r="B20" s="1106" t="s">
        <v>216</v>
      </c>
      <c r="C20" s="1098" t="s">
        <v>8656</v>
      </c>
      <c r="D20" s="1099" t="s">
        <v>14033</v>
      </c>
      <c r="E20" s="1096">
        <v>1</v>
      </c>
      <c r="F20" s="1104"/>
      <c r="G20" s="1109">
        <f>VLOOKUP($C20,[5]Foglio2!$A:$L,8,FALSE)</f>
        <v>1527.74</v>
      </c>
      <c r="H20" s="179">
        <f>IF(G20="","",G20-G20*COMPASS!$U$37)</f>
        <v>1527.74</v>
      </c>
    </row>
    <row r="21" spans="1:8" ht="18" customHeight="1">
      <c r="A21" s="1096" t="s">
        <v>14034</v>
      </c>
      <c r="B21" s="1106" t="s">
        <v>216</v>
      </c>
      <c r="C21" s="1098" t="s">
        <v>14035</v>
      </c>
      <c r="D21" s="1107" t="s">
        <v>14036</v>
      </c>
      <c r="E21" s="1096">
        <v>1</v>
      </c>
      <c r="F21" s="1104"/>
      <c r="G21" s="1109">
        <f>VLOOKUP($C21,[5]Foglio2!$A:$L,8,FALSE)</f>
        <v>2102.87</v>
      </c>
      <c r="H21" s="179">
        <f>IF(G21="","",G21-G21*COMPASS!$U$37)</f>
        <v>2102.87</v>
      </c>
    </row>
    <row r="22" spans="1:8" ht="18" customHeight="1">
      <c r="A22" s="1096" t="s">
        <v>14037</v>
      </c>
      <c r="B22" s="1106" t="s">
        <v>216</v>
      </c>
      <c r="C22" s="1098" t="s">
        <v>14038</v>
      </c>
      <c r="D22" s="1107" t="s">
        <v>14039</v>
      </c>
      <c r="E22" s="1096">
        <v>1</v>
      </c>
      <c r="F22" s="1104"/>
      <c r="G22" s="1109">
        <f>VLOOKUP($C22,[5]Foglio2!$A:$L,8,FALSE)</f>
        <v>2407.2199999999998</v>
      </c>
      <c r="H22" s="179">
        <f>IF(G22="","",G22-G22*COMPASS!$U$37)</f>
        <v>2407.2199999999998</v>
      </c>
    </row>
    <row r="23" spans="1:8" ht="18" customHeight="1">
      <c r="A23" s="1096" t="s">
        <v>14040</v>
      </c>
      <c r="B23" s="1106" t="s">
        <v>216</v>
      </c>
      <c r="C23" s="1098" t="s">
        <v>14041</v>
      </c>
      <c r="D23" s="1107" t="s">
        <v>14042</v>
      </c>
      <c r="E23" s="1096">
        <v>1</v>
      </c>
      <c r="F23" s="1104"/>
      <c r="G23" s="1109">
        <f>VLOOKUP($C23,[5]Foglio2!$A:$L,8,FALSE)</f>
        <v>3308.05</v>
      </c>
      <c r="H23" s="179">
        <f>IF(G23="","",G23-G23*COMPASS!$U$37)</f>
        <v>3308.05</v>
      </c>
    </row>
    <row r="24" spans="1:8" ht="18" customHeight="1">
      <c r="A24" s="1091" t="s">
        <v>4155</v>
      </c>
      <c r="B24" s="1091"/>
      <c r="C24" s="1093"/>
      <c r="D24" s="1091"/>
      <c r="E24" s="1092"/>
      <c r="F24" s="1105"/>
      <c r="G24" s="1110"/>
      <c r="H24" s="179"/>
    </row>
    <row r="25" spans="1:8" ht="18" customHeight="1">
      <c r="A25" s="1096" t="s">
        <v>4212</v>
      </c>
      <c r="B25" s="1106" t="s">
        <v>216</v>
      </c>
      <c r="C25" s="1098" t="s">
        <v>8660</v>
      </c>
      <c r="D25" s="1099" t="s">
        <v>11093</v>
      </c>
      <c r="E25" s="1096">
        <v>1</v>
      </c>
      <c r="F25" s="1104" t="s">
        <v>10866</v>
      </c>
      <c r="G25" s="1109">
        <f>VLOOKUP($C25,[5]Foglio2!$A:$L,8,FALSE)</f>
        <v>170.35</v>
      </c>
      <c r="H25" s="179">
        <f>IF(G25="","",G25-G25*COMPASS!$U$37)</f>
        <v>170.35</v>
      </c>
    </row>
    <row r="26" spans="1:8" ht="18" customHeight="1">
      <c r="A26" s="1096" t="s">
        <v>4162</v>
      </c>
      <c r="B26" s="1106" t="s">
        <v>216</v>
      </c>
      <c r="C26" s="1098" t="s">
        <v>8661</v>
      </c>
      <c r="D26" s="1099" t="s">
        <v>11094</v>
      </c>
      <c r="E26" s="1096">
        <v>1</v>
      </c>
      <c r="F26" s="1104" t="s">
        <v>10866</v>
      </c>
      <c r="G26" s="1109">
        <f>VLOOKUP($C26,[5]Foglio2!$A:$L,8,FALSE)</f>
        <v>205.45</v>
      </c>
      <c r="H26" s="179">
        <f>IF(G26="","",G26-G26*COMPASS!$U$37)</f>
        <v>205.45</v>
      </c>
    </row>
    <row r="27" spans="1:8" ht="18" customHeight="1">
      <c r="A27" s="1096" t="s">
        <v>4163</v>
      </c>
      <c r="B27" s="1106" t="s">
        <v>216</v>
      </c>
      <c r="C27" s="1098" t="s">
        <v>8662</v>
      </c>
      <c r="D27" s="1099" t="s">
        <v>11095</v>
      </c>
      <c r="E27" s="1096">
        <v>1</v>
      </c>
      <c r="F27" s="1104" t="s">
        <v>10866</v>
      </c>
      <c r="G27" s="1109">
        <f>VLOOKUP($C27,[5]Foglio2!$A:$L,8,FALSE)</f>
        <v>54.5</v>
      </c>
      <c r="H27" s="179">
        <f>IF(G27="","",G27-G27*COMPASS!$U$37)</f>
        <v>54.5</v>
      </c>
    </row>
    <row r="28" spans="1:8" ht="18" customHeight="1">
      <c r="A28" s="1096" t="s">
        <v>4164</v>
      </c>
      <c r="B28" s="1106" t="s">
        <v>216</v>
      </c>
      <c r="C28" s="1098" t="s">
        <v>8663</v>
      </c>
      <c r="D28" s="1099" t="s">
        <v>11096</v>
      </c>
      <c r="E28" s="1096">
        <v>1</v>
      </c>
      <c r="F28" s="1104" t="s">
        <v>10866</v>
      </c>
      <c r="G28" s="1109">
        <f>VLOOKUP($C28,[5]Foglio2!$A:$L,8,FALSE)</f>
        <v>37.22</v>
      </c>
      <c r="H28" s="179">
        <f>IF(G28="","",G28-G28*COMPASS!$U$37)</f>
        <v>37.22</v>
      </c>
    </row>
    <row r="29" spans="1:8" ht="18" customHeight="1">
      <c r="A29" s="1096" t="s">
        <v>4165</v>
      </c>
      <c r="B29" s="1106" t="s">
        <v>216</v>
      </c>
      <c r="C29" s="1098" t="s">
        <v>8664</v>
      </c>
      <c r="D29" s="1099" t="s">
        <v>11097</v>
      </c>
      <c r="E29" s="1096">
        <v>1</v>
      </c>
      <c r="F29" s="1104"/>
      <c r="G29" s="1109">
        <f>VLOOKUP($C29,[5]Foglio2!$A:$L,8,FALSE)</f>
        <v>182.03</v>
      </c>
      <c r="H29" s="179">
        <f>IF(G29="","",G29-G29*COMPASS!$U$37)</f>
        <v>182.03</v>
      </c>
    </row>
    <row r="30" spans="1:8" ht="18" customHeight="1">
      <c r="A30" s="1096" t="s">
        <v>4166</v>
      </c>
      <c r="B30" s="1106" t="s">
        <v>216</v>
      </c>
      <c r="C30" s="1098" t="s">
        <v>8665</v>
      </c>
      <c r="D30" s="1099" t="s">
        <v>11098</v>
      </c>
      <c r="E30" s="1096">
        <v>1</v>
      </c>
      <c r="F30" s="1104"/>
      <c r="G30" s="1109">
        <f>VLOOKUP($C30,[5]Foglio2!$A:$L,8,FALSE)</f>
        <v>224.16</v>
      </c>
      <c r="H30" s="179">
        <f>IF(G30="","",G30-G30*COMPASS!$U$37)</f>
        <v>224.16</v>
      </c>
    </row>
    <row r="31" spans="1:8" ht="18" customHeight="1">
      <c r="A31" s="1096" t="s">
        <v>4167</v>
      </c>
      <c r="B31" s="1106" t="s">
        <v>216</v>
      </c>
      <c r="C31" s="1098" t="s">
        <v>8666</v>
      </c>
      <c r="D31" s="1099" t="s">
        <v>11099</v>
      </c>
      <c r="E31" s="1096">
        <v>1</v>
      </c>
      <c r="F31" s="1104" t="s">
        <v>6938</v>
      </c>
      <c r="G31" s="1109">
        <f>VLOOKUP($C31,[5]Foglio2!$A:$L,8,FALSE)</f>
        <v>107.8</v>
      </c>
      <c r="H31" s="179">
        <f>IF(G31="","",G31-G31*COMPASS!$U$37)</f>
        <v>107.8</v>
      </c>
    </row>
    <row r="32" spans="1:8" ht="17.399999999999999" customHeight="1">
      <c r="A32" s="1096" t="s">
        <v>4168</v>
      </c>
      <c r="B32" s="1106" t="s">
        <v>216</v>
      </c>
      <c r="C32" s="1098" t="s">
        <v>8667</v>
      </c>
      <c r="D32" s="1099" t="s">
        <v>11100</v>
      </c>
      <c r="E32" s="1096">
        <v>1</v>
      </c>
      <c r="F32" s="1104"/>
      <c r="G32" s="1109">
        <f>VLOOKUP($C32,[5]Foglio2!$A:$L,8,FALSE)</f>
        <v>123.9</v>
      </c>
      <c r="H32" s="179">
        <f>IF(G32="","",G32-G32*COMPASS!$U$37)</f>
        <v>123.9</v>
      </c>
    </row>
    <row r="33" spans="1:8" ht="17.399999999999999" customHeight="1">
      <c r="A33" s="1096" t="s">
        <v>4169</v>
      </c>
      <c r="B33" s="1106" t="s">
        <v>216</v>
      </c>
      <c r="C33" s="1098" t="s">
        <v>8668</v>
      </c>
      <c r="D33" s="1099" t="s">
        <v>11101</v>
      </c>
      <c r="E33" s="1096">
        <v>1</v>
      </c>
      <c r="F33" s="1104" t="s">
        <v>10866</v>
      </c>
      <c r="G33" s="1109">
        <f>VLOOKUP($C33,[5]Foglio2!$A:$L,8,FALSE)</f>
        <v>142.13999999999999</v>
      </c>
      <c r="H33" s="179">
        <f>IF(G33="","",G33-G33*COMPASS!$U$37)</f>
        <v>142.13999999999999</v>
      </c>
    </row>
    <row r="34" spans="1:8" ht="17.399999999999999" customHeight="1">
      <c r="A34" s="1096" t="s">
        <v>4170</v>
      </c>
      <c r="B34" s="1106" t="s">
        <v>216</v>
      </c>
      <c r="C34" s="1098" t="s">
        <v>8669</v>
      </c>
      <c r="D34" s="1099" t="s">
        <v>11102</v>
      </c>
      <c r="E34" s="1096">
        <v>1</v>
      </c>
      <c r="F34" s="1104"/>
      <c r="G34" s="1109">
        <f>VLOOKUP($C34,[5]Foglio2!$A:$L,8,FALSE)</f>
        <v>144.43</v>
      </c>
      <c r="H34" s="179">
        <f>IF(G34="","",G34-G34*COMPASS!$U$37)</f>
        <v>144.43</v>
      </c>
    </row>
    <row r="35" spans="1:8" ht="17.399999999999999" customHeight="1">
      <c r="A35" s="1096" t="s">
        <v>4171</v>
      </c>
      <c r="B35" s="1106" t="s">
        <v>216</v>
      </c>
      <c r="C35" s="1098" t="s">
        <v>8670</v>
      </c>
      <c r="D35" s="1099" t="s">
        <v>11103</v>
      </c>
      <c r="E35" s="1096">
        <v>1</v>
      </c>
      <c r="F35" s="1104"/>
      <c r="G35" s="1109">
        <f>VLOOKUP($C35,[5]Foglio2!$A:$L,8,FALSE)</f>
        <v>168.5</v>
      </c>
      <c r="H35" s="179">
        <f>IF(G35="","",G35-G35*COMPASS!$U$37)</f>
        <v>168.5</v>
      </c>
    </row>
    <row r="36" spans="1:8" ht="17.399999999999999" customHeight="1">
      <c r="A36" s="1096" t="s">
        <v>4172</v>
      </c>
      <c r="B36" s="1106" t="s">
        <v>216</v>
      </c>
      <c r="C36" s="1098" t="s">
        <v>8671</v>
      </c>
      <c r="D36" s="1099" t="s">
        <v>11104</v>
      </c>
      <c r="E36" s="1096">
        <v>1</v>
      </c>
      <c r="F36" s="1104" t="s">
        <v>6938</v>
      </c>
      <c r="G36" s="1109">
        <f>VLOOKUP($C36,[5]Foglio2!$A:$L,8,FALSE)</f>
        <v>233.68</v>
      </c>
      <c r="H36" s="179">
        <f>IF(G36="","",G36-G36*COMPASS!$U$37)</f>
        <v>233.68</v>
      </c>
    </row>
    <row r="37" spans="1:8" ht="17.399999999999999" customHeight="1">
      <c r="A37" s="1096" t="s">
        <v>4173</v>
      </c>
      <c r="B37" s="1106" t="s">
        <v>216</v>
      </c>
      <c r="C37" s="1098" t="s">
        <v>8672</v>
      </c>
      <c r="D37" s="1099" t="s">
        <v>11105</v>
      </c>
      <c r="E37" s="1096">
        <v>1</v>
      </c>
      <c r="F37" s="1104"/>
      <c r="G37" s="1109">
        <f>VLOOKUP($C37,[5]Foglio2!$A:$L,8,FALSE)</f>
        <v>26.07</v>
      </c>
      <c r="H37" s="179">
        <f>IF(G37="","",G37-G37*COMPASS!$U$37)</f>
        <v>26.07</v>
      </c>
    </row>
    <row r="38" spans="1:8" ht="17.399999999999999" customHeight="1">
      <c r="A38" s="1096" t="s">
        <v>4174</v>
      </c>
      <c r="B38" s="1106" t="s">
        <v>216</v>
      </c>
      <c r="C38" s="1098" t="s">
        <v>8673</v>
      </c>
      <c r="D38" s="1099" t="s">
        <v>8674</v>
      </c>
      <c r="E38" s="1096">
        <v>1</v>
      </c>
      <c r="F38" s="1104"/>
      <c r="G38" s="1109">
        <f>VLOOKUP($C38,[5]Foglio2!$A:$L,8,FALSE)</f>
        <v>82.74</v>
      </c>
      <c r="H38" s="179">
        <f>IF(G38="","",G38-G38*COMPASS!$U$37)</f>
        <v>82.74</v>
      </c>
    </row>
    <row r="39" spans="1:8" ht="17.399999999999999" customHeight="1">
      <c r="A39" s="1096" t="s">
        <v>4175</v>
      </c>
      <c r="B39" s="786" t="s">
        <v>4437</v>
      </c>
      <c r="C39" s="1098" t="s">
        <v>4156</v>
      </c>
      <c r="D39" s="1099" t="s">
        <v>8675</v>
      </c>
      <c r="E39" s="1096">
        <v>1</v>
      </c>
      <c r="F39" s="1108"/>
      <c r="G39" s="1111">
        <v>20.995000000000001</v>
      </c>
      <c r="H39" s="179">
        <f>IF(G39="","",G39-G39*COMPASS!$U$37)</f>
        <v>20.995000000000001</v>
      </c>
    </row>
    <row r="40" spans="1:8" ht="17.399999999999999" customHeight="1">
      <c r="A40" s="1096" t="s">
        <v>4176</v>
      </c>
      <c r="B40" s="1106" t="s">
        <v>216</v>
      </c>
      <c r="C40" s="1098" t="s">
        <v>8676</v>
      </c>
      <c r="D40" s="1099" t="s">
        <v>8677</v>
      </c>
      <c r="E40" s="1096">
        <v>1</v>
      </c>
      <c r="F40" s="1104"/>
      <c r="G40" s="1109">
        <f>VLOOKUP($C40,[5]Foglio2!$A:$L,8,FALSE)</f>
        <v>44.3</v>
      </c>
      <c r="H40" s="179">
        <f>IF(G40="","",G40-G40*COMPASS!$U$37)</f>
        <v>44.3</v>
      </c>
    </row>
    <row r="41" spans="1:8" ht="17.399999999999999" customHeight="1">
      <c r="A41" s="1096" t="s">
        <v>4177</v>
      </c>
      <c r="B41" s="1106" t="s">
        <v>216</v>
      </c>
      <c r="C41" s="1098" t="s">
        <v>8678</v>
      </c>
      <c r="D41" s="1099" t="s">
        <v>8679</v>
      </c>
      <c r="E41" s="1096">
        <v>1</v>
      </c>
      <c r="F41" s="1104" t="s">
        <v>6938</v>
      </c>
      <c r="G41" s="1109">
        <f>VLOOKUP($C41,[5]Foglio2!$A:$L,8,FALSE)</f>
        <v>93.72</v>
      </c>
      <c r="H41" s="179">
        <f>IF(G41="","",G41-G41*COMPASS!$U$37)</f>
        <v>93.72</v>
      </c>
    </row>
    <row r="42" spans="1:8" ht="17.399999999999999" customHeight="1">
      <c r="A42" s="1096" t="s">
        <v>14043</v>
      </c>
      <c r="B42" s="1106" t="s">
        <v>216</v>
      </c>
      <c r="C42" s="1098" t="s">
        <v>14044</v>
      </c>
      <c r="D42" s="1099" t="s">
        <v>14045</v>
      </c>
      <c r="E42" s="1096">
        <v>1</v>
      </c>
      <c r="F42" s="1104"/>
      <c r="G42" s="1109">
        <f>VLOOKUP($C42,[5]Foglio2!$A:$L,8,FALSE)</f>
        <v>57.41</v>
      </c>
      <c r="H42" s="179">
        <f>IF(G42="","",G42-G42*COMPASS!$U$37)</f>
        <v>57.41</v>
      </c>
    </row>
    <row r="43" spans="1:8" ht="17.399999999999999" customHeight="1">
      <c r="A43" s="1096" t="s">
        <v>14046</v>
      </c>
      <c r="B43" s="1106" t="s">
        <v>216</v>
      </c>
      <c r="C43" s="1098" t="s">
        <v>14047</v>
      </c>
      <c r="D43" s="1099" t="s">
        <v>17316</v>
      </c>
      <c r="E43" s="1096">
        <v>1</v>
      </c>
      <c r="F43" s="1104"/>
      <c r="G43" s="1109">
        <f>VLOOKUP($C43,[5]Foglio2!$A:$L,8,FALSE)</f>
        <v>90.57</v>
      </c>
      <c r="H43" s="179">
        <f>IF(G43="","",G43-G43*COMPASS!$U$37)</f>
        <v>90.57</v>
      </c>
    </row>
    <row r="44" spans="1:8" ht="17.399999999999999" customHeight="1">
      <c r="A44" s="1096" t="s">
        <v>14048</v>
      </c>
      <c r="B44" s="1106" t="s">
        <v>216</v>
      </c>
      <c r="C44" s="1098" t="s">
        <v>14049</v>
      </c>
      <c r="D44" s="1099" t="s">
        <v>14050</v>
      </c>
      <c r="E44" s="1096">
        <v>2</v>
      </c>
      <c r="F44" s="1104"/>
      <c r="G44" s="1109">
        <f>VLOOKUP($C44,[5]Foglio2!$A:$L,8,FALSE)</f>
        <v>50.67</v>
      </c>
      <c r="H44" s="179">
        <f>IF(G44="","",G44-G44*COMPASS!$U$37)</f>
        <v>50.67</v>
      </c>
    </row>
    <row r="45" spans="1:8" ht="17.399999999999999" customHeight="1">
      <c r="A45" s="1096" t="s">
        <v>14051</v>
      </c>
      <c r="B45" s="1106" t="s">
        <v>216</v>
      </c>
      <c r="C45" s="1098" t="s">
        <v>14052</v>
      </c>
      <c r="D45" s="1099" t="s">
        <v>14053</v>
      </c>
      <c r="E45" s="1096">
        <v>1</v>
      </c>
      <c r="F45" s="1104"/>
      <c r="G45" s="1109">
        <f>VLOOKUP($C45,[5]Foglio2!$A:$L,8,FALSE)</f>
        <v>375.39</v>
      </c>
      <c r="H45" s="179">
        <f>IF(G45="","",G45-G45*COMPASS!$U$37)</f>
        <v>375.39</v>
      </c>
    </row>
  </sheetData>
  <sheetProtection algorithmName="SHA-512" hashValue="4zmtHRw1ObHczf1GS3LEpqw7OjM3fffIKdaANJy0MKqyegssGU1Uzm4sIMSc+rjsABY2giLTkxIVfXfnBZEjdQ==" saltValue="Aa9mowu302pY+v21lzItrg=="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7"/>
  <sheetViews>
    <sheetView workbookViewId="0">
      <pane ySplit="4" topLeftCell="A5" activePane="bottomLeft" state="frozen"/>
      <selection pane="bottomLeft" activeCell="A139" sqref="A139:D142"/>
    </sheetView>
  </sheetViews>
  <sheetFormatPr defaultColWidth="9.44140625" defaultRowHeight="13.2"/>
  <cols>
    <col min="1" max="1" width="17.44140625" style="49" customWidth="1"/>
    <col min="2" max="2" width="4" style="146" customWidth="1"/>
    <col min="3" max="3" width="13" style="50" customWidth="1"/>
    <col min="4" max="4" width="45.5546875" style="50" customWidth="1"/>
    <col min="5" max="5" width="4.5546875" style="146" customWidth="1"/>
    <col min="6" max="6" width="4.5546875" style="51" customWidth="1"/>
    <col min="7" max="7" width="11.44140625" style="231" customWidth="1"/>
    <col min="8" max="8" width="9.44140625" style="166" customWidth="1"/>
    <col min="9" max="16" width="9" style="49" customWidth="1"/>
    <col min="17" max="16384" width="9.44140625" style="49"/>
  </cols>
  <sheetData>
    <row r="1" spans="1:8">
      <c r="A1" s="53" t="str">
        <f>'LS CABLE'!A1</f>
        <v>Listino Maggio26</v>
      </c>
      <c r="B1" s="412"/>
      <c r="C1" s="54"/>
      <c r="D1" s="1386" t="s">
        <v>11815</v>
      </c>
      <c r="E1" s="1411"/>
      <c r="F1" s="1411"/>
      <c r="G1" s="1411"/>
      <c r="H1" s="154"/>
    </row>
    <row r="2" spans="1:8" ht="13.8" thickBot="1">
      <c r="A2" s="55"/>
      <c r="B2" s="85"/>
      <c r="C2" s="56"/>
      <c r="D2" s="93"/>
      <c r="E2" s="85"/>
      <c r="F2" s="58"/>
      <c r="G2" s="57"/>
      <c r="H2" s="163" t="s">
        <v>190</v>
      </c>
    </row>
    <row r="3" spans="1:8" ht="25.2">
      <c r="A3" s="24" t="s">
        <v>17317</v>
      </c>
      <c r="B3" s="16"/>
      <c r="C3" s="136"/>
      <c r="D3" s="142"/>
      <c r="E3" s="65"/>
      <c r="F3" s="143"/>
      <c r="G3" s="59"/>
      <c r="H3" s="164"/>
    </row>
    <row r="4" spans="1:8" s="145" customFormat="1" ht="10.199999999999999">
      <c r="A4" s="68" t="str">
        <f>'LS CABLE'!A4</f>
        <v>Cod. Compass</v>
      </c>
      <c r="B4" s="137"/>
      <c r="C4" s="614" t="s">
        <v>217</v>
      </c>
      <c r="D4" s="614" t="s">
        <v>219</v>
      </c>
      <c r="E4" s="137" t="s">
        <v>490</v>
      </c>
      <c r="F4" s="144"/>
      <c r="G4" s="230" t="s">
        <v>189</v>
      </c>
      <c r="H4" s="167" t="s">
        <v>491</v>
      </c>
    </row>
    <row r="5" spans="1:8" ht="26.1" customHeight="1">
      <c r="A5" s="411" t="s">
        <v>12234</v>
      </c>
      <c r="B5" s="411"/>
      <c r="C5" s="411"/>
      <c r="D5" s="612"/>
      <c r="E5" s="232"/>
      <c r="F5" s="232"/>
      <c r="G5" s="1112"/>
      <c r="H5" s="152" t="str">
        <f>IF(G5="","",G5-G5*COMPASS!$U$13)</f>
        <v/>
      </c>
    </row>
    <row r="6" spans="1:8" ht="15.6" customHeight="1">
      <c r="A6" s="72" t="s">
        <v>4037</v>
      </c>
      <c r="B6" s="73" t="s">
        <v>216</v>
      </c>
      <c r="C6" s="404" t="s">
        <v>3819</v>
      </c>
      <c r="D6" s="1113" t="s">
        <v>12257</v>
      </c>
      <c r="E6" s="127">
        <v>1</v>
      </c>
      <c r="F6" s="1114" t="s">
        <v>10866</v>
      </c>
      <c r="G6" s="1115">
        <v>9878.64</v>
      </c>
      <c r="H6" s="153">
        <f>IF(G6="","",G6-G6*COMPASS!$U$37)</f>
        <v>9878.64</v>
      </c>
    </row>
    <row r="7" spans="1:8">
      <c r="A7" s="72" t="s">
        <v>4041</v>
      </c>
      <c r="B7" s="73" t="s">
        <v>216</v>
      </c>
      <c r="C7" s="404" t="s">
        <v>3823</v>
      </c>
      <c r="D7" s="1113" t="s">
        <v>12261</v>
      </c>
      <c r="E7" s="127">
        <v>1</v>
      </c>
      <c r="F7" s="1114" t="s">
        <v>10866</v>
      </c>
      <c r="G7" s="1115">
        <v>10763.27</v>
      </c>
      <c r="H7" s="153">
        <f>IF(G7="","",G7-G7*COMPASS!$U$37)</f>
        <v>10763.27</v>
      </c>
    </row>
    <row r="8" spans="1:8">
      <c r="A8" s="72" t="s">
        <v>4042</v>
      </c>
      <c r="B8" s="73" t="s">
        <v>216</v>
      </c>
      <c r="C8" s="404" t="s">
        <v>3824</v>
      </c>
      <c r="D8" s="1113" t="s">
        <v>12262</v>
      </c>
      <c r="E8" s="127">
        <v>1</v>
      </c>
      <c r="F8" s="1114" t="s">
        <v>10866</v>
      </c>
      <c r="G8" s="1115">
        <v>16022.68</v>
      </c>
      <c r="H8" s="153">
        <f>IF(G8="","",G8-G8*COMPASS!$U$37)</f>
        <v>16022.68</v>
      </c>
    </row>
    <row r="9" spans="1:8">
      <c r="A9" s="72" t="s">
        <v>4046</v>
      </c>
      <c r="B9" s="73" t="s">
        <v>216</v>
      </c>
      <c r="C9" s="404" t="s">
        <v>3828</v>
      </c>
      <c r="D9" s="1113" t="s">
        <v>12266</v>
      </c>
      <c r="E9" s="127">
        <v>1</v>
      </c>
      <c r="F9" s="1114" t="s">
        <v>10866</v>
      </c>
      <c r="G9" s="1115">
        <v>11477.3</v>
      </c>
      <c r="H9" s="153">
        <f>IF(G9="","",G9-G9*COMPASS!$U$37)</f>
        <v>11477.3</v>
      </c>
    </row>
    <row r="10" spans="1:8">
      <c r="A10" s="72" t="s">
        <v>4047</v>
      </c>
      <c r="B10" s="73" t="s">
        <v>216</v>
      </c>
      <c r="C10" s="404" t="s">
        <v>3829</v>
      </c>
      <c r="D10" s="1113" t="s">
        <v>12267</v>
      </c>
      <c r="E10" s="127">
        <v>1</v>
      </c>
      <c r="F10" s="1114" t="s">
        <v>10866</v>
      </c>
      <c r="G10" s="1115">
        <v>16085.11</v>
      </c>
      <c r="H10" s="153">
        <f>IF(G10="","",G10-G10*COMPASS!$U$37)</f>
        <v>16085.11</v>
      </c>
    </row>
    <row r="11" spans="1:8">
      <c r="A11" s="72" t="s">
        <v>4043</v>
      </c>
      <c r="B11" s="73" t="s">
        <v>216</v>
      </c>
      <c r="C11" s="404" t="s">
        <v>3825</v>
      </c>
      <c r="D11" s="1113" t="s">
        <v>12263</v>
      </c>
      <c r="E11" s="127">
        <v>1</v>
      </c>
      <c r="F11" s="1114" t="s">
        <v>10866</v>
      </c>
      <c r="G11" s="1115">
        <v>10641.7</v>
      </c>
      <c r="H11" s="153">
        <f>IF(G11="","",G11-G11*COMPASS!$U$37)</f>
        <v>10641.7</v>
      </c>
    </row>
    <row r="12" spans="1:8">
      <c r="A12" s="72" t="s">
        <v>4051</v>
      </c>
      <c r="B12" s="73" t="s">
        <v>216</v>
      </c>
      <c r="C12" s="404" t="s">
        <v>3833</v>
      </c>
      <c r="D12" s="1113" t="s">
        <v>12271</v>
      </c>
      <c r="E12" s="127">
        <v>1</v>
      </c>
      <c r="F12" s="1114" t="s">
        <v>10866</v>
      </c>
      <c r="G12" s="1115">
        <v>12694.1</v>
      </c>
      <c r="H12" s="153">
        <f>IF(G12="","",G12-G12*COMPASS!$U$37)</f>
        <v>12694.1</v>
      </c>
    </row>
    <row r="13" spans="1:8">
      <c r="A13" s="72" t="s">
        <v>4052</v>
      </c>
      <c r="B13" s="73" t="s">
        <v>216</v>
      </c>
      <c r="C13" s="404" t="s">
        <v>3834</v>
      </c>
      <c r="D13" s="1113" t="s">
        <v>12272</v>
      </c>
      <c r="E13" s="127">
        <v>1</v>
      </c>
      <c r="F13" s="1114" t="s">
        <v>10866</v>
      </c>
      <c r="G13" s="1115">
        <v>18005.919999999998</v>
      </c>
      <c r="H13" s="153">
        <f>IF(G13="","",G13-G13*COMPASS!$U$37)</f>
        <v>18005.919999999998</v>
      </c>
    </row>
    <row r="14" spans="1:8">
      <c r="A14" s="72" t="s">
        <v>4048</v>
      </c>
      <c r="B14" s="73" t="s">
        <v>216</v>
      </c>
      <c r="C14" s="404" t="s">
        <v>3830</v>
      </c>
      <c r="D14" s="1113" t="s">
        <v>12268</v>
      </c>
      <c r="E14" s="127">
        <v>1</v>
      </c>
      <c r="F14" s="1114" t="s">
        <v>10866</v>
      </c>
      <c r="G14" s="1115">
        <v>11928.07</v>
      </c>
      <c r="H14" s="153">
        <f>IF(G14="","",G14-G14*COMPASS!$U$37)</f>
        <v>11928.07</v>
      </c>
    </row>
    <row r="15" spans="1:8">
      <c r="A15" s="72" t="s">
        <v>4055</v>
      </c>
      <c r="B15" s="73" t="s">
        <v>216</v>
      </c>
      <c r="C15" s="404" t="s">
        <v>3837</v>
      </c>
      <c r="D15" s="1113" t="s">
        <v>12275</v>
      </c>
      <c r="E15" s="127">
        <v>1</v>
      </c>
      <c r="F15" s="1114" t="s">
        <v>10866</v>
      </c>
      <c r="G15" s="1115">
        <v>15683.22</v>
      </c>
      <c r="H15" s="153">
        <f>IF(G15="","",G15-G15*COMPASS!$U$37)</f>
        <v>15683.22</v>
      </c>
    </row>
    <row r="16" spans="1:8">
      <c r="A16" s="72" t="s">
        <v>4054</v>
      </c>
      <c r="B16" s="73" t="s">
        <v>216</v>
      </c>
      <c r="C16" s="404" t="s">
        <v>3836</v>
      </c>
      <c r="D16" s="1113" t="s">
        <v>12274</v>
      </c>
      <c r="E16" s="127">
        <v>1</v>
      </c>
      <c r="F16" s="1114" t="s">
        <v>10866</v>
      </c>
      <c r="G16" s="1115">
        <v>19870.919999999998</v>
      </c>
      <c r="H16" s="153">
        <f>IF(G16="","",G16-G16*COMPASS!$U$37)</f>
        <v>19870.919999999998</v>
      </c>
    </row>
    <row r="17" spans="1:8">
      <c r="A17" s="72" t="s">
        <v>4053</v>
      </c>
      <c r="B17" s="73" t="s">
        <v>216</v>
      </c>
      <c r="C17" s="404" t="s">
        <v>3835</v>
      </c>
      <c r="D17" s="1113" t="s">
        <v>12273</v>
      </c>
      <c r="E17" s="127">
        <v>1</v>
      </c>
      <c r="F17" s="1114" t="s">
        <v>10866</v>
      </c>
      <c r="G17" s="1115">
        <v>13371.88</v>
      </c>
      <c r="H17" s="153">
        <f>IF(G17="","",G17-G17*COMPASS!$U$37)</f>
        <v>13371.88</v>
      </c>
    </row>
    <row r="18" spans="1:8">
      <c r="A18" s="72" t="s">
        <v>4056</v>
      </c>
      <c r="B18" s="73" t="s">
        <v>216</v>
      </c>
      <c r="C18" s="404" t="s">
        <v>3838</v>
      </c>
      <c r="D18" s="1113" t="s">
        <v>12276</v>
      </c>
      <c r="E18" s="127">
        <v>1</v>
      </c>
      <c r="F18" s="1114" t="s">
        <v>10866</v>
      </c>
      <c r="G18" s="1115">
        <v>15804.37</v>
      </c>
      <c r="H18" s="153">
        <f>IF(G18="","",G18-G18*COMPASS!$U$37)</f>
        <v>15804.37</v>
      </c>
    </row>
    <row r="19" spans="1:8">
      <c r="A19" s="72" t="s">
        <v>4057</v>
      </c>
      <c r="B19" s="73" t="s">
        <v>216</v>
      </c>
      <c r="C19" s="404" t="s">
        <v>3839</v>
      </c>
      <c r="D19" s="1113" t="s">
        <v>12277</v>
      </c>
      <c r="E19" s="127">
        <v>1</v>
      </c>
      <c r="F19" s="1114" t="s">
        <v>10866</v>
      </c>
      <c r="G19" s="1115">
        <v>20071.13</v>
      </c>
      <c r="H19" s="153">
        <f>IF(G19="","",G19-G19*COMPASS!$U$37)</f>
        <v>20071.13</v>
      </c>
    </row>
    <row r="20" spans="1:8" ht="20.399999999999999">
      <c r="A20" s="72" t="s">
        <v>4024</v>
      </c>
      <c r="B20" s="73" t="s">
        <v>216</v>
      </c>
      <c r="C20" s="404" t="s">
        <v>3806</v>
      </c>
      <c r="D20" s="1113" t="s">
        <v>12244</v>
      </c>
      <c r="E20" s="127">
        <v>1</v>
      </c>
      <c r="F20" s="1114" t="s">
        <v>10866</v>
      </c>
      <c r="G20" s="1115">
        <v>5244.17</v>
      </c>
      <c r="H20" s="153">
        <f>IF(G20="","",G20-G20*COMPASS!$U$37)</f>
        <v>5244.17</v>
      </c>
    </row>
    <row r="21" spans="1:8" ht="20.399999999999999">
      <c r="A21" s="72" t="s">
        <v>4026</v>
      </c>
      <c r="B21" s="73" t="s">
        <v>216</v>
      </c>
      <c r="C21" s="404" t="s">
        <v>3808</v>
      </c>
      <c r="D21" s="1113" t="s">
        <v>12246</v>
      </c>
      <c r="E21" s="127">
        <v>1</v>
      </c>
      <c r="F21" s="1114" t="s">
        <v>10866</v>
      </c>
      <c r="G21" s="1115">
        <v>5609.36</v>
      </c>
      <c r="H21" s="153">
        <f>IF(G21="","",G21-G21*COMPASS!$U$37)</f>
        <v>5609.36</v>
      </c>
    </row>
    <row r="22" spans="1:8" ht="20.399999999999999">
      <c r="A22" s="72" t="s">
        <v>4031</v>
      </c>
      <c r="B22" s="73" t="s">
        <v>216</v>
      </c>
      <c r="C22" s="404" t="s">
        <v>3813</v>
      </c>
      <c r="D22" s="1113" t="s">
        <v>12251</v>
      </c>
      <c r="E22" s="127">
        <v>1</v>
      </c>
      <c r="F22" s="1114" t="s">
        <v>10866</v>
      </c>
      <c r="G22" s="1115">
        <v>5582.73</v>
      </c>
      <c r="H22" s="153">
        <f>IF(G22="","",G22-G22*COMPASS!$U$37)</f>
        <v>5582.73</v>
      </c>
    </row>
    <row r="23" spans="1:8" ht="20.399999999999999">
      <c r="A23" s="72" t="s">
        <v>4030</v>
      </c>
      <c r="B23" s="73" t="s">
        <v>216</v>
      </c>
      <c r="C23" s="404" t="s">
        <v>3812</v>
      </c>
      <c r="D23" s="1113" t="s">
        <v>12250</v>
      </c>
      <c r="E23" s="127">
        <v>1</v>
      </c>
      <c r="F23" s="1114" t="s">
        <v>10866</v>
      </c>
      <c r="G23" s="1115">
        <v>6783.18</v>
      </c>
      <c r="H23" s="153">
        <f>IF(G23="","",G23-G23*COMPASS!$U$37)</f>
        <v>6783.18</v>
      </c>
    </row>
    <row r="24" spans="1:8" ht="20.399999999999999">
      <c r="A24" s="72" t="s">
        <v>4032</v>
      </c>
      <c r="B24" s="73" t="s">
        <v>216</v>
      </c>
      <c r="C24" s="404" t="s">
        <v>3814</v>
      </c>
      <c r="D24" s="1113" t="s">
        <v>12252</v>
      </c>
      <c r="E24" s="127">
        <v>1</v>
      </c>
      <c r="F24" s="1114" t="s">
        <v>10866</v>
      </c>
      <c r="G24" s="1115">
        <v>5929.86</v>
      </c>
      <c r="H24" s="153">
        <f>IF(G24="","",G24-G24*COMPASS!$U$37)</f>
        <v>5929.86</v>
      </c>
    </row>
    <row r="25" spans="1:8" ht="20.399999999999999">
      <c r="A25" s="72" t="s">
        <v>4033</v>
      </c>
      <c r="B25" s="73" t="s">
        <v>216</v>
      </c>
      <c r="C25" s="404" t="s">
        <v>3815</v>
      </c>
      <c r="D25" s="1113" t="s">
        <v>12253</v>
      </c>
      <c r="E25" s="127">
        <v>1</v>
      </c>
      <c r="F25" s="1114" t="s">
        <v>10866</v>
      </c>
      <c r="G25" s="1115">
        <v>6963.98</v>
      </c>
      <c r="H25" s="153">
        <f>IF(G25="","",G25-G25*COMPASS!$U$37)</f>
        <v>6963.98</v>
      </c>
    </row>
    <row r="26" spans="1:8" ht="20.399999999999999">
      <c r="A26" s="72" t="s">
        <v>4025</v>
      </c>
      <c r="B26" s="73" t="s">
        <v>216</v>
      </c>
      <c r="C26" s="404" t="s">
        <v>3807</v>
      </c>
      <c r="D26" s="1113" t="s">
        <v>12245</v>
      </c>
      <c r="E26" s="127">
        <v>1</v>
      </c>
      <c r="F26" s="1114" t="s">
        <v>10866</v>
      </c>
      <c r="G26" s="1115">
        <v>6175.75</v>
      </c>
      <c r="H26" s="153">
        <f>IF(G26="","",G26-G26*COMPASS!$U$37)</f>
        <v>6175.75</v>
      </c>
    </row>
    <row r="27" spans="1:8" ht="20.399999999999999">
      <c r="A27" s="72" t="s">
        <v>4028</v>
      </c>
      <c r="B27" s="73" t="s">
        <v>216</v>
      </c>
      <c r="C27" s="404" t="s">
        <v>3810</v>
      </c>
      <c r="D27" s="1113" t="s">
        <v>12248</v>
      </c>
      <c r="E27" s="127">
        <v>1</v>
      </c>
      <c r="F27" s="1114" t="s">
        <v>10866</v>
      </c>
      <c r="G27" s="1115">
        <v>6797.64</v>
      </c>
      <c r="H27" s="153">
        <f>IF(G27="","",G27-G27*COMPASS!$U$37)</f>
        <v>6797.64</v>
      </c>
    </row>
    <row r="28" spans="1:8" ht="20.399999999999999">
      <c r="A28" s="72" t="s">
        <v>4027</v>
      </c>
      <c r="B28" s="73" t="s">
        <v>216</v>
      </c>
      <c r="C28" s="404" t="s">
        <v>3809</v>
      </c>
      <c r="D28" s="1113" t="s">
        <v>12247</v>
      </c>
      <c r="E28" s="127">
        <v>1</v>
      </c>
      <c r="F28" s="1114" t="s">
        <v>10866</v>
      </c>
      <c r="G28" s="1115">
        <v>6175.75</v>
      </c>
      <c r="H28" s="153">
        <f>IF(G28="","",G28-G28*COMPASS!$U$37)</f>
        <v>6175.75</v>
      </c>
    </row>
    <row r="29" spans="1:8" ht="20.399999999999999">
      <c r="A29" s="72" t="s">
        <v>4029</v>
      </c>
      <c r="B29" s="73" t="s">
        <v>216</v>
      </c>
      <c r="C29" s="404" t="s">
        <v>3811</v>
      </c>
      <c r="D29" s="1113" t="s">
        <v>12249</v>
      </c>
      <c r="E29" s="127">
        <v>1</v>
      </c>
      <c r="F29" s="1114" t="s">
        <v>10866</v>
      </c>
      <c r="G29" s="1115">
        <v>6710.85</v>
      </c>
      <c r="H29" s="153">
        <f>IF(G29="","",G29-G29*COMPASS!$U$37)</f>
        <v>6710.85</v>
      </c>
    </row>
    <row r="30" spans="1:8">
      <c r="A30" s="72" t="s">
        <v>4038</v>
      </c>
      <c r="B30" s="73" t="s">
        <v>216</v>
      </c>
      <c r="C30" s="404" t="s">
        <v>3820</v>
      </c>
      <c r="D30" s="1113" t="s">
        <v>12258</v>
      </c>
      <c r="E30" s="127">
        <v>1</v>
      </c>
      <c r="F30" s="1114" t="s">
        <v>10866</v>
      </c>
      <c r="G30" s="1115">
        <v>10262.32</v>
      </c>
      <c r="H30" s="153">
        <f>IF(G30="","",G30-G30*COMPASS!$U$37)</f>
        <v>10262.32</v>
      </c>
    </row>
    <row r="31" spans="1:8">
      <c r="A31" s="72" t="s">
        <v>4039</v>
      </c>
      <c r="B31" s="73" t="s">
        <v>216</v>
      </c>
      <c r="C31" s="404" t="s">
        <v>3821</v>
      </c>
      <c r="D31" s="1113" t="s">
        <v>12259</v>
      </c>
      <c r="E31" s="127">
        <v>1</v>
      </c>
      <c r="F31" s="1114" t="s">
        <v>10866</v>
      </c>
      <c r="G31" s="1115">
        <v>11453.38</v>
      </c>
      <c r="H31" s="153">
        <f>IF(G31="","",G31-G31*COMPASS!$U$37)</f>
        <v>11453.38</v>
      </c>
    </row>
    <row r="32" spans="1:8">
      <c r="A32" s="72" t="s">
        <v>4040</v>
      </c>
      <c r="B32" s="73" t="s">
        <v>216</v>
      </c>
      <c r="C32" s="404" t="s">
        <v>3822</v>
      </c>
      <c r="D32" s="1113" t="s">
        <v>12260</v>
      </c>
      <c r="E32" s="127">
        <v>1</v>
      </c>
      <c r="F32" s="1114" t="s">
        <v>10866</v>
      </c>
      <c r="G32" s="1115">
        <v>13956.63</v>
      </c>
      <c r="H32" s="153">
        <f>IF(G32="","",G32-G32*COMPASS!$U$37)</f>
        <v>13956.63</v>
      </c>
    </row>
    <row r="33" spans="1:8">
      <c r="A33" s="72" t="s">
        <v>4044</v>
      </c>
      <c r="B33" s="73" t="s">
        <v>216</v>
      </c>
      <c r="C33" s="404" t="s">
        <v>3826</v>
      </c>
      <c r="D33" s="1113" t="s">
        <v>12264</v>
      </c>
      <c r="E33" s="127">
        <v>1</v>
      </c>
      <c r="F33" s="1114" t="s">
        <v>10866</v>
      </c>
      <c r="G33" s="1115">
        <v>13081.96</v>
      </c>
      <c r="H33" s="153">
        <f>IF(G33="","",G33-G33*COMPASS!$U$37)</f>
        <v>13081.96</v>
      </c>
    </row>
    <row r="34" spans="1:8">
      <c r="A34" s="72" t="s">
        <v>4045</v>
      </c>
      <c r="B34" s="73" t="s">
        <v>216</v>
      </c>
      <c r="C34" s="404" t="s">
        <v>3827</v>
      </c>
      <c r="D34" s="1113" t="s">
        <v>12265</v>
      </c>
      <c r="E34" s="127">
        <v>1</v>
      </c>
      <c r="F34" s="1114" t="s">
        <v>10866</v>
      </c>
      <c r="G34" s="1115">
        <v>15288.79</v>
      </c>
      <c r="H34" s="153">
        <f>IF(G34="","",G34-G34*COMPASS!$U$37)</f>
        <v>15288.79</v>
      </c>
    </row>
    <row r="35" spans="1:8">
      <c r="A35" s="72" t="s">
        <v>4050</v>
      </c>
      <c r="B35" s="73" t="s">
        <v>216</v>
      </c>
      <c r="C35" s="404" t="s">
        <v>3832</v>
      </c>
      <c r="D35" s="1113" t="s">
        <v>12270</v>
      </c>
      <c r="E35" s="127">
        <v>1</v>
      </c>
      <c r="F35" s="1114" t="s">
        <v>10866</v>
      </c>
      <c r="G35" s="1115">
        <v>15037.05</v>
      </c>
      <c r="H35" s="153">
        <f>IF(G35="","",G35-G35*COMPASS!$U$37)</f>
        <v>15037.05</v>
      </c>
    </row>
    <row r="36" spans="1:8">
      <c r="A36" s="72" t="s">
        <v>4049</v>
      </c>
      <c r="B36" s="73" t="s">
        <v>216</v>
      </c>
      <c r="C36" s="404" t="s">
        <v>3831</v>
      </c>
      <c r="D36" s="1113" t="s">
        <v>12269</v>
      </c>
      <c r="E36" s="127">
        <v>1</v>
      </c>
      <c r="F36" s="1114" t="s">
        <v>10866</v>
      </c>
      <c r="G36" s="1115">
        <v>16048.53</v>
      </c>
      <c r="H36" s="153">
        <f>IF(G36="","",G36-G36*COMPASS!$U$37)</f>
        <v>16048.53</v>
      </c>
    </row>
    <row r="37" spans="1:8" ht="20.399999999999999">
      <c r="A37" s="72" t="s">
        <v>14054</v>
      </c>
      <c r="B37" s="73" t="s">
        <v>216</v>
      </c>
      <c r="C37" s="404" t="s">
        <v>14055</v>
      </c>
      <c r="D37" s="1113" t="s">
        <v>14056</v>
      </c>
      <c r="E37" s="127">
        <v>1</v>
      </c>
      <c r="F37" s="1114" t="s">
        <v>10866</v>
      </c>
      <c r="G37" s="1115">
        <v>18337.240000000002</v>
      </c>
      <c r="H37" s="153">
        <f>IF(G37="","",G37-G37*COMPASS!$U$37)</f>
        <v>18337.240000000002</v>
      </c>
    </row>
    <row r="38" spans="1:8">
      <c r="A38" s="72" t="s">
        <v>4018</v>
      </c>
      <c r="B38" s="73" t="s">
        <v>216</v>
      </c>
      <c r="C38" s="404" t="s">
        <v>3800</v>
      </c>
      <c r="D38" s="1113" t="s">
        <v>12238</v>
      </c>
      <c r="E38" s="127">
        <v>1</v>
      </c>
      <c r="F38" s="1114" t="s">
        <v>10866</v>
      </c>
      <c r="G38" s="1115">
        <v>4655.6499999999996</v>
      </c>
      <c r="H38" s="153">
        <f>IF(G38="","",G38-G38*COMPASS!$U$37)</f>
        <v>4655.6499999999996</v>
      </c>
    </row>
    <row r="39" spans="1:8">
      <c r="A39" s="72" t="s">
        <v>4020</v>
      </c>
      <c r="B39" s="73" t="s">
        <v>216</v>
      </c>
      <c r="C39" s="404" t="s">
        <v>3802</v>
      </c>
      <c r="D39" s="1113" t="s">
        <v>12240</v>
      </c>
      <c r="E39" s="127">
        <v>1</v>
      </c>
      <c r="F39" s="1114" t="s">
        <v>10866</v>
      </c>
      <c r="G39" s="1115">
        <v>6273.71</v>
      </c>
      <c r="H39" s="153">
        <f>IF(G39="","",G39-G39*COMPASS!$U$37)</f>
        <v>6273.71</v>
      </c>
    </row>
    <row r="40" spans="1:8">
      <c r="A40" s="72" t="s">
        <v>4021</v>
      </c>
      <c r="B40" s="73" t="s">
        <v>216</v>
      </c>
      <c r="C40" s="404" t="s">
        <v>3803</v>
      </c>
      <c r="D40" s="1113" t="s">
        <v>12241</v>
      </c>
      <c r="E40" s="127">
        <v>1</v>
      </c>
      <c r="F40" s="1114" t="s">
        <v>10866</v>
      </c>
      <c r="G40" s="1115">
        <v>7818.67</v>
      </c>
      <c r="H40" s="153">
        <f>IF(G40="","",G40-G40*COMPASS!$U$37)</f>
        <v>7818.67</v>
      </c>
    </row>
    <row r="41" spans="1:8">
      <c r="A41" s="72" t="s">
        <v>4022</v>
      </c>
      <c r="B41" s="73" t="s">
        <v>216</v>
      </c>
      <c r="C41" s="404" t="s">
        <v>3804</v>
      </c>
      <c r="D41" s="1113" t="s">
        <v>12242</v>
      </c>
      <c r="E41" s="127">
        <v>1</v>
      </c>
      <c r="F41" s="1114" t="s">
        <v>10866</v>
      </c>
      <c r="G41" s="1115">
        <v>9421.7199999999993</v>
      </c>
      <c r="H41" s="153">
        <f>IF(G41="","",G41-G41*COMPASS!$U$37)</f>
        <v>9421.7199999999993</v>
      </c>
    </row>
    <row r="42" spans="1:8">
      <c r="A42" s="72" t="s">
        <v>4023</v>
      </c>
      <c r="B42" s="73" t="s">
        <v>216</v>
      </c>
      <c r="C42" s="404" t="s">
        <v>3805</v>
      </c>
      <c r="D42" s="1113" t="s">
        <v>12243</v>
      </c>
      <c r="E42" s="127">
        <v>1</v>
      </c>
      <c r="F42" s="1114" t="s">
        <v>10866</v>
      </c>
      <c r="G42" s="1115">
        <v>11939.45</v>
      </c>
      <c r="H42" s="153">
        <f>IF(G42="","",G42-G42*COMPASS!$U$37)</f>
        <v>11939.45</v>
      </c>
    </row>
    <row r="43" spans="1:8">
      <c r="A43" s="72" t="s">
        <v>4017</v>
      </c>
      <c r="B43" s="73" t="s">
        <v>216</v>
      </c>
      <c r="C43" s="404" t="s">
        <v>3799</v>
      </c>
      <c r="D43" s="1113" t="s">
        <v>12237</v>
      </c>
      <c r="E43" s="127">
        <v>1</v>
      </c>
      <c r="F43" s="1114" t="s">
        <v>10866</v>
      </c>
      <c r="G43" s="1115">
        <v>3761.24</v>
      </c>
      <c r="H43" s="153">
        <f>IF(G43="","",G43-G43*COMPASS!$U$37)</f>
        <v>3761.24</v>
      </c>
    </row>
    <row r="44" spans="1:8">
      <c r="A44" s="72" t="s">
        <v>4019</v>
      </c>
      <c r="B44" s="73" t="s">
        <v>216</v>
      </c>
      <c r="C44" s="404" t="s">
        <v>3801</v>
      </c>
      <c r="D44" s="1113" t="s">
        <v>12239</v>
      </c>
      <c r="E44" s="127">
        <v>1</v>
      </c>
      <c r="F44" s="1114" t="s">
        <v>10866</v>
      </c>
      <c r="G44" s="1115">
        <v>4844.6099999999997</v>
      </c>
      <c r="H44" s="153">
        <f>IF(G44="","",G44-G44*COMPASS!$U$37)</f>
        <v>4844.6099999999997</v>
      </c>
    </row>
    <row r="45" spans="1:8">
      <c r="A45" s="72" t="s">
        <v>4154</v>
      </c>
      <c r="B45" s="73" t="s">
        <v>216</v>
      </c>
      <c r="C45" s="404" t="s">
        <v>4153</v>
      </c>
      <c r="D45" s="1113" t="s">
        <v>12235</v>
      </c>
      <c r="E45" s="127">
        <v>1</v>
      </c>
      <c r="F45" s="1114" t="s">
        <v>10866</v>
      </c>
      <c r="G45" s="1115">
        <v>1238.19</v>
      </c>
      <c r="H45" s="153">
        <f>IF(G45="","",G45-G45*COMPASS!$U$37)</f>
        <v>1238.19</v>
      </c>
    </row>
    <row r="46" spans="1:8">
      <c r="A46" s="72" t="s">
        <v>4016</v>
      </c>
      <c r="B46" s="73" t="s">
        <v>216</v>
      </c>
      <c r="C46" s="404" t="s">
        <v>3798</v>
      </c>
      <c r="D46" s="1113" t="s">
        <v>12236</v>
      </c>
      <c r="E46" s="127">
        <v>1</v>
      </c>
      <c r="F46" s="1114" t="s">
        <v>10866</v>
      </c>
      <c r="G46" s="1115">
        <v>307.77</v>
      </c>
      <c r="H46" s="153">
        <f>IF(G46="","",G46-G46*COMPASS!$U$37)</f>
        <v>307.77</v>
      </c>
    </row>
    <row r="47" spans="1:8">
      <c r="A47" s="72" t="s">
        <v>4034</v>
      </c>
      <c r="B47" s="73" t="s">
        <v>216</v>
      </c>
      <c r="C47" s="404" t="s">
        <v>3816</v>
      </c>
      <c r="D47" s="1113" t="s">
        <v>12254</v>
      </c>
      <c r="E47" s="127">
        <v>1</v>
      </c>
      <c r="F47" s="1114" t="s">
        <v>10866</v>
      </c>
      <c r="G47" s="1115">
        <v>1730.53</v>
      </c>
      <c r="H47" s="153">
        <f>IF(G47="","",G47-G47*COMPASS!$U$37)</f>
        <v>1730.53</v>
      </c>
    </row>
    <row r="48" spans="1:8">
      <c r="A48" s="72" t="s">
        <v>4035</v>
      </c>
      <c r="B48" s="73" t="s">
        <v>216</v>
      </c>
      <c r="C48" s="404" t="s">
        <v>3817</v>
      </c>
      <c r="D48" s="1113" t="s">
        <v>12255</v>
      </c>
      <c r="E48" s="127">
        <v>1</v>
      </c>
      <c r="F48" s="1114" t="s">
        <v>10866</v>
      </c>
      <c r="G48" s="1115">
        <v>2127.54</v>
      </c>
      <c r="H48" s="153">
        <f>IF(G48="","",G48-G48*COMPASS!$U$37)</f>
        <v>2127.54</v>
      </c>
    </row>
    <row r="49" spans="1:8">
      <c r="A49" s="72" t="s">
        <v>4036</v>
      </c>
      <c r="B49" s="73" t="s">
        <v>216</v>
      </c>
      <c r="C49" s="404" t="s">
        <v>3818</v>
      </c>
      <c r="D49" s="1113" t="s">
        <v>12256</v>
      </c>
      <c r="E49" s="127">
        <v>1</v>
      </c>
      <c r="F49" s="1114" t="s">
        <v>10866</v>
      </c>
      <c r="G49" s="1115">
        <v>3216.37</v>
      </c>
      <c r="H49" s="153">
        <f>IF(G49="","",G49-G49*COMPASS!$U$37)</f>
        <v>3216.37</v>
      </c>
    </row>
    <row r="50" spans="1:8">
      <c r="A50" s="72" t="s">
        <v>14057</v>
      </c>
      <c r="B50" s="73" t="s">
        <v>216</v>
      </c>
      <c r="C50" s="404" t="s">
        <v>14058</v>
      </c>
      <c r="D50" s="1113" t="s">
        <v>14059</v>
      </c>
      <c r="E50" s="127">
        <v>1</v>
      </c>
      <c r="F50" s="1114" t="s">
        <v>10866</v>
      </c>
      <c r="G50" s="1115">
        <v>1762.56</v>
      </c>
      <c r="H50" s="153">
        <f>IF(G50="","",G50-G50*COMPASS!$U$37)</f>
        <v>1762.56</v>
      </c>
    </row>
    <row r="51" spans="1:8">
      <c r="A51" s="411" t="s">
        <v>3840</v>
      </c>
      <c r="B51" s="411"/>
      <c r="C51" s="411"/>
      <c r="D51" s="612"/>
      <c r="E51" s="232"/>
      <c r="F51" s="232"/>
      <c r="G51" s="1116"/>
      <c r="H51" s="153" t="str">
        <f>IF(G51="","",G51-G51*COMPASS!$U$37)</f>
        <v/>
      </c>
    </row>
    <row r="52" spans="1:8">
      <c r="A52" s="72" t="s">
        <v>4062</v>
      </c>
      <c r="B52" s="73" t="s">
        <v>216</v>
      </c>
      <c r="C52" s="404" t="s">
        <v>3845</v>
      </c>
      <c r="D52" s="1113" t="s">
        <v>12282</v>
      </c>
      <c r="E52" s="127">
        <v>1</v>
      </c>
      <c r="F52" s="1114" t="s">
        <v>10866</v>
      </c>
      <c r="G52" s="1115">
        <v>373.7</v>
      </c>
      <c r="H52" s="153">
        <f>IF(G52="","",G52-G52*COMPASS!$U$37)</f>
        <v>373.7</v>
      </c>
    </row>
    <row r="53" spans="1:8">
      <c r="A53" s="72" t="s">
        <v>4064</v>
      </c>
      <c r="B53" s="73" t="s">
        <v>216</v>
      </c>
      <c r="C53" s="404" t="s">
        <v>3847</v>
      </c>
      <c r="D53" s="1113" t="s">
        <v>12284</v>
      </c>
      <c r="E53" s="127">
        <v>1</v>
      </c>
      <c r="F53" s="1114" t="s">
        <v>10866</v>
      </c>
      <c r="G53" s="1115">
        <v>596.14</v>
      </c>
      <c r="H53" s="153">
        <f>IF(G53="","",G53-G53*COMPASS!$U$37)</f>
        <v>596.14</v>
      </c>
    </row>
    <row r="54" spans="1:8">
      <c r="A54" s="72" t="s">
        <v>4058</v>
      </c>
      <c r="B54" s="73" t="s">
        <v>216</v>
      </c>
      <c r="C54" s="404" t="s">
        <v>3841</v>
      </c>
      <c r="D54" s="1113" t="s">
        <v>12278</v>
      </c>
      <c r="E54" s="127">
        <v>1</v>
      </c>
      <c r="F54" s="1114" t="s">
        <v>10866</v>
      </c>
      <c r="G54" s="1115">
        <v>909.39</v>
      </c>
      <c r="H54" s="153">
        <f>IF(G54="","",G54-G54*COMPASS!$U$37)</f>
        <v>909.39</v>
      </c>
    </row>
    <row r="55" spans="1:8">
      <c r="A55" s="72" t="s">
        <v>4061</v>
      </c>
      <c r="B55" s="73" t="s">
        <v>216</v>
      </c>
      <c r="C55" s="404" t="s">
        <v>3844</v>
      </c>
      <c r="D55" s="1113" t="s">
        <v>12281</v>
      </c>
      <c r="E55" s="127">
        <v>1</v>
      </c>
      <c r="F55" s="1114" t="s">
        <v>10866</v>
      </c>
      <c r="G55" s="1115">
        <v>295.95</v>
      </c>
      <c r="H55" s="153">
        <f>IF(G55="","",G55-G55*COMPASS!$U$37)</f>
        <v>295.95</v>
      </c>
    </row>
    <row r="56" spans="1:8">
      <c r="A56" s="72" t="s">
        <v>4063</v>
      </c>
      <c r="B56" s="73" t="s">
        <v>216</v>
      </c>
      <c r="C56" s="404" t="s">
        <v>3846</v>
      </c>
      <c r="D56" s="1113" t="s">
        <v>12283</v>
      </c>
      <c r="E56" s="127">
        <v>1</v>
      </c>
      <c r="F56" s="1114" t="s">
        <v>10866</v>
      </c>
      <c r="G56" s="1115">
        <v>697.68</v>
      </c>
      <c r="H56" s="153">
        <f>IF(G56="","",G56-G56*COMPASS!$U$37)</f>
        <v>697.68</v>
      </c>
    </row>
    <row r="57" spans="1:8">
      <c r="A57" s="72" t="s">
        <v>4059</v>
      </c>
      <c r="B57" s="73" t="s">
        <v>216</v>
      </c>
      <c r="C57" s="404" t="s">
        <v>3842</v>
      </c>
      <c r="D57" s="1113" t="s">
        <v>12279</v>
      </c>
      <c r="E57" s="127">
        <v>1</v>
      </c>
      <c r="F57" s="1114" t="s">
        <v>10866</v>
      </c>
      <c r="G57" s="1115">
        <v>180.16</v>
      </c>
      <c r="H57" s="153">
        <f>IF(G57="","",G57-G57*COMPASS!$U$37)</f>
        <v>180.16</v>
      </c>
    </row>
    <row r="58" spans="1:8">
      <c r="A58" s="72" t="s">
        <v>4060</v>
      </c>
      <c r="B58" s="73" t="s">
        <v>216</v>
      </c>
      <c r="C58" s="404" t="s">
        <v>3843</v>
      </c>
      <c r="D58" s="1113" t="s">
        <v>12280</v>
      </c>
      <c r="E58" s="127">
        <v>1</v>
      </c>
      <c r="F58" s="1114" t="s">
        <v>10866</v>
      </c>
      <c r="G58" s="1115">
        <v>270.52999999999997</v>
      </c>
      <c r="H58" s="153">
        <f>IF(G58="","",G58-G58*COMPASS!$U$37)</f>
        <v>270.52999999999997</v>
      </c>
    </row>
    <row r="59" spans="1:8">
      <c r="A59" s="72" t="s">
        <v>4068</v>
      </c>
      <c r="B59" s="73" t="s">
        <v>216</v>
      </c>
      <c r="C59" s="404" t="s">
        <v>3851</v>
      </c>
      <c r="D59" s="1113" t="s">
        <v>12288</v>
      </c>
      <c r="E59" s="127">
        <v>1</v>
      </c>
      <c r="F59" s="1114" t="s">
        <v>10866</v>
      </c>
      <c r="G59" s="1115">
        <v>1121.1400000000001</v>
      </c>
      <c r="H59" s="153">
        <f>IF(G59="","",G59-G59*COMPASS!$U$37)</f>
        <v>1121.1400000000001</v>
      </c>
    </row>
    <row r="60" spans="1:8">
      <c r="A60" s="72" t="s">
        <v>4069</v>
      </c>
      <c r="B60" s="73" t="s">
        <v>216</v>
      </c>
      <c r="C60" s="404" t="s">
        <v>3852</v>
      </c>
      <c r="D60" s="1113" t="s">
        <v>12289</v>
      </c>
      <c r="E60" s="127">
        <v>1</v>
      </c>
      <c r="F60" s="1114" t="s">
        <v>10866</v>
      </c>
      <c r="G60" s="1115">
        <v>744.05</v>
      </c>
      <c r="H60" s="153">
        <f>IF(G60="","",G60-G60*COMPASS!$U$37)</f>
        <v>744.05</v>
      </c>
    </row>
    <row r="61" spans="1:8">
      <c r="A61" s="72" t="s">
        <v>4065</v>
      </c>
      <c r="B61" s="73" t="s">
        <v>216</v>
      </c>
      <c r="C61" s="404" t="s">
        <v>3848</v>
      </c>
      <c r="D61" s="1113" t="s">
        <v>12285</v>
      </c>
      <c r="E61" s="127">
        <v>1</v>
      </c>
      <c r="F61" s="1114" t="s">
        <v>10866</v>
      </c>
      <c r="G61" s="1115">
        <v>1121.1400000000001</v>
      </c>
      <c r="H61" s="153">
        <f>IF(G61="","",G61-G61*COMPASS!$U$37)</f>
        <v>1121.1400000000001</v>
      </c>
    </row>
    <row r="62" spans="1:8">
      <c r="A62" s="72" t="s">
        <v>4067</v>
      </c>
      <c r="B62" s="73" t="s">
        <v>216</v>
      </c>
      <c r="C62" s="404" t="s">
        <v>3850</v>
      </c>
      <c r="D62" s="1113" t="s">
        <v>12287</v>
      </c>
      <c r="E62" s="127">
        <v>1</v>
      </c>
      <c r="F62" s="1114" t="s">
        <v>10866</v>
      </c>
      <c r="G62" s="1115">
        <v>1711.58</v>
      </c>
      <c r="H62" s="153">
        <f>IF(G62="","",G62-G62*COMPASS!$U$37)</f>
        <v>1711.58</v>
      </c>
    </row>
    <row r="63" spans="1:8">
      <c r="A63" s="72" t="s">
        <v>4066</v>
      </c>
      <c r="B63" s="73" t="s">
        <v>216</v>
      </c>
      <c r="C63" s="404" t="s">
        <v>3849</v>
      </c>
      <c r="D63" s="1113" t="s">
        <v>12286</v>
      </c>
      <c r="E63" s="127">
        <v>1</v>
      </c>
      <c r="F63" s="1114" t="s">
        <v>10866</v>
      </c>
      <c r="G63" s="1115">
        <v>1711.58</v>
      </c>
      <c r="H63" s="153">
        <f>IF(G63="","",G63-G63*COMPASS!$U$37)</f>
        <v>1711.58</v>
      </c>
    </row>
    <row r="64" spans="1:8">
      <c r="A64" s="411" t="s">
        <v>3853</v>
      </c>
      <c r="B64" s="411"/>
      <c r="C64" s="411"/>
      <c r="D64" s="612"/>
      <c r="E64" s="232"/>
      <c r="F64" s="232"/>
      <c r="G64" s="1116"/>
      <c r="H64" s="153" t="str">
        <f>IF(G64="","",G64-G64*COMPASS!$U$37)</f>
        <v/>
      </c>
    </row>
    <row r="65" spans="1:8">
      <c r="A65" s="72" t="str">
        <f t="shared" ref="A65:A128" si="0">CONCATENATE(P65,"-",Q65,"-",C65)</f>
        <v>--LG-310485</v>
      </c>
      <c r="B65" s="73" t="s">
        <v>216</v>
      </c>
      <c r="C65" s="404" t="s">
        <v>3884</v>
      </c>
      <c r="D65" s="1113" t="s">
        <v>12320</v>
      </c>
      <c r="E65" s="127">
        <v>1</v>
      </c>
      <c r="F65" s="1114"/>
      <c r="G65" s="1115">
        <v>2345.6799999999998</v>
      </c>
      <c r="H65" s="153">
        <f>IF(G65="","",G65-G65*COMPASS!$U$37)</f>
        <v>2345.6799999999998</v>
      </c>
    </row>
    <row r="66" spans="1:8">
      <c r="A66" s="72" t="str">
        <f t="shared" si="0"/>
        <v>--LG-310486</v>
      </c>
      <c r="B66" s="73" t="s">
        <v>216</v>
      </c>
      <c r="C66" s="404" t="s">
        <v>3885</v>
      </c>
      <c r="D66" s="1113" t="s">
        <v>12321</v>
      </c>
      <c r="E66" s="127">
        <v>1</v>
      </c>
      <c r="F66" s="1114"/>
      <c r="G66" s="1115">
        <v>1910.06</v>
      </c>
      <c r="H66" s="153">
        <f>IF(G66="","",G66-G66*COMPASS!$U$37)</f>
        <v>1910.06</v>
      </c>
    </row>
    <row r="67" spans="1:8">
      <c r="A67" s="72" t="str">
        <f t="shared" si="0"/>
        <v>--LG-310487</v>
      </c>
      <c r="B67" s="73" t="s">
        <v>216</v>
      </c>
      <c r="C67" s="404" t="s">
        <v>3886</v>
      </c>
      <c r="D67" s="1113" t="s">
        <v>12322</v>
      </c>
      <c r="E67" s="127">
        <v>1</v>
      </c>
      <c r="F67" s="1114"/>
      <c r="G67" s="1115">
        <v>1574.97</v>
      </c>
      <c r="H67" s="153">
        <f>IF(G67="","",G67-G67*COMPASS!$U$37)</f>
        <v>1574.97</v>
      </c>
    </row>
    <row r="68" spans="1:8">
      <c r="A68" s="72" t="str">
        <f t="shared" si="0"/>
        <v>--LG-310488</v>
      </c>
      <c r="B68" s="73" t="s">
        <v>216</v>
      </c>
      <c r="C68" s="404" t="s">
        <v>3887</v>
      </c>
      <c r="D68" s="1113" t="s">
        <v>12323</v>
      </c>
      <c r="E68" s="127">
        <v>1</v>
      </c>
      <c r="F68" s="1114"/>
      <c r="G68" s="1115">
        <v>1122.58</v>
      </c>
      <c r="H68" s="153">
        <f>IF(G68="","",G68-G68*COMPASS!$U$37)</f>
        <v>1122.58</v>
      </c>
    </row>
    <row r="69" spans="1:8">
      <c r="A69" s="72" t="str">
        <f t="shared" si="0"/>
        <v>--LG-310489</v>
      </c>
      <c r="B69" s="73" t="s">
        <v>216</v>
      </c>
      <c r="C69" s="404" t="s">
        <v>3888</v>
      </c>
      <c r="D69" s="1113" t="s">
        <v>12324</v>
      </c>
      <c r="E69" s="127">
        <v>1</v>
      </c>
      <c r="F69" s="1114"/>
      <c r="G69" s="1115">
        <v>904.77</v>
      </c>
      <c r="H69" s="153">
        <f>IF(G69="","",G69-G69*COMPASS!$U$37)</f>
        <v>904.77</v>
      </c>
    </row>
    <row r="70" spans="1:8">
      <c r="A70" s="72" t="str">
        <f t="shared" si="0"/>
        <v>--LG-310490</v>
      </c>
      <c r="B70" s="73" t="s">
        <v>216</v>
      </c>
      <c r="C70" s="404" t="s">
        <v>3889</v>
      </c>
      <c r="D70" s="1113" t="s">
        <v>12325</v>
      </c>
      <c r="E70" s="127">
        <v>1</v>
      </c>
      <c r="F70" s="1114"/>
      <c r="G70" s="1115">
        <v>2580.2399999999998</v>
      </c>
      <c r="H70" s="153">
        <f>IF(G70="","",G70-G70*COMPASS!$U$37)</f>
        <v>2580.2399999999998</v>
      </c>
    </row>
    <row r="71" spans="1:8">
      <c r="A71" s="72" t="str">
        <f t="shared" si="0"/>
        <v>--LG-310491</v>
      </c>
      <c r="B71" s="73" t="s">
        <v>216</v>
      </c>
      <c r="C71" s="404" t="s">
        <v>3890</v>
      </c>
      <c r="D71" s="1113" t="s">
        <v>12326</v>
      </c>
      <c r="E71" s="127">
        <v>1</v>
      </c>
      <c r="F71" s="1114"/>
      <c r="G71" s="1115">
        <v>2362.44</v>
      </c>
      <c r="H71" s="153">
        <f>IF(G71="","",G71-G71*COMPASS!$U$37)</f>
        <v>2362.44</v>
      </c>
    </row>
    <row r="72" spans="1:8">
      <c r="A72" s="72" t="str">
        <f t="shared" si="0"/>
        <v>--LG-310492</v>
      </c>
      <c r="B72" s="73" t="s">
        <v>216</v>
      </c>
      <c r="C72" s="404" t="s">
        <v>3891</v>
      </c>
      <c r="D72" s="1113" t="s">
        <v>12327</v>
      </c>
      <c r="E72" s="127">
        <v>1</v>
      </c>
      <c r="F72" s="1114"/>
      <c r="G72" s="1115">
        <v>1675.51</v>
      </c>
      <c r="H72" s="153">
        <f>IF(G72="","",G72-G72*COMPASS!$U$37)</f>
        <v>1675.51</v>
      </c>
    </row>
    <row r="73" spans="1:8">
      <c r="A73" s="72" t="str">
        <f t="shared" si="0"/>
        <v>--LG-310493</v>
      </c>
      <c r="B73" s="73" t="s">
        <v>216</v>
      </c>
      <c r="C73" s="404" t="s">
        <v>3892</v>
      </c>
      <c r="D73" s="1113" t="s">
        <v>12328</v>
      </c>
      <c r="E73" s="127">
        <v>1</v>
      </c>
      <c r="F73" s="1114"/>
      <c r="G73" s="1115">
        <v>1239.8499999999999</v>
      </c>
      <c r="H73" s="153">
        <f>IF(G73="","",G73-G73*COMPASS!$U$37)</f>
        <v>1239.8499999999999</v>
      </c>
    </row>
    <row r="74" spans="1:8">
      <c r="A74" s="72" t="str">
        <f t="shared" si="0"/>
        <v>--LG-310494</v>
      </c>
      <c r="B74" s="73" t="s">
        <v>216</v>
      </c>
      <c r="C74" s="404" t="s">
        <v>3893</v>
      </c>
      <c r="D74" s="1113" t="s">
        <v>12329</v>
      </c>
      <c r="E74" s="127">
        <v>1</v>
      </c>
      <c r="F74" s="1114"/>
      <c r="G74" s="1115">
        <v>1005.3</v>
      </c>
      <c r="H74" s="153">
        <f>IF(G74="","",G74-G74*COMPASS!$U$37)</f>
        <v>1005.3</v>
      </c>
    </row>
    <row r="75" spans="1:8">
      <c r="A75" s="72" t="str">
        <f t="shared" si="0"/>
        <v>--LG-310495</v>
      </c>
      <c r="B75" s="73" t="s">
        <v>216</v>
      </c>
      <c r="C75" s="404" t="s">
        <v>3894</v>
      </c>
      <c r="D75" s="1113" t="s">
        <v>12330</v>
      </c>
      <c r="E75" s="127">
        <v>1</v>
      </c>
      <c r="F75" s="1114"/>
      <c r="G75" s="1115">
        <v>2697.54</v>
      </c>
      <c r="H75" s="153">
        <f>IF(G75="","",G75-G75*COMPASS!$U$37)</f>
        <v>2697.54</v>
      </c>
    </row>
    <row r="76" spans="1:8">
      <c r="A76" s="72" t="str">
        <f t="shared" si="0"/>
        <v>--LG-310496</v>
      </c>
      <c r="B76" s="73" t="s">
        <v>216</v>
      </c>
      <c r="C76" s="404" t="s">
        <v>3895</v>
      </c>
      <c r="D76" s="1113" t="s">
        <v>12331</v>
      </c>
      <c r="E76" s="127">
        <v>1</v>
      </c>
      <c r="F76" s="1114"/>
      <c r="G76" s="1115">
        <v>2462.96</v>
      </c>
      <c r="H76" s="153">
        <f>IF(G76="","",G76-G76*COMPASS!$U$37)</f>
        <v>2462.96</v>
      </c>
    </row>
    <row r="77" spans="1:8">
      <c r="A77" s="72" t="str">
        <f t="shared" si="0"/>
        <v>--LG-310497</v>
      </c>
      <c r="B77" s="73" t="s">
        <v>216</v>
      </c>
      <c r="C77" s="404" t="s">
        <v>3896</v>
      </c>
      <c r="D77" s="1113" t="s">
        <v>12332</v>
      </c>
      <c r="E77" s="127">
        <v>1</v>
      </c>
      <c r="F77" s="1114"/>
      <c r="G77" s="1115">
        <v>1792.78</v>
      </c>
      <c r="H77" s="153">
        <f>IF(G77="","",G77-G77*COMPASS!$U$37)</f>
        <v>1792.78</v>
      </c>
    </row>
    <row r="78" spans="1:8">
      <c r="A78" s="72" t="str">
        <f t="shared" si="0"/>
        <v>--LG-310498</v>
      </c>
      <c r="B78" s="73" t="s">
        <v>216</v>
      </c>
      <c r="C78" s="404" t="s">
        <v>3897</v>
      </c>
      <c r="D78" s="1113" t="s">
        <v>12333</v>
      </c>
      <c r="E78" s="127">
        <v>1</v>
      </c>
      <c r="F78" s="1114"/>
      <c r="G78" s="1115">
        <v>1340.39</v>
      </c>
      <c r="H78" s="153">
        <f>IF(G78="","",G78-G78*COMPASS!$U$37)</f>
        <v>1340.39</v>
      </c>
    </row>
    <row r="79" spans="1:8">
      <c r="A79" s="72" t="str">
        <f t="shared" si="0"/>
        <v>--LG-310499</v>
      </c>
      <c r="B79" s="73" t="s">
        <v>216</v>
      </c>
      <c r="C79" s="404" t="s">
        <v>3898</v>
      </c>
      <c r="D79" s="1113" t="s">
        <v>12334</v>
      </c>
      <c r="E79" s="127">
        <v>1</v>
      </c>
      <c r="F79" s="1114"/>
      <c r="G79" s="1115">
        <v>1122.58</v>
      </c>
      <c r="H79" s="153">
        <f>IF(G79="","",G79-G79*COMPASS!$U$37)</f>
        <v>1122.58</v>
      </c>
    </row>
    <row r="80" spans="1:8">
      <c r="A80" s="72" t="str">
        <f t="shared" si="0"/>
        <v>--LG-310500</v>
      </c>
      <c r="B80" s="73" t="s">
        <v>216</v>
      </c>
      <c r="C80" s="404" t="s">
        <v>3899</v>
      </c>
      <c r="D80" s="1113" t="s">
        <v>12335</v>
      </c>
      <c r="E80" s="127">
        <v>1</v>
      </c>
      <c r="F80" s="1114"/>
      <c r="G80" s="1115">
        <v>3149.92</v>
      </c>
      <c r="H80" s="153">
        <f>IF(G80="","",G80-G80*COMPASS!$U$37)</f>
        <v>3149.92</v>
      </c>
    </row>
    <row r="81" spans="1:8">
      <c r="A81" s="72" t="str">
        <f t="shared" si="0"/>
        <v>--LG-310501</v>
      </c>
      <c r="B81" s="73" t="s">
        <v>216</v>
      </c>
      <c r="C81" s="404" t="s">
        <v>3900</v>
      </c>
      <c r="D81" s="1113" t="s">
        <v>12336</v>
      </c>
      <c r="E81" s="127">
        <v>1</v>
      </c>
      <c r="F81" s="1114"/>
      <c r="G81" s="1115">
        <v>2462.96</v>
      </c>
      <c r="H81" s="153">
        <f>IF(G81="","",G81-G81*COMPASS!$U$37)</f>
        <v>2462.96</v>
      </c>
    </row>
    <row r="82" spans="1:8">
      <c r="A82" s="72" t="str">
        <f t="shared" si="0"/>
        <v>--LG-310502</v>
      </c>
      <c r="B82" s="73" t="s">
        <v>216</v>
      </c>
      <c r="C82" s="404" t="s">
        <v>3901</v>
      </c>
      <c r="D82" s="1113" t="s">
        <v>12337</v>
      </c>
      <c r="E82" s="127">
        <v>1</v>
      </c>
      <c r="F82" s="1114"/>
      <c r="G82" s="1115">
        <v>2245.14</v>
      </c>
      <c r="H82" s="153">
        <f>IF(G82="","",G82-G82*COMPASS!$U$37)</f>
        <v>2245.14</v>
      </c>
    </row>
    <row r="83" spans="1:8">
      <c r="A83" s="72" t="str">
        <f t="shared" si="0"/>
        <v>--LG-310503</v>
      </c>
      <c r="B83" s="73" t="s">
        <v>216</v>
      </c>
      <c r="C83" s="404" t="s">
        <v>3902</v>
      </c>
      <c r="D83" s="1113" t="s">
        <v>12338</v>
      </c>
      <c r="E83" s="127">
        <v>1</v>
      </c>
      <c r="F83" s="1114"/>
      <c r="G83" s="1115">
        <v>1792.78</v>
      </c>
      <c r="H83" s="153">
        <f>IF(G83="","",G83-G83*COMPASS!$U$37)</f>
        <v>1792.78</v>
      </c>
    </row>
    <row r="84" spans="1:8">
      <c r="A84" s="72" t="str">
        <f t="shared" si="0"/>
        <v>--LG-310504</v>
      </c>
      <c r="B84" s="73" t="s">
        <v>216</v>
      </c>
      <c r="C84" s="404" t="s">
        <v>3903</v>
      </c>
      <c r="D84" s="1113" t="s">
        <v>12339</v>
      </c>
      <c r="E84" s="127">
        <v>1</v>
      </c>
      <c r="F84" s="1114"/>
      <c r="G84" s="1115">
        <v>1340.39</v>
      </c>
      <c r="H84" s="153">
        <f>IF(G84="","",G84-G84*COMPASS!$U$37)</f>
        <v>1340.39</v>
      </c>
    </row>
    <row r="85" spans="1:8">
      <c r="A85" s="72" t="str">
        <f t="shared" si="0"/>
        <v>--LG-310505</v>
      </c>
      <c r="B85" s="73" t="s">
        <v>216</v>
      </c>
      <c r="C85" s="404" t="s">
        <v>3904</v>
      </c>
      <c r="D85" s="1113" t="s">
        <v>12340</v>
      </c>
      <c r="E85" s="127">
        <v>1</v>
      </c>
      <c r="F85" s="1114"/>
      <c r="G85" s="1115">
        <v>4272.5</v>
      </c>
      <c r="H85" s="153">
        <f>IF(G85="","",G85-G85*COMPASS!$U$37)</f>
        <v>4272.5</v>
      </c>
    </row>
    <row r="86" spans="1:8">
      <c r="A86" s="72" t="str">
        <f t="shared" si="0"/>
        <v>--LG-310506</v>
      </c>
      <c r="B86" s="73" t="s">
        <v>216</v>
      </c>
      <c r="C86" s="404" t="s">
        <v>3905</v>
      </c>
      <c r="D86" s="1113" t="s">
        <v>12341</v>
      </c>
      <c r="E86" s="127">
        <v>1</v>
      </c>
      <c r="F86" s="1114"/>
      <c r="G86" s="1115">
        <v>3585.56</v>
      </c>
      <c r="H86" s="153">
        <f>IF(G86="","",G86-G86*COMPASS!$U$37)</f>
        <v>3585.56</v>
      </c>
    </row>
    <row r="87" spans="1:8">
      <c r="A87" s="72" t="str">
        <f t="shared" si="0"/>
        <v>--LG-310507</v>
      </c>
      <c r="B87" s="73" t="s">
        <v>216</v>
      </c>
      <c r="C87" s="404" t="s">
        <v>3906</v>
      </c>
      <c r="D87" s="1113" t="s">
        <v>12342</v>
      </c>
      <c r="E87" s="127">
        <v>1</v>
      </c>
      <c r="F87" s="1114"/>
      <c r="G87" s="1115">
        <v>3149.92</v>
      </c>
      <c r="H87" s="153">
        <f>IF(G87="","",G87-G87*COMPASS!$U$37)</f>
        <v>3149.92</v>
      </c>
    </row>
    <row r="88" spans="1:8">
      <c r="A88" s="72" t="str">
        <f t="shared" si="0"/>
        <v>--LG-310508</v>
      </c>
      <c r="B88" s="73" t="s">
        <v>216</v>
      </c>
      <c r="C88" s="404" t="s">
        <v>3907</v>
      </c>
      <c r="D88" s="1113" t="s">
        <v>12343</v>
      </c>
      <c r="E88" s="127">
        <v>1</v>
      </c>
      <c r="F88" s="1114"/>
      <c r="G88" s="1115">
        <v>2680.78</v>
      </c>
      <c r="H88" s="153">
        <f>IF(G88="","",G88-G88*COMPASS!$U$37)</f>
        <v>2680.78</v>
      </c>
    </row>
    <row r="89" spans="1:8">
      <c r="A89" s="72" t="str">
        <f t="shared" si="0"/>
        <v>--LG-310509</v>
      </c>
      <c r="B89" s="73" t="s">
        <v>216</v>
      </c>
      <c r="C89" s="404" t="s">
        <v>3908</v>
      </c>
      <c r="D89" s="1113" t="s">
        <v>12344</v>
      </c>
      <c r="E89" s="127">
        <v>1</v>
      </c>
      <c r="F89" s="1114"/>
      <c r="G89" s="1115">
        <v>2010.6</v>
      </c>
      <c r="H89" s="153">
        <f>IF(G89="","",G89-G89*COMPASS!$U$37)</f>
        <v>2010.6</v>
      </c>
    </row>
    <row r="90" spans="1:8">
      <c r="A90" s="72" t="str">
        <f t="shared" si="0"/>
        <v>--LG-310510</v>
      </c>
      <c r="B90" s="73" t="s">
        <v>216</v>
      </c>
      <c r="C90" s="404" t="s">
        <v>3909</v>
      </c>
      <c r="D90" s="1113" t="s">
        <v>12345</v>
      </c>
      <c r="E90" s="127">
        <v>1</v>
      </c>
      <c r="F90" s="1114"/>
      <c r="G90" s="1115">
        <v>4490.32</v>
      </c>
      <c r="H90" s="153">
        <f>IF(G90="","",G90-G90*COMPASS!$U$37)</f>
        <v>4490.32</v>
      </c>
    </row>
    <row r="91" spans="1:8">
      <c r="A91" s="72" t="str">
        <f t="shared" si="0"/>
        <v>--LG-310511</v>
      </c>
      <c r="B91" s="73" t="s">
        <v>216</v>
      </c>
      <c r="C91" s="404" t="s">
        <v>3910</v>
      </c>
      <c r="D91" s="1113" t="s">
        <v>12346</v>
      </c>
      <c r="E91" s="127">
        <v>1</v>
      </c>
      <c r="F91" s="1114"/>
      <c r="G91" s="1115">
        <v>3820.11</v>
      </c>
      <c r="H91" s="153">
        <f>IF(G91="","",G91-G91*COMPASS!$U$37)</f>
        <v>3820.11</v>
      </c>
    </row>
    <row r="92" spans="1:8">
      <c r="A92" s="72" t="str">
        <f t="shared" si="0"/>
        <v>--LG-310512</v>
      </c>
      <c r="B92" s="73" t="s">
        <v>216</v>
      </c>
      <c r="C92" s="404" t="s">
        <v>3911</v>
      </c>
      <c r="D92" s="1113" t="s">
        <v>12347</v>
      </c>
      <c r="E92" s="127">
        <v>1</v>
      </c>
      <c r="F92" s="1114"/>
      <c r="G92" s="1115">
        <v>3350.97</v>
      </c>
      <c r="H92" s="153">
        <f>IF(G92="","",G92-G92*COMPASS!$U$37)</f>
        <v>3350.97</v>
      </c>
    </row>
    <row r="93" spans="1:8">
      <c r="A93" s="72" t="str">
        <f t="shared" si="0"/>
        <v>--LG-310513</v>
      </c>
      <c r="B93" s="73" t="s">
        <v>216</v>
      </c>
      <c r="C93" s="404" t="s">
        <v>3912</v>
      </c>
      <c r="D93" s="1113" t="s">
        <v>12348</v>
      </c>
      <c r="E93" s="127">
        <v>1</v>
      </c>
      <c r="F93" s="1114"/>
      <c r="G93" s="1115">
        <v>2915.34</v>
      </c>
      <c r="H93" s="153">
        <f>IF(G93="","",G93-G93*COMPASS!$U$37)</f>
        <v>2915.34</v>
      </c>
    </row>
    <row r="94" spans="1:8">
      <c r="A94" s="72" t="str">
        <f t="shared" si="0"/>
        <v>--LG-310514</v>
      </c>
      <c r="B94" s="73" t="s">
        <v>216</v>
      </c>
      <c r="C94" s="404" t="s">
        <v>3913</v>
      </c>
      <c r="D94" s="1113" t="s">
        <v>12349</v>
      </c>
      <c r="E94" s="127">
        <v>1</v>
      </c>
      <c r="F94" s="1114"/>
      <c r="G94" s="1115">
        <v>2462.96</v>
      </c>
      <c r="H94" s="153">
        <f>IF(G94="","",G94-G94*COMPASS!$U$37)</f>
        <v>2462.96</v>
      </c>
    </row>
    <row r="95" spans="1:8">
      <c r="A95" s="72" t="str">
        <f t="shared" si="0"/>
        <v>--LG-310515</v>
      </c>
      <c r="B95" s="73" t="s">
        <v>216</v>
      </c>
      <c r="C95" s="404" t="s">
        <v>3916</v>
      </c>
      <c r="D95" s="1113" t="s">
        <v>12352</v>
      </c>
      <c r="E95" s="127">
        <v>1</v>
      </c>
      <c r="F95" s="1114"/>
      <c r="G95" s="1115">
        <v>72.819999999999993</v>
      </c>
      <c r="H95" s="153">
        <f>IF(G95="","",G95-G95*COMPASS!$U$37)</f>
        <v>72.819999999999993</v>
      </c>
    </row>
    <row r="96" spans="1:8">
      <c r="A96" s="72" t="str">
        <f t="shared" si="0"/>
        <v>--LG-310516</v>
      </c>
      <c r="B96" s="73" t="s">
        <v>216</v>
      </c>
      <c r="C96" s="404" t="s">
        <v>3917</v>
      </c>
      <c r="D96" s="1113" t="s">
        <v>12353</v>
      </c>
      <c r="E96" s="127">
        <v>1</v>
      </c>
      <c r="F96" s="1114"/>
      <c r="G96" s="1115">
        <v>89.01</v>
      </c>
      <c r="H96" s="153">
        <f>IF(G96="","",G96-G96*COMPASS!$U$37)</f>
        <v>89.01</v>
      </c>
    </row>
    <row r="97" spans="1:8">
      <c r="A97" s="72" t="str">
        <f t="shared" si="0"/>
        <v>--LG-310517</v>
      </c>
      <c r="B97" s="73" t="s">
        <v>216</v>
      </c>
      <c r="C97" s="404" t="s">
        <v>3918</v>
      </c>
      <c r="D97" s="1113" t="s">
        <v>12354</v>
      </c>
      <c r="E97" s="127">
        <v>1</v>
      </c>
      <c r="F97" s="1114"/>
      <c r="G97" s="1115">
        <v>105.18</v>
      </c>
      <c r="H97" s="153">
        <f>IF(G97="","",G97-G97*COMPASS!$U$37)</f>
        <v>105.18</v>
      </c>
    </row>
    <row r="98" spans="1:8">
      <c r="A98" s="72" t="str">
        <f t="shared" si="0"/>
        <v>--LG-310518</v>
      </c>
      <c r="B98" s="73" t="s">
        <v>216</v>
      </c>
      <c r="C98" s="404" t="s">
        <v>3919</v>
      </c>
      <c r="D98" s="1113" t="s">
        <v>12355</v>
      </c>
      <c r="E98" s="127">
        <v>1</v>
      </c>
      <c r="F98" s="1114"/>
      <c r="G98" s="1115">
        <v>153.74</v>
      </c>
      <c r="H98" s="153">
        <f>IF(G98="","",G98-G98*COMPASS!$U$37)</f>
        <v>153.74</v>
      </c>
    </row>
    <row r="99" spans="1:8">
      <c r="A99" s="72" t="str">
        <f t="shared" si="0"/>
        <v>--LG-310519</v>
      </c>
      <c r="B99" s="73" t="s">
        <v>216</v>
      </c>
      <c r="C99" s="404" t="s">
        <v>3920</v>
      </c>
      <c r="D99" s="1113" t="s">
        <v>12356</v>
      </c>
      <c r="E99" s="127">
        <v>1</v>
      </c>
      <c r="F99" s="1114"/>
      <c r="G99" s="1115">
        <v>299.39999999999998</v>
      </c>
      <c r="H99" s="153">
        <f>IF(G99="","",G99-G99*COMPASS!$U$37)</f>
        <v>299.39999999999998</v>
      </c>
    </row>
    <row r="100" spans="1:8">
      <c r="A100" s="72" t="str">
        <f t="shared" si="0"/>
        <v>--LG-310520</v>
      </c>
      <c r="B100" s="73" t="s">
        <v>216</v>
      </c>
      <c r="C100" s="404" t="s">
        <v>3914</v>
      </c>
      <c r="D100" s="1113" t="s">
        <v>12350</v>
      </c>
      <c r="E100" s="127">
        <v>1</v>
      </c>
      <c r="F100" s="1114"/>
      <c r="G100" s="1115">
        <v>234.65</v>
      </c>
      <c r="H100" s="153">
        <f>IF(G100="","",G100-G100*COMPASS!$U$37)</f>
        <v>234.65</v>
      </c>
    </row>
    <row r="101" spans="1:8">
      <c r="A101" s="72" t="str">
        <f t="shared" si="0"/>
        <v>--LG-310521</v>
      </c>
      <c r="B101" s="73" t="s">
        <v>216</v>
      </c>
      <c r="C101" s="404" t="s">
        <v>3921</v>
      </c>
      <c r="D101" s="1113" t="s">
        <v>12357</v>
      </c>
      <c r="E101" s="127">
        <v>1</v>
      </c>
      <c r="F101" s="1114"/>
      <c r="G101" s="1115">
        <v>315.58999999999997</v>
      </c>
      <c r="H101" s="153">
        <f>IF(G101="","",G101-G101*COMPASS!$U$37)</f>
        <v>315.58999999999997</v>
      </c>
    </row>
    <row r="102" spans="1:8">
      <c r="A102" s="72" t="str">
        <f t="shared" si="0"/>
        <v>--LG-310522</v>
      </c>
      <c r="B102" s="73" t="s">
        <v>216</v>
      </c>
      <c r="C102" s="404" t="s">
        <v>3915</v>
      </c>
      <c r="D102" s="1113" t="s">
        <v>12351</v>
      </c>
      <c r="E102" s="127">
        <v>1</v>
      </c>
      <c r="F102" s="1114"/>
      <c r="G102" s="1115">
        <v>283.22000000000003</v>
      </c>
      <c r="H102" s="153">
        <f>IF(G102="","",G102-G102*COMPASS!$U$37)</f>
        <v>283.22000000000003</v>
      </c>
    </row>
    <row r="103" spans="1:8">
      <c r="A103" s="72" t="str">
        <f t="shared" si="0"/>
        <v>--LG-310523</v>
      </c>
      <c r="B103" s="73" t="s">
        <v>216</v>
      </c>
      <c r="C103" s="404" t="s">
        <v>3922</v>
      </c>
      <c r="D103" s="1113" t="s">
        <v>12358</v>
      </c>
      <c r="E103" s="127">
        <v>1</v>
      </c>
      <c r="F103" s="1114"/>
      <c r="G103" s="1115">
        <v>428.86</v>
      </c>
      <c r="H103" s="153">
        <f>IF(G103="","",G103-G103*COMPASS!$U$37)</f>
        <v>428.86</v>
      </c>
    </row>
    <row r="104" spans="1:8">
      <c r="A104" s="72" t="str">
        <f t="shared" si="0"/>
        <v>--LG-310524</v>
      </c>
      <c r="B104" s="73" t="s">
        <v>216</v>
      </c>
      <c r="C104" s="404" t="s">
        <v>3923</v>
      </c>
      <c r="D104" s="1113" t="s">
        <v>12359</v>
      </c>
      <c r="E104" s="127">
        <v>1</v>
      </c>
      <c r="F104" s="1114"/>
      <c r="G104" s="1115">
        <v>218.48</v>
      </c>
      <c r="H104" s="153">
        <f>IF(G104="","",G104-G104*COMPASS!$U$37)</f>
        <v>218.48</v>
      </c>
    </row>
    <row r="105" spans="1:8">
      <c r="A105" s="72" t="str">
        <f t="shared" si="0"/>
        <v>--LG-310525</v>
      </c>
      <c r="B105" s="73" t="s">
        <v>216</v>
      </c>
      <c r="C105" s="404" t="s">
        <v>3924</v>
      </c>
      <c r="D105" s="1113" t="s">
        <v>12360</v>
      </c>
      <c r="E105" s="127">
        <v>1</v>
      </c>
      <c r="F105" s="1114"/>
      <c r="G105" s="1115">
        <v>307.48</v>
      </c>
      <c r="H105" s="153">
        <f>IF(G105="","",G105-G105*COMPASS!$U$37)</f>
        <v>307.48</v>
      </c>
    </row>
    <row r="106" spans="1:8">
      <c r="A106" s="72" t="str">
        <f t="shared" si="0"/>
        <v>--LG-310527</v>
      </c>
      <c r="B106" s="73" t="s">
        <v>216</v>
      </c>
      <c r="C106" s="404" t="s">
        <v>3925</v>
      </c>
      <c r="D106" s="1113" t="s">
        <v>12361</v>
      </c>
      <c r="E106" s="127">
        <v>1</v>
      </c>
      <c r="F106" s="1114" t="s">
        <v>10866</v>
      </c>
      <c r="G106" s="1115">
        <v>909.08</v>
      </c>
      <c r="H106" s="153">
        <f>IF(G106="","",G106-G106*COMPASS!$U$37)</f>
        <v>909.08</v>
      </c>
    </row>
    <row r="107" spans="1:8">
      <c r="A107" s="72" t="str">
        <f t="shared" si="0"/>
        <v>--LG-310680</v>
      </c>
      <c r="B107" s="73" t="s">
        <v>216</v>
      </c>
      <c r="C107" s="404" t="s">
        <v>3864</v>
      </c>
      <c r="D107" s="1113" t="s">
        <v>12300</v>
      </c>
      <c r="E107" s="127">
        <v>1</v>
      </c>
      <c r="F107" s="1114"/>
      <c r="G107" s="1115">
        <v>3350.97</v>
      </c>
      <c r="H107" s="153">
        <f>IF(G107="","",G107-G107*COMPASS!$U$37)</f>
        <v>3350.97</v>
      </c>
    </row>
    <row r="108" spans="1:8">
      <c r="A108" s="72" t="str">
        <f t="shared" si="0"/>
        <v>--LG-310681</v>
      </c>
      <c r="B108" s="73" t="s">
        <v>216</v>
      </c>
      <c r="C108" s="404" t="s">
        <v>3865</v>
      </c>
      <c r="D108" s="1113" t="s">
        <v>12301</v>
      </c>
      <c r="E108" s="127">
        <v>1</v>
      </c>
      <c r="F108" s="1114"/>
      <c r="G108" s="1115">
        <v>2814.81</v>
      </c>
      <c r="H108" s="153">
        <f>IF(G108="","",G108-G108*COMPASS!$U$37)</f>
        <v>2814.81</v>
      </c>
    </row>
    <row r="109" spans="1:8">
      <c r="A109" s="72" t="str">
        <f t="shared" si="0"/>
        <v>--LG-310682</v>
      </c>
      <c r="B109" s="73" t="s">
        <v>216</v>
      </c>
      <c r="C109" s="404" t="s">
        <v>3866</v>
      </c>
      <c r="D109" s="1113" t="s">
        <v>12302</v>
      </c>
      <c r="E109" s="127">
        <v>1</v>
      </c>
      <c r="F109" s="1114"/>
      <c r="G109" s="1115">
        <v>2010.6</v>
      </c>
      <c r="H109" s="153">
        <f>IF(G109="","",G109-G109*COMPASS!$U$37)</f>
        <v>2010.6</v>
      </c>
    </row>
    <row r="110" spans="1:8">
      <c r="A110" s="72" t="str">
        <f t="shared" si="0"/>
        <v>--LG-310683</v>
      </c>
      <c r="B110" s="73" t="s">
        <v>216</v>
      </c>
      <c r="C110" s="404" t="s">
        <v>3867</v>
      </c>
      <c r="D110" s="1113" t="s">
        <v>12303</v>
      </c>
      <c r="E110" s="127">
        <v>1</v>
      </c>
      <c r="F110" s="1114"/>
      <c r="G110" s="1115">
        <v>1675.51</v>
      </c>
      <c r="H110" s="153">
        <f>IF(G110="","",G110-G110*COMPASS!$U$37)</f>
        <v>1675.51</v>
      </c>
    </row>
    <row r="111" spans="1:8">
      <c r="A111" s="72" t="str">
        <f t="shared" si="0"/>
        <v>--LG-310684</v>
      </c>
      <c r="B111" s="73" t="s">
        <v>216</v>
      </c>
      <c r="C111" s="404" t="s">
        <v>3868</v>
      </c>
      <c r="D111" s="1113" t="s">
        <v>12304</v>
      </c>
      <c r="E111" s="127">
        <v>1</v>
      </c>
      <c r="F111" s="1114"/>
      <c r="G111" s="1115">
        <v>1340.39</v>
      </c>
      <c r="H111" s="153">
        <f>IF(G111="","",G111-G111*COMPASS!$U$37)</f>
        <v>1340.39</v>
      </c>
    </row>
    <row r="112" spans="1:8">
      <c r="A112" s="72" t="str">
        <f t="shared" si="0"/>
        <v>--LG-310685</v>
      </c>
      <c r="B112" s="73" t="s">
        <v>216</v>
      </c>
      <c r="C112" s="404" t="s">
        <v>3869</v>
      </c>
      <c r="D112" s="1113" t="s">
        <v>12305</v>
      </c>
      <c r="E112" s="127">
        <v>1</v>
      </c>
      <c r="F112" s="1114"/>
      <c r="G112" s="1115">
        <v>4356.2700000000004</v>
      </c>
      <c r="H112" s="153">
        <f>IF(G112="","",G112-G112*COMPASS!$U$37)</f>
        <v>4356.2700000000004</v>
      </c>
    </row>
    <row r="113" spans="1:8">
      <c r="A113" s="72" t="str">
        <f t="shared" si="0"/>
        <v>--LG-310686</v>
      </c>
      <c r="B113" s="73" t="s">
        <v>216</v>
      </c>
      <c r="C113" s="404" t="s">
        <v>3870</v>
      </c>
      <c r="D113" s="1113" t="s">
        <v>12306</v>
      </c>
      <c r="E113" s="127">
        <v>1</v>
      </c>
      <c r="F113" s="1114"/>
      <c r="G113" s="1115">
        <v>3602.32</v>
      </c>
      <c r="H113" s="153">
        <f>IF(G113="","",G113-G113*COMPASS!$U$37)</f>
        <v>3602.32</v>
      </c>
    </row>
    <row r="114" spans="1:8">
      <c r="A114" s="72" t="str">
        <f t="shared" si="0"/>
        <v>--LG-310687</v>
      </c>
      <c r="B114" s="73" t="s">
        <v>216</v>
      </c>
      <c r="C114" s="404" t="s">
        <v>3871</v>
      </c>
      <c r="D114" s="1113" t="s">
        <v>12307</v>
      </c>
      <c r="E114" s="127">
        <v>1</v>
      </c>
      <c r="F114" s="1114"/>
      <c r="G114" s="1115">
        <v>2814.81</v>
      </c>
      <c r="H114" s="153">
        <f>IF(G114="","",G114-G114*COMPASS!$U$37)</f>
        <v>2814.81</v>
      </c>
    </row>
    <row r="115" spans="1:8">
      <c r="A115" s="72" t="str">
        <f t="shared" si="0"/>
        <v>--LG-310688</v>
      </c>
      <c r="B115" s="73" t="s">
        <v>216</v>
      </c>
      <c r="C115" s="404" t="s">
        <v>3872</v>
      </c>
      <c r="D115" s="1113" t="s">
        <v>12308</v>
      </c>
      <c r="E115" s="127">
        <v>1</v>
      </c>
      <c r="F115" s="1114"/>
      <c r="G115" s="1115">
        <v>2010.6</v>
      </c>
      <c r="H115" s="153">
        <f>IF(G115="","",G115-G115*COMPASS!$U$37)</f>
        <v>2010.6</v>
      </c>
    </row>
    <row r="116" spans="1:8">
      <c r="A116" s="72" t="str">
        <f t="shared" si="0"/>
        <v>--LG-310689</v>
      </c>
      <c r="B116" s="73" t="s">
        <v>216</v>
      </c>
      <c r="C116" s="404" t="s">
        <v>3873</v>
      </c>
      <c r="D116" s="1113" t="s">
        <v>12309</v>
      </c>
      <c r="E116" s="127">
        <v>1</v>
      </c>
      <c r="F116" s="1114"/>
      <c r="G116" s="1115">
        <v>1574.97</v>
      </c>
      <c r="H116" s="153">
        <f>IF(G116="","",G116-G116*COMPASS!$U$37)</f>
        <v>1574.97</v>
      </c>
    </row>
    <row r="117" spans="1:8">
      <c r="A117" s="72" t="str">
        <f t="shared" si="0"/>
        <v>--LG-310690</v>
      </c>
      <c r="B117" s="73" t="s">
        <v>216</v>
      </c>
      <c r="C117" s="404" t="s">
        <v>3874</v>
      </c>
      <c r="D117" s="1113" t="s">
        <v>12310</v>
      </c>
      <c r="E117" s="127">
        <v>1</v>
      </c>
      <c r="F117" s="1114"/>
      <c r="G117" s="1115">
        <v>4356.2700000000004</v>
      </c>
      <c r="H117" s="153">
        <f>IF(G117="","",G117-G117*COMPASS!$U$37)</f>
        <v>4356.2700000000004</v>
      </c>
    </row>
    <row r="118" spans="1:8">
      <c r="A118" s="72" t="str">
        <f t="shared" si="0"/>
        <v>--LG-310691</v>
      </c>
      <c r="B118" s="73" t="s">
        <v>216</v>
      </c>
      <c r="C118" s="404" t="s">
        <v>3875</v>
      </c>
      <c r="D118" s="1113" t="s">
        <v>12311</v>
      </c>
      <c r="E118" s="127">
        <v>1</v>
      </c>
      <c r="F118" s="1114"/>
      <c r="G118" s="1115">
        <v>3686.1</v>
      </c>
      <c r="H118" s="153">
        <f>IF(G118="","",G118-G118*COMPASS!$U$37)</f>
        <v>3686.1</v>
      </c>
    </row>
    <row r="119" spans="1:8">
      <c r="A119" s="72" t="str">
        <f t="shared" si="0"/>
        <v>--LG-310692</v>
      </c>
      <c r="B119" s="73" t="s">
        <v>216</v>
      </c>
      <c r="C119" s="404" t="s">
        <v>3876</v>
      </c>
      <c r="D119" s="1113" t="s">
        <v>12312</v>
      </c>
      <c r="E119" s="127">
        <v>1</v>
      </c>
      <c r="F119" s="1114"/>
      <c r="G119" s="1115">
        <v>3183.44</v>
      </c>
      <c r="H119" s="153">
        <f>IF(G119="","",G119-G119*COMPASS!$U$37)</f>
        <v>3183.44</v>
      </c>
    </row>
    <row r="120" spans="1:8">
      <c r="A120" s="72" t="str">
        <f t="shared" si="0"/>
        <v>--LG-310693</v>
      </c>
      <c r="B120" s="73" t="s">
        <v>216</v>
      </c>
      <c r="C120" s="404" t="s">
        <v>3877</v>
      </c>
      <c r="D120" s="1113" t="s">
        <v>12313</v>
      </c>
      <c r="E120" s="127">
        <v>1</v>
      </c>
      <c r="F120" s="1114"/>
      <c r="G120" s="1115">
        <v>2462.96</v>
      </c>
      <c r="H120" s="153">
        <f>IF(G120="","",G120-G120*COMPASS!$U$37)</f>
        <v>2462.96</v>
      </c>
    </row>
    <row r="121" spans="1:8">
      <c r="A121" s="72" t="str">
        <f t="shared" si="0"/>
        <v>--LG-310694</v>
      </c>
      <c r="B121" s="73" t="s">
        <v>216</v>
      </c>
      <c r="C121" s="404" t="s">
        <v>3878</v>
      </c>
      <c r="D121" s="1113" t="s">
        <v>12314</v>
      </c>
      <c r="E121" s="127">
        <v>1</v>
      </c>
      <c r="F121" s="1114"/>
      <c r="G121" s="1115">
        <v>2010.6</v>
      </c>
      <c r="H121" s="153">
        <f>IF(G121="","",G121-G121*COMPASS!$U$37)</f>
        <v>2010.6</v>
      </c>
    </row>
    <row r="122" spans="1:8">
      <c r="A122" s="72" t="str">
        <f t="shared" si="0"/>
        <v>--LG-310695</v>
      </c>
      <c r="B122" s="73" t="s">
        <v>216</v>
      </c>
      <c r="C122" s="404" t="s">
        <v>3879</v>
      </c>
      <c r="D122" s="1113" t="s">
        <v>12315</v>
      </c>
      <c r="E122" s="127">
        <v>1</v>
      </c>
      <c r="F122" s="1114"/>
      <c r="G122" s="1115">
        <v>4858.91</v>
      </c>
      <c r="H122" s="153">
        <f>IF(G122="","",G122-G122*COMPASS!$U$37)</f>
        <v>4858.91</v>
      </c>
    </row>
    <row r="123" spans="1:8">
      <c r="A123" s="72" t="str">
        <f t="shared" si="0"/>
        <v>--LG-310696</v>
      </c>
      <c r="B123" s="73" t="s">
        <v>216</v>
      </c>
      <c r="C123" s="404" t="s">
        <v>3880</v>
      </c>
      <c r="D123" s="1113" t="s">
        <v>12316</v>
      </c>
      <c r="E123" s="127">
        <v>1</v>
      </c>
      <c r="F123" s="1114"/>
      <c r="G123" s="1115">
        <v>4188.71</v>
      </c>
      <c r="H123" s="153">
        <f>IF(G123="","",G123-G123*COMPASS!$U$37)</f>
        <v>4188.71</v>
      </c>
    </row>
    <row r="124" spans="1:8">
      <c r="A124" s="72" t="str">
        <f t="shared" si="0"/>
        <v>--LG-310697</v>
      </c>
      <c r="B124" s="73" t="s">
        <v>216</v>
      </c>
      <c r="C124" s="404" t="s">
        <v>3881</v>
      </c>
      <c r="D124" s="1113" t="s">
        <v>12317</v>
      </c>
      <c r="E124" s="127">
        <v>1</v>
      </c>
      <c r="F124" s="1114"/>
      <c r="G124" s="1115">
        <v>3602.32</v>
      </c>
      <c r="H124" s="153">
        <f>IF(G124="","",G124-G124*COMPASS!$U$37)</f>
        <v>3602.32</v>
      </c>
    </row>
    <row r="125" spans="1:8">
      <c r="A125" s="72" t="str">
        <f t="shared" si="0"/>
        <v>--LG-310698</v>
      </c>
      <c r="B125" s="73" t="s">
        <v>216</v>
      </c>
      <c r="C125" s="404" t="s">
        <v>3882</v>
      </c>
      <c r="D125" s="1113" t="s">
        <v>12318</v>
      </c>
      <c r="E125" s="127">
        <v>1</v>
      </c>
      <c r="F125" s="1114"/>
      <c r="G125" s="1115">
        <v>2915.34</v>
      </c>
      <c r="H125" s="153">
        <f>IF(G125="","",G125-G125*COMPASS!$U$37)</f>
        <v>2915.34</v>
      </c>
    </row>
    <row r="126" spans="1:8">
      <c r="A126" s="72" t="str">
        <f t="shared" si="0"/>
        <v>--LG-310699</v>
      </c>
      <c r="B126" s="73" t="s">
        <v>216</v>
      </c>
      <c r="C126" s="404" t="s">
        <v>3883</v>
      </c>
      <c r="D126" s="1113" t="s">
        <v>12319</v>
      </c>
      <c r="E126" s="127">
        <v>1</v>
      </c>
      <c r="F126" s="1114"/>
      <c r="G126" s="1115">
        <v>2462.96</v>
      </c>
      <c r="H126" s="153">
        <f>IF(G126="","",G126-G126*COMPASS!$U$37)</f>
        <v>2462.96</v>
      </c>
    </row>
    <row r="127" spans="1:8">
      <c r="A127" s="72" t="str">
        <f t="shared" si="0"/>
        <v>--LG-310700</v>
      </c>
      <c r="B127" s="73" t="s">
        <v>216</v>
      </c>
      <c r="C127" s="404" t="s">
        <v>3854</v>
      </c>
      <c r="D127" s="1113" t="s">
        <v>12290</v>
      </c>
      <c r="E127" s="127">
        <v>1</v>
      </c>
      <c r="F127" s="1114"/>
      <c r="G127" s="1115">
        <v>5127</v>
      </c>
      <c r="H127" s="153">
        <f>IF(G127="","",G127-G127*COMPASS!$U$37)</f>
        <v>5127</v>
      </c>
    </row>
    <row r="128" spans="1:8">
      <c r="A128" s="72" t="str">
        <f t="shared" si="0"/>
        <v>--LG-310701</v>
      </c>
      <c r="B128" s="73" t="s">
        <v>216</v>
      </c>
      <c r="C128" s="404" t="s">
        <v>3855</v>
      </c>
      <c r="D128" s="1113" t="s">
        <v>12291</v>
      </c>
      <c r="E128" s="127">
        <v>1</v>
      </c>
      <c r="F128" s="1114"/>
      <c r="G128" s="1115">
        <v>4691.3500000000004</v>
      </c>
      <c r="H128" s="153">
        <f>IF(G128="","",G128-G128*COMPASS!$U$37)</f>
        <v>4691.3500000000004</v>
      </c>
    </row>
    <row r="129" spans="1:8">
      <c r="A129" s="72" t="str">
        <f t="shared" ref="A129:A136" si="1">CONCATENATE(P129,"-",Q129,"-",C129)</f>
        <v>--LG-310702</v>
      </c>
      <c r="B129" s="73" t="s">
        <v>216</v>
      </c>
      <c r="C129" s="404" t="s">
        <v>3856</v>
      </c>
      <c r="D129" s="1113" t="s">
        <v>12292</v>
      </c>
      <c r="E129" s="127">
        <v>1</v>
      </c>
      <c r="F129" s="1114"/>
      <c r="G129" s="1115">
        <v>4021.17</v>
      </c>
      <c r="H129" s="153">
        <f>IF(G129="","",G129-G129*COMPASS!$U$37)</f>
        <v>4021.17</v>
      </c>
    </row>
    <row r="130" spans="1:8">
      <c r="A130" s="72" t="str">
        <f t="shared" si="1"/>
        <v>--LG-310703</v>
      </c>
      <c r="B130" s="73" t="s">
        <v>216</v>
      </c>
      <c r="C130" s="404" t="s">
        <v>3857</v>
      </c>
      <c r="D130" s="1113" t="s">
        <v>12293</v>
      </c>
      <c r="E130" s="127">
        <v>1</v>
      </c>
      <c r="F130" s="1114"/>
      <c r="G130" s="1115">
        <v>3350.97</v>
      </c>
      <c r="H130" s="153">
        <f>IF(G130="","",G130-G130*COMPASS!$U$37)</f>
        <v>3350.97</v>
      </c>
    </row>
    <row r="131" spans="1:8">
      <c r="A131" s="72" t="str">
        <f t="shared" si="1"/>
        <v>--LG-310704</v>
      </c>
      <c r="B131" s="73" t="s">
        <v>216</v>
      </c>
      <c r="C131" s="404" t="s">
        <v>3858</v>
      </c>
      <c r="D131" s="1113" t="s">
        <v>12294</v>
      </c>
      <c r="E131" s="127">
        <v>1</v>
      </c>
      <c r="F131" s="1114"/>
      <c r="G131" s="1115">
        <v>2814.81</v>
      </c>
      <c r="H131" s="153">
        <f>IF(G131="","",G131-G131*COMPASS!$U$37)</f>
        <v>2814.81</v>
      </c>
    </row>
    <row r="132" spans="1:8">
      <c r="A132" s="72" t="str">
        <f t="shared" si="1"/>
        <v>--LG-310705</v>
      </c>
      <c r="B132" s="73" t="s">
        <v>216</v>
      </c>
      <c r="C132" s="404" t="s">
        <v>3859</v>
      </c>
      <c r="D132" s="1113" t="s">
        <v>12295</v>
      </c>
      <c r="E132" s="127">
        <v>1</v>
      </c>
      <c r="F132" s="1114"/>
      <c r="G132" s="1115">
        <v>5529.11</v>
      </c>
      <c r="H132" s="153">
        <f>IF(G132="","",G132-G132*COMPASS!$U$37)</f>
        <v>5529.11</v>
      </c>
    </row>
    <row r="133" spans="1:8">
      <c r="A133" s="72" t="str">
        <f t="shared" si="1"/>
        <v>--LG-310706</v>
      </c>
      <c r="B133" s="73" t="s">
        <v>216</v>
      </c>
      <c r="C133" s="404" t="s">
        <v>3860</v>
      </c>
      <c r="D133" s="1113" t="s">
        <v>12296</v>
      </c>
      <c r="E133" s="127">
        <v>1</v>
      </c>
      <c r="F133" s="1114"/>
      <c r="G133" s="1115">
        <v>4858.91</v>
      </c>
      <c r="H133" s="153">
        <f>IF(G133="","",G133-G133*COMPASS!$U$37)</f>
        <v>4858.91</v>
      </c>
    </row>
    <row r="134" spans="1:8">
      <c r="A134" s="72" t="str">
        <f t="shared" si="1"/>
        <v>--LG-310707</v>
      </c>
      <c r="B134" s="73" t="s">
        <v>216</v>
      </c>
      <c r="C134" s="404" t="s">
        <v>3861</v>
      </c>
      <c r="D134" s="1113" t="s">
        <v>12297</v>
      </c>
      <c r="E134" s="127">
        <v>1</v>
      </c>
      <c r="F134" s="1114"/>
      <c r="G134" s="1115">
        <v>4356.2700000000004</v>
      </c>
      <c r="H134" s="153">
        <f>IF(G134="","",G134-G134*COMPASS!$U$37)</f>
        <v>4356.2700000000004</v>
      </c>
    </row>
    <row r="135" spans="1:8">
      <c r="A135" s="72" t="str">
        <f t="shared" si="1"/>
        <v>--LG-310708</v>
      </c>
      <c r="B135" s="73" t="s">
        <v>216</v>
      </c>
      <c r="C135" s="404" t="s">
        <v>3862</v>
      </c>
      <c r="D135" s="1113" t="s">
        <v>12298</v>
      </c>
      <c r="E135" s="127">
        <v>1</v>
      </c>
      <c r="F135" s="1114"/>
      <c r="G135" s="1115">
        <v>4021.17</v>
      </c>
      <c r="H135" s="153">
        <f>IF(G135="","",G135-G135*COMPASS!$U$37)</f>
        <v>4021.17</v>
      </c>
    </row>
    <row r="136" spans="1:8">
      <c r="A136" s="72" t="str">
        <f t="shared" si="1"/>
        <v>--LG-310709</v>
      </c>
      <c r="B136" s="73" t="s">
        <v>216</v>
      </c>
      <c r="C136" s="404" t="s">
        <v>3863</v>
      </c>
      <c r="D136" s="1113" t="s">
        <v>12299</v>
      </c>
      <c r="E136" s="127">
        <v>1</v>
      </c>
      <c r="F136" s="1114"/>
      <c r="G136" s="1115">
        <v>3350.97</v>
      </c>
      <c r="H136" s="153">
        <f>IF(G136="","",G136-G136*COMPASS!$U$37)</f>
        <v>3350.97</v>
      </c>
    </row>
    <row r="137" spans="1:8">
      <c r="A137" s="411" t="s">
        <v>3926</v>
      </c>
      <c r="B137" s="411"/>
      <c r="C137" s="411"/>
      <c r="D137" s="612"/>
      <c r="E137" s="232"/>
      <c r="F137" s="232"/>
      <c r="G137" s="1117"/>
      <c r="H137" s="153" t="str">
        <f>IF(G137="","",G137-G137*COMPASS!$U$37)</f>
        <v/>
      </c>
    </row>
    <row r="138" spans="1:8">
      <c r="A138" s="411" t="s">
        <v>14060</v>
      </c>
      <c r="B138" s="411"/>
      <c r="C138" s="411"/>
      <c r="D138" s="612"/>
      <c r="E138" s="232"/>
      <c r="F138" s="232"/>
      <c r="G138" s="1117"/>
      <c r="H138" s="153" t="str">
        <f>IF(G138="","",G138-G138*COMPASS!$U$37)</f>
        <v/>
      </c>
    </row>
    <row r="139" spans="1:8">
      <c r="A139" s="72" t="s">
        <v>4070</v>
      </c>
      <c r="B139" s="73" t="s">
        <v>571</v>
      </c>
      <c r="C139" s="404" t="s">
        <v>3927</v>
      </c>
      <c r="D139" s="1113" t="s">
        <v>12362</v>
      </c>
      <c r="E139" s="127">
        <v>1</v>
      </c>
      <c r="F139" s="613"/>
      <c r="G139" s="1118" t="s">
        <v>8680</v>
      </c>
      <c r="H139" s="153" t="e">
        <f>IF(G139="","",G139-G139*COMPASS!$U$37)</f>
        <v>#VALUE!</v>
      </c>
    </row>
    <row r="140" spans="1:8">
      <c r="A140" s="72" t="s">
        <v>4076</v>
      </c>
      <c r="B140" s="73" t="s">
        <v>216</v>
      </c>
      <c r="C140" s="404" t="s">
        <v>3933</v>
      </c>
      <c r="D140" s="1113" t="s">
        <v>12365</v>
      </c>
      <c r="E140" s="127">
        <v>1</v>
      </c>
      <c r="F140" s="1114" t="s">
        <v>10866</v>
      </c>
      <c r="G140" s="1115">
        <v>2153.33</v>
      </c>
      <c r="H140" s="153">
        <f>IF(G140="","",G140-G140*COMPASS!$U$37)</f>
        <v>2153.33</v>
      </c>
    </row>
    <row r="141" spans="1:8">
      <c r="A141" s="72" t="s">
        <v>4077</v>
      </c>
      <c r="B141" s="73" t="s">
        <v>216</v>
      </c>
      <c r="C141" s="404" t="s">
        <v>3934</v>
      </c>
      <c r="D141" s="1113" t="s">
        <v>12366</v>
      </c>
      <c r="E141" s="127">
        <v>1</v>
      </c>
      <c r="F141" s="1114" t="s">
        <v>10866</v>
      </c>
      <c r="G141" s="1115">
        <v>2497.11</v>
      </c>
      <c r="H141" s="153">
        <f>IF(G141="","",G141-G141*COMPASS!$U$37)</f>
        <v>2497.11</v>
      </c>
    </row>
    <row r="142" spans="1:8">
      <c r="A142" s="72" t="s">
        <v>4075</v>
      </c>
      <c r="B142" s="73" t="s">
        <v>216</v>
      </c>
      <c r="C142" s="404" t="s">
        <v>3932</v>
      </c>
      <c r="D142" s="1113" t="s">
        <v>12364</v>
      </c>
      <c r="E142" s="127">
        <v>1</v>
      </c>
      <c r="F142" s="1114" t="s">
        <v>10866</v>
      </c>
      <c r="G142" s="1115">
        <v>2327</v>
      </c>
      <c r="H142" s="153">
        <f>IF(G142="","",G142-G142*COMPASS!$U$37)</f>
        <v>2327</v>
      </c>
    </row>
    <row r="143" spans="1:8">
      <c r="A143" s="72" t="s">
        <v>4074</v>
      </c>
      <c r="B143" s="73" t="s">
        <v>216</v>
      </c>
      <c r="C143" s="404" t="s">
        <v>3931</v>
      </c>
      <c r="D143" s="1113" t="s">
        <v>12363</v>
      </c>
      <c r="E143" s="127">
        <v>1</v>
      </c>
      <c r="F143" s="1114" t="s">
        <v>10866</v>
      </c>
      <c r="G143" s="1115">
        <v>1177.31</v>
      </c>
      <c r="H143" s="153">
        <f>IF(G143="","",G143-G143*COMPASS!$U$37)</f>
        <v>1177.31</v>
      </c>
    </row>
    <row r="144" spans="1:8">
      <c r="A144" s="72" t="s">
        <v>4083</v>
      </c>
      <c r="B144" s="73" t="s">
        <v>216</v>
      </c>
      <c r="C144" s="404" t="s">
        <v>3940</v>
      </c>
      <c r="D144" s="1113" t="s">
        <v>12376</v>
      </c>
      <c r="E144" s="127">
        <v>1</v>
      </c>
      <c r="F144" s="1114" t="s">
        <v>10866</v>
      </c>
      <c r="G144" s="1115">
        <v>924.44</v>
      </c>
      <c r="H144" s="153">
        <f>IF(G144="","",G144-G144*COMPASS!$U$37)</f>
        <v>924.44</v>
      </c>
    </row>
    <row r="145" spans="1:8">
      <c r="A145" s="72" t="s">
        <v>4078</v>
      </c>
      <c r="B145" s="73" t="s">
        <v>216</v>
      </c>
      <c r="C145" s="404" t="s">
        <v>3935</v>
      </c>
      <c r="D145" s="1113" t="s">
        <v>12371</v>
      </c>
      <c r="E145" s="127">
        <v>1</v>
      </c>
      <c r="F145" s="1114" t="s">
        <v>10866</v>
      </c>
      <c r="G145" s="1115">
        <v>1337.74</v>
      </c>
      <c r="H145" s="153">
        <f>IF(G145="","",G145-G145*COMPASS!$U$37)</f>
        <v>1337.74</v>
      </c>
    </row>
    <row r="146" spans="1:8">
      <c r="A146" s="72" t="s">
        <v>4080</v>
      </c>
      <c r="B146" s="73" t="s">
        <v>216</v>
      </c>
      <c r="C146" s="404" t="s">
        <v>3937</v>
      </c>
      <c r="D146" s="1113" t="s">
        <v>12373</v>
      </c>
      <c r="E146" s="127">
        <v>1</v>
      </c>
      <c r="F146" s="1114" t="s">
        <v>10866</v>
      </c>
      <c r="G146" s="1115">
        <v>1819.99</v>
      </c>
      <c r="H146" s="153">
        <f>IF(G146="","",G146-G146*COMPASS!$U$37)</f>
        <v>1819.99</v>
      </c>
    </row>
    <row r="147" spans="1:8">
      <c r="A147" s="72" t="s">
        <v>4082</v>
      </c>
      <c r="B147" s="73" t="s">
        <v>216</v>
      </c>
      <c r="C147" s="404" t="s">
        <v>3939</v>
      </c>
      <c r="D147" s="1113" t="s">
        <v>12375</v>
      </c>
      <c r="E147" s="127">
        <v>1</v>
      </c>
      <c r="F147" s="1114" t="s">
        <v>10866</v>
      </c>
      <c r="G147" s="1115">
        <v>913.97</v>
      </c>
      <c r="H147" s="153">
        <f>IF(G147="","",G147-G147*COMPASS!$U$37)</f>
        <v>913.97</v>
      </c>
    </row>
    <row r="148" spans="1:8">
      <c r="A148" s="72" t="s">
        <v>4079</v>
      </c>
      <c r="B148" s="73" t="s">
        <v>216</v>
      </c>
      <c r="C148" s="404" t="s">
        <v>3936</v>
      </c>
      <c r="D148" s="1113" t="s">
        <v>12372</v>
      </c>
      <c r="E148" s="127">
        <v>1</v>
      </c>
      <c r="F148" s="1114" t="s">
        <v>10866</v>
      </c>
      <c r="G148" s="1115">
        <v>1213.96</v>
      </c>
      <c r="H148" s="153">
        <f>IF(G148="","",G148-G148*COMPASS!$U$37)</f>
        <v>1213.96</v>
      </c>
    </row>
    <row r="149" spans="1:8">
      <c r="A149" s="72" t="s">
        <v>4081</v>
      </c>
      <c r="B149" s="73" t="s">
        <v>216</v>
      </c>
      <c r="C149" s="404" t="s">
        <v>3938</v>
      </c>
      <c r="D149" s="1113" t="s">
        <v>12374</v>
      </c>
      <c r="E149" s="127">
        <v>1</v>
      </c>
      <c r="F149" s="1114" t="s">
        <v>10866</v>
      </c>
      <c r="G149" s="1115">
        <v>1637.45</v>
      </c>
      <c r="H149" s="153">
        <f>IF(G149="","",G149-G149*COMPASS!$U$37)</f>
        <v>1637.45</v>
      </c>
    </row>
    <row r="150" spans="1:8">
      <c r="A150" s="72" t="s">
        <v>4207</v>
      </c>
      <c r="B150" s="73" t="s">
        <v>216</v>
      </c>
      <c r="C150" s="404" t="s">
        <v>4203</v>
      </c>
      <c r="D150" s="1113" t="s">
        <v>12367</v>
      </c>
      <c r="E150" s="403">
        <v>1</v>
      </c>
      <c r="F150" s="1114" t="s">
        <v>10866</v>
      </c>
      <c r="G150" s="1115">
        <v>2927.51</v>
      </c>
      <c r="H150" s="153">
        <f>IF(G150="","",G150-G150*COMPASS!$U$37)</f>
        <v>2927.51</v>
      </c>
    </row>
    <row r="151" spans="1:8">
      <c r="A151" s="72" t="s">
        <v>4208</v>
      </c>
      <c r="B151" s="73" t="s">
        <v>216</v>
      </c>
      <c r="C151" s="404" t="s">
        <v>4204</v>
      </c>
      <c r="D151" s="1113" t="s">
        <v>12368</v>
      </c>
      <c r="E151" s="403">
        <v>1</v>
      </c>
      <c r="F151" s="1114" t="s">
        <v>10866</v>
      </c>
      <c r="G151" s="1115">
        <v>3532.63</v>
      </c>
      <c r="H151" s="153">
        <f>IF(G151="","",G151-G151*COMPASS!$U$37)</f>
        <v>3532.63</v>
      </c>
    </row>
    <row r="152" spans="1:8">
      <c r="A152" s="72" t="s">
        <v>4209</v>
      </c>
      <c r="B152" s="73" t="s">
        <v>216</v>
      </c>
      <c r="C152" s="404" t="s">
        <v>4205</v>
      </c>
      <c r="D152" s="1113" t="s">
        <v>12369</v>
      </c>
      <c r="E152" s="403">
        <v>1</v>
      </c>
      <c r="F152" s="1114" t="s">
        <v>10866</v>
      </c>
      <c r="G152" s="1115">
        <v>4066.78</v>
      </c>
      <c r="H152" s="153">
        <f>IF(G152="","",G152-G152*COMPASS!$U$37)</f>
        <v>4066.78</v>
      </c>
    </row>
    <row r="153" spans="1:8">
      <c r="A153" s="72" t="s">
        <v>4210</v>
      </c>
      <c r="B153" s="73" t="s">
        <v>216</v>
      </c>
      <c r="C153" s="404" t="s">
        <v>4206</v>
      </c>
      <c r="D153" s="1113" t="s">
        <v>12370</v>
      </c>
      <c r="E153" s="403">
        <v>1</v>
      </c>
      <c r="F153" s="1114" t="s">
        <v>10866</v>
      </c>
      <c r="G153" s="1115">
        <v>4441.1000000000004</v>
      </c>
      <c r="H153" s="153">
        <f>IF(G153="","",G153-G153*COMPASS!$U$37)</f>
        <v>4441.1000000000004</v>
      </c>
    </row>
    <row r="154" spans="1:8">
      <c r="A154" s="72" t="s">
        <v>4087</v>
      </c>
      <c r="B154" s="73" t="s">
        <v>216</v>
      </c>
      <c r="C154" s="404" t="s">
        <v>3944</v>
      </c>
      <c r="D154" s="1113" t="s">
        <v>12379</v>
      </c>
      <c r="E154" s="127">
        <v>1</v>
      </c>
      <c r="F154" s="1114" t="s">
        <v>10866</v>
      </c>
      <c r="G154" s="1115">
        <v>970.65</v>
      </c>
      <c r="H154" s="153">
        <f>IF(G154="","",G154-G154*COMPASS!$U$37)</f>
        <v>970.65</v>
      </c>
    </row>
    <row r="155" spans="1:8">
      <c r="A155" s="72" t="s">
        <v>4088</v>
      </c>
      <c r="B155" s="73" t="s">
        <v>216</v>
      </c>
      <c r="C155" s="404" t="s">
        <v>3945</v>
      </c>
      <c r="D155" s="1113" t="s">
        <v>12380</v>
      </c>
      <c r="E155" s="127">
        <v>1</v>
      </c>
      <c r="F155" s="1114" t="s">
        <v>10866</v>
      </c>
      <c r="G155" s="1115">
        <v>1047.3800000000001</v>
      </c>
      <c r="H155" s="153">
        <f>IF(G155="","",G155-G155*COMPASS!$U$37)</f>
        <v>1047.3800000000001</v>
      </c>
    </row>
    <row r="156" spans="1:8">
      <c r="A156" s="72" t="s">
        <v>4085</v>
      </c>
      <c r="B156" s="73" t="s">
        <v>216</v>
      </c>
      <c r="C156" s="404" t="s">
        <v>3942</v>
      </c>
      <c r="D156" s="1113" t="s">
        <v>12378</v>
      </c>
      <c r="E156" s="127">
        <v>1</v>
      </c>
      <c r="F156" s="1114" t="s">
        <v>10866</v>
      </c>
      <c r="G156" s="1115">
        <v>134.49</v>
      </c>
      <c r="H156" s="153">
        <f>IF(G156="","",G156-G156*COMPASS!$U$37)</f>
        <v>134.49</v>
      </c>
    </row>
    <row r="157" spans="1:8" ht="20.399999999999999">
      <c r="A157" s="72" t="s">
        <v>4086</v>
      </c>
      <c r="B157" s="73" t="s">
        <v>216</v>
      </c>
      <c r="C157" s="404" t="s">
        <v>3943</v>
      </c>
      <c r="D157" s="1113" t="s">
        <v>14061</v>
      </c>
      <c r="E157" s="127">
        <v>1</v>
      </c>
      <c r="F157" s="1114" t="s">
        <v>10866</v>
      </c>
      <c r="G157" s="1115">
        <v>146.11000000000001</v>
      </c>
      <c r="H157" s="153">
        <f>IF(G157="","",G157-G157*COMPASS!$U$37)</f>
        <v>146.11000000000001</v>
      </c>
    </row>
    <row r="158" spans="1:8">
      <c r="A158" s="72" t="s">
        <v>4084</v>
      </c>
      <c r="B158" s="73" t="s">
        <v>216</v>
      </c>
      <c r="C158" s="404" t="s">
        <v>3941</v>
      </c>
      <c r="D158" s="1113" t="s">
        <v>12377</v>
      </c>
      <c r="E158" s="127">
        <v>1</v>
      </c>
      <c r="F158" s="1114" t="s">
        <v>10866</v>
      </c>
      <c r="G158" s="1115">
        <v>259.72000000000003</v>
      </c>
      <c r="H158" s="153">
        <f>IF(G158="","",G158-G158*COMPASS!$U$37)</f>
        <v>259.72000000000003</v>
      </c>
    </row>
    <row r="159" spans="1:8">
      <c r="A159" s="411" t="s">
        <v>14062</v>
      </c>
      <c r="B159" s="411"/>
      <c r="C159" s="411"/>
      <c r="D159" s="612"/>
      <c r="E159" s="232"/>
      <c r="F159" s="232"/>
      <c r="G159" s="1117"/>
      <c r="H159" s="153" t="str">
        <f>IF(G159="","",G159-G159*COMPASS!$U$37)</f>
        <v/>
      </c>
    </row>
    <row r="160" spans="1:8">
      <c r="A160" s="72" t="s">
        <v>14063</v>
      </c>
      <c r="B160" s="73" t="s">
        <v>571</v>
      </c>
      <c r="C160" s="404" t="s">
        <v>14064</v>
      </c>
      <c r="D160" s="848" t="s">
        <v>14065</v>
      </c>
      <c r="E160" s="403">
        <v>1</v>
      </c>
      <c r="F160" s="1114" t="s">
        <v>10866</v>
      </c>
      <c r="G160" s="1115">
        <v>1029.8499999999999</v>
      </c>
      <c r="H160" s="153">
        <f>IF(G160="","",G160-G160*COMPASS!$U$37)</f>
        <v>1029.8499999999999</v>
      </c>
    </row>
    <row r="161" spans="1:8">
      <c r="A161" s="72" t="s">
        <v>14066</v>
      </c>
      <c r="B161" s="73" t="s">
        <v>571</v>
      </c>
      <c r="C161" s="1023" t="s">
        <v>14067</v>
      </c>
      <c r="D161" s="848" t="s">
        <v>14068</v>
      </c>
      <c r="E161" s="403">
        <v>1</v>
      </c>
      <c r="F161" s="1114" t="s">
        <v>10866</v>
      </c>
      <c r="G161" s="1115">
        <v>1847.72</v>
      </c>
      <c r="H161" s="153">
        <f>IF(G161="","",G161-G161*COMPASS!$U$37)</f>
        <v>1847.72</v>
      </c>
    </row>
    <row r="162" spans="1:8">
      <c r="A162" s="72" t="s">
        <v>14069</v>
      </c>
      <c r="B162" s="73" t="s">
        <v>571</v>
      </c>
      <c r="C162" s="1023" t="s">
        <v>14070</v>
      </c>
      <c r="D162" s="848" t="s">
        <v>14071</v>
      </c>
      <c r="E162" s="403">
        <v>1</v>
      </c>
      <c r="F162" s="1114" t="s">
        <v>10866</v>
      </c>
      <c r="G162" s="1115">
        <v>2282.6999999999998</v>
      </c>
      <c r="H162" s="153">
        <f>IF(G162="","",G162-G162*COMPASS!$U$37)</f>
        <v>2282.6999999999998</v>
      </c>
    </row>
    <row r="163" spans="1:8">
      <c r="A163" s="72" t="s">
        <v>14072</v>
      </c>
      <c r="B163" s="73" t="s">
        <v>216</v>
      </c>
      <c r="C163" s="1023" t="s">
        <v>14073</v>
      </c>
      <c r="D163" s="848" t="s">
        <v>14074</v>
      </c>
      <c r="E163" s="403">
        <v>1</v>
      </c>
      <c r="F163" s="1114" t="s">
        <v>10866</v>
      </c>
      <c r="G163" s="1115">
        <v>4301.34</v>
      </c>
      <c r="H163" s="153">
        <f>IF(G163="","",G163-G163*COMPASS!$U$37)</f>
        <v>4301.34</v>
      </c>
    </row>
    <row r="164" spans="1:8">
      <c r="A164" s="72" t="s">
        <v>14075</v>
      </c>
      <c r="B164" s="73" t="s">
        <v>571</v>
      </c>
      <c r="C164" s="1023" t="s">
        <v>14076</v>
      </c>
      <c r="D164" s="848" t="s">
        <v>14077</v>
      </c>
      <c r="E164" s="403">
        <v>1</v>
      </c>
      <c r="F164" s="1114" t="s">
        <v>10866</v>
      </c>
      <c r="G164" s="1115">
        <v>4786.7</v>
      </c>
      <c r="H164" s="153">
        <f>IF(G164="","",G164-G164*COMPASS!$U$37)</f>
        <v>4786.7</v>
      </c>
    </row>
    <row r="165" spans="1:8">
      <c r="A165" s="72" t="s">
        <v>14078</v>
      </c>
      <c r="B165" s="73" t="s">
        <v>571</v>
      </c>
      <c r="C165" s="1023" t="s">
        <v>14079</v>
      </c>
      <c r="D165" s="848" t="s">
        <v>14080</v>
      </c>
      <c r="E165" s="403">
        <v>1</v>
      </c>
      <c r="F165" s="1114" t="s">
        <v>10866</v>
      </c>
      <c r="G165" s="1115">
        <v>4179.7299999999996</v>
      </c>
      <c r="H165" s="153">
        <f>IF(G165="","",G165-G165*COMPASS!$U$37)</f>
        <v>4179.7299999999996</v>
      </c>
    </row>
    <row r="166" spans="1:8">
      <c r="A166" s="72" t="s">
        <v>14081</v>
      </c>
      <c r="B166" s="73" t="s">
        <v>571</v>
      </c>
      <c r="C166" s="1023" t="s">
        <v>14082</v>
      </c>
      <c r="D166" s="848" t="s">
        <v>14083</v>
      </c>
      <c r="E166" s="403">
        <v>1</v>
      </c>
      <c r="F166" s="1114" t="s">
        <v>10866</v>
      </c>
      <c r="G166" s="1115">
        <v>5224.6099999999997</v>
      </c>
      <c r="H166" s="153">
        <f>IF(G166="","",G166-G166*COMPASS!$U$37)</f>
        <v>5224.6099999999997</v>
      </c>
    </row>
    <row r="167" spans="1:8">
      <c r="A167" s="72" t="s">
        <v>14084</v>
      </c>
      <c r="B167" s="73" t="s">
        <v>571</v>
      </c>
      <c r="C167" s="1023" t="s">
        <v>14085</v>
      </c>
      <c r="D167" s="848" t="s">
        <v>14086</v>
      </c>
      <c r="E167" s="403">
        <v>1</v>
      </c>
      <c r="F167" s="1114" t="s">
        <v>10866</v>
      </c>
      <c r="G167" s="1115">
        <v>5100.22</v>
      </c>
      <c r="H167" s="153">
        <f>IF(G167="","",G167-G167*COMPASS!$U$37)</f>
        <v>5100.22</v>
      </c>
    </row>
    <row r="168" spans="1:8">
      <c r="A168" s="72" t="s">
        <v>14087</v>
      </c>
      <c r="B168" s="73" t="s">
        <v>216</v>
      </c>
      <c r="C168" s="1023" t="s">
        <v>14088</v>
      </c>
      <c r="D168" s="848" t="s">
        <v>14089</v>
      </c>
      <c r="E168" s="403">
        <v>1</v>
      </c>
      <c r="F168" s="1114" t="s">
        <v>10866</v>
      </c>
      <c r="G168" s="1115">
        <v>5127.63</v>
      </c>
      <c r="H168" s="153">
        <f>IF(G168="","",G168-G168*COMPASS!$U$37)</f>
        <v>5127.63</v>
      </c>
    </row>
    <row r="169" spans="1:8">
      <c r="A169" s="72" t="s">
        <v>4072</v>
      </c>
      <c r="B169" s="73" t="s">
        <v>216</v>
      </c>
      <c r="C169" s="404" t="s">
        <v>3929</v>
      </c>
      <c r="D169" s="1113" t="s">
        <v>14090</v>
      </c>
      <c r="E169" s="127">
        <v>1</v>
      </c>
      <c r="F169" s="1114" t="s">
        <v>10866</v>
      </c>
      <c r="G169" s="1115">
        <v>110.36</v>
      </c>
      <c r="H169" s="153">
        <f>IF(G169="","",G169-G169*COMPASS!$U$37)</f>
        <v>110.36</v>
      </c>
    </row>
    <row r="170" spans="1:8" ht="20.399999999999999">
      <c r="A170" s="72" t="s">
        <v>4071</v>
      </c>
      <c r="B170" s="73" t="s">
        <v>216</v>
      </c>
      <c r="C170" s="404" t="s">
        <v>3928</v>
      </c>
      <c r="D170" s="1113" t="s">
        <v>14091</v>
      </c>
      <c r="E170" s="127">
        <v>1</v>
      </c>
      <c r="F170" s="1114" t="s">
        <v>10866</v>
      </c>
      <c r="G170" s="1115">
        <v>538.71</v>
      </c>
      <c r="H170" s="153">
        <f>IF(G170="","",G170-G170*COMPASS!$U$37)</f>
        <v>538.71</v>
      </c>
    </row>
    <row r="171" spans="1:8">
      <c r="A171" s="72" t="s">
        <v>4073</v>
      </c>
      <c r="B171" s="73" t="s">
        <v>216</v>
      </c>
      <c r="C171" s="404" t="s">
        <v>3930</v>
      </c>
      <c r="D171" s="1113" t="s">
        <v>14092</v>
      </c>
      <c r="E171" s="127">
        <v>1</v>
      </c>
      <c r="F171" s="1114" t="s">
        <v>10866</v>
      </c>
      <c r="G171" s="1115">
        <v>200.67</v>
      </c>
      <c r="H171" s="153">
        <f>IF(G171="","",G171-G171*COMPASS!$U$37)</f>
        <v>200.67</v>
      </c>
    </row>
    <row r="172" spans="1:8">
      <c r="A172" s="411" t="s">
        <v>3946</v>
      </c>
      <c r="B172" s="411"/>
      <c r="C172" s="411"/>
      <c r="D172" s="612"/>
      <c r="E172" s="612"/>
      <c r="F172" s="612"/>
      <c r="G172" s="612"/>
      <c r="H172" s="153" t="str">
        <f>IF(G172="","",G172-G172*COMPASS!$U$37)</f>
        <v/>
      </c>
    </row>
    <row r="173" spans="1:8">
      <c r="A173" s="72" t="s">
        <v>4118</v>
      </c>
      <c r="B173" s="73" t="s">
        <v>216</v>
      </c>
      <c r="C173" s="404" t="s">
        <v>3976</v>
      </c>
      <c r="D173" s="1113" t="s">
        <v>12410</v>
      </c>
      <c r="E173" s="127">
        <v>1</v>
      </c>
      <c r="F173" s="1114" t="s">
        <v>10866</v>
      </c>
      <c r="G173" s="1115">
        <v>3189.58</v>
      </c>
      <c r="H173" s="153">
        <f>IF(G173="","",G173-G173*COMPASS!$U$37)</f>
        <v>3189.58</v>
      </c>
    </row>
    <row r="174" spans="1:8">
      <c r="A174" s="72" t="s">
        <v>4123</v>
      </c>
      <c r="B174" s="73" t="s">
        <v>216</v>
      </c>
      <c r="C174" s="404" t="s">
        <v>3981</v>
      </c>
      <c r="D174" s="1113" t="s">
        <v>12415</v>
      </c>
      <c r="E174" s="127">
        <v>1</v>
      </c>
      <c r="F174" s="1114" t="s">
        <v>10866</v>
      </c>
      <c r="G174" s="1115">
        <v>3784.98</v>
      </c>
      <c r="H174" s="153">
        <f>IF(G174="","",G174-G174*COMPASS!$U$37)</f>
        <v>3784.98</v>
      </c>
    </row>
    <row r="175" spans="1:8">
      <c r="A175" s="72" t="s">
        <v>4126</v>
      </c>
      <c r="B175" s="73" t="s">
        <v>216</v>
      </c>
      <c r="C175" s="404" t="s">
        <v>3984</v>
      </c>
      <c r="D175" s="1113" t="s">
        <v>12418</v>
      </c>
      <c r="E175" s="127">
        <v>1</v>
      </c>
      <c r="F175" s="1114" t="s">
        <v>10866</v>
      </c>
      <c r="G175" s="1115">
        <v>4412.26</v>
      </c>
      <c r="H175" s="153">
        <f>IF(G175="","",G175-G175*COMPASS!$U$37)</f>
        <v>4412.26</v>
      </c>
    </row>
    <row r="176" spans="1:8">
      <c r="A176" s="72" t="s">
        <v>4128</v>
      </c>
      <c r="B176" s="73" t="s">
        <v>216</v>
      </c>
      <c r="C176" s="404" t="s">
        <v>3986</v>
      </c>
      <c r="D176" s="1113" t="s">
        <v>12420</v>
      </c>
      <c r="E176" s="127">
        <v>1</v>
      </c>
      <c r="F176" s="1114" t="s">
        <v>10866</v>
      </c>
      <c r="G176" s="1115">
        <v>5422.33</v>
      </c>
      <c r="H176" s="153">
        <f>IF(G176="","",G176-G176*COMPASS!$U$37)</f>
        <v>5422.33</v>
      </c>
    </row>
    <row r="177" spans="1:8">
      <c r="A177" s="72" t="s">
        <v>4129</v>
      </c>
      <c r="B177" s="73" t="s">
        <v>216</v>
      </c>
      <c r="C177" s="404" t="s">
        <v>3987</v>
      </c>
      <c r="D177" s="1113" t="s">
        <v>12421</v>
      </c>
      <c r="E177" s="127">
        <v>1</v>
      </c>
      <c r="F177" s="1114" t="s">
        <v>10866</v>
      </c>
      <c r="G177" s="1115">
        <v>4348.47</v>
      </c>
      <c r="H177" s="153">
        <f>IF(G177="","",G177-G177*COMPASS!$U$37)</f>
        <v>4348.47</v>
      </c>
    </row>
    <row r="178" spans="1:8">
      <c r="A178" s="72" t="s">
        <v>4130</v>
      </c>
      <c r="B178" s="73" t="s">
        <v>216</v>
      </c>
      <c r="C178" s="404" t="s">
        <v>3988</v>
      </c>
      <c r="D178" s="1113" t="s">
        <v>12422</v>
      </c>
      <c r="E178" s="127">
        <v>1</v>
      </c>
      <c r="F178" s="1114" t="s">
        <v>10866</v>
      </c>
      <c r="G178" s="1115">
        <v>4931.1099999999997</v>
      </c>
      <c r="H178" s="153">
        <f>IF(G178="","",G178-G178*COMPASS!$U$37)</f>
        <v>4931.1099999999997</v>
      </c>
    </row>
    <row r="179" spans="1:8">
      <c r="A179" s="72" t="s">
        <v>4131</v>
      </c>
      <c r="B179" s="73" t="s">
        <v>216</v>
      </c>
      <c r="C179" s="404" t="s">
        <v>3989</v>
      </c>
      <c r="D179" s="1113" t="s">
        <v>12423</v>
      </c>
      <c r="E179" s="127">
        <v>1</v>
      </c>
      <c r="F179" s="1114" t="s">
        <v>10866</v>
      </c>
      <c r="G179" s="1115">
        <v>5513.73</v>
      </c>
      <c r="H179" s="153">
        <f>IF(G179="","",G179-G179*COMPASS!$U$37)</f>
        <v>5513.73</v>
      </c>
    </row>
    <row r="180" spans="1:8">
      <c r="A180" s="72" t="s">
        <v>4132</v>
      </c>
      <c r="B180" s="73" t="s">
        <v>216</v>
      </c>
      <c r="C180" s="404" t="s">
        <v>3990</v>
      </c>
      <c r="D180" s="1113" t="s">
        <v>12424</v>
      </c>
      <c r="E180" s="127">
        <v>1</v>
      </c>
      <c r="F180" s="1114" t="s">
        <v>10866</v>
      </c>
      <c r="G180" s="1115">
        <v>6096.37</v>
      </c>
      <c r="H180" s="153">
        <f>IF(G180="","",G180-G180*COMPASS!$U$37)</f>
        <v>6096.37</v>
      </c>
    </row>
    <row r="181" spans="1:8">
      <c r="A181" s="72" t="s">
        <v>4122</v>
      </c>
      <c r="B181" s="73" t="s">
        <v>216</v>
      </c>
      <c r="C181" s="404" t="s">
        <v>3980</v>
      </c>
      <c r="D181" s="1113" t="s">
        <v>12414</v>
      </c>
      <c r="E181" s="127">
        <v>1</v>
      </c>
      <c r="F181" s="1114" t="s">
        <v>10866</v>
      </c>
      <c r="G181" s="1115">
        <v>6783.19</v>
      </c>
      <c r="H181" s="153">
        <f>IF(G181="","",G181-G181*COMPASS!$U$37)</f>
        <v>6783.19</v>
      </c>
    </row>
    <row r="182" spans="1:8">
      <c r="A182" s="72" t="s">
        <v>4119</v>
      </c>
      <c r="B182" s="73" t="s">
        <v>216</v>
      </c>
      <c r="C182" s="404" t="s">
        <v>3977</v>
      </c>
      <c r="D182" s="1113" t="s">
        <v>12411</v>
      </c>
      <c r="E182" s="127">
        <v>1</v>
      </c>
      <c r="F182" s="1114" t="s">
        <v>10866</v>
      </c>
      <c r="G182" s="1115">
        <v>3455.39</v>
      </c>
      <c r="H182" s="153">
        <f>IF(G182="","",G182-G182*COMPASS!$U$37)</f>
        <v>3455.39</v>
      </c>
    </row>
    <row r="183" spans="1:8">
      <c r="A183" s="72" t="s">
        <v>4120</v>
      </c>
      <c r="B183" s="73" t="s">
        <v>216</v>
      </c>
      <c r="C183" s="404" t="s">
        <v>3978</v>
      </c>
      <c r="D183" s="1113" t="s">
        <v>12412</v>
      </c>
      <c r="E183" s="127">
        <v>1</v>
      </c>
      <c r="F183" s="1114" t="s">
        <v>10866</v>
      </c>
      <c r="G183" s="1115">
        <v>3721.2</v>
      </c>
      <c r="H183" s="153">
        <f>IF(G183="","",G183-G183*COMPASS!$U$37)</f>
        <v>3721.2</v>
      </c>
    </row>
    <row r="184" spans="1:8">
      <c r="A184" s="72" t="s">
        <v>4121</v>
      </c>
      <c r="B184" s="73" t="s">
        <v>216</v>
      </c>
      <c r="C184" s="404" t="s">
        <v>3979</v>
      </c>
      <c r="D184" s="1113" t="s">
        <v>12413</v>
      </c>
      <c r="E184" s="127">
        <v>1</v>
      </c>
      <c r="F184" s="1114" t="s">
        <v>10866</v>
      </c>
      <c r="G184" s="1115">
        <v>3976.35</v>
      </c>
      <c r="H184" s="153">
        <f>IF(G184="","",G184-G184*COMPASS!$U$37)</f>
        <v>3976.35</v>
      </c>
    </row>
    <row r="185" spans="1:8">
      <c r="A185" s="72" t="s">
        <v>4124</v>
      </c>
      <c r="B185" s="73" t="s">
        <v>216</v>
      </c>
      <c r="C185" s="404" t="s">
        <v>3982</v>
      </c>
      <c r="D185" s="1113" t="s">
        <v>12416</v>
      </c>
      <c r="E185" s="127">
        <v>1</v>
      </c>
      <c r="F185" s="1114" t="s">
        <v>10866</v>
      </c>
      <c r="G185" s="1115">
        <v>4189</v>
      </c>
      <c r="H185" s="153">
        <f>IF(G185="","",G185-G185*COMPASS!$U$37)</f>
        <v>4189</v>
      </c>
    </row>
    <row r="186" spans="1:8">
      <c r="A186" s="72" t="s">
        <v>4125</v>
      </c>
      <c r="B186" s="73" t="s">
        <v>216</v>
      </c>
      <c r="C186" s="404" t="s">
        <v>3983</v>
      </c>
      <c r="D186" s="1113" t="s">
        <v>12417</v>
      </c>
      <c r="E186" s="127">
        <v>1</v>
      </c>
      <c r="F186" s="1114" t="s">
        <v>10866</v>
      </c>
      <c r="G186" s="1115">
        <v>4454.8100000000004</v>
      </c>
      <c r="H186" s="153">
        <f>IF(G186="","",G186-G186*COMPASS!$U$37)</f>
        <v>4454.8100000000004</v>
      </c>
    </row>
    <row r="187" spans="1:8">
      <c r="A187" s="72" t="s">
        <v>4127</v>
      </c>
      <c r="B187" s="73" t="s">
        <v>216</v>
      </c>
      <c r="C187" s="404" t="s">
        <v>3985</v>
      </c>
      <c r="D187" s="1113" t="s">
        <v>12419</v>
      </c>
      <c r="E187" s="127">
        <v>1</v>
      </c>
      <c r="F187" s="1114" t="s">
        <v>10866</v>
      </c>
      <c r="G187" s="1115">
        <v>4837.5600000000004</v>
      </c>
      <c r="H187" s="153">
        <f>IF(G187="","",G187-G187*COMPASS!$U$37)</f>
        <v>4837.5600000000004</v>
      </c>
    </row>
    <row r="188" spans="1:8">
      <c r="A188" s="72" t="s">
        <v>4097</v>
      </c>
      <c r="B188" s="73" t="s">
        <v>216</v>
      </c>
      <c r="C188" s="404" t="s">
        <v>3955</v>
      </c>
      <c r="D188" s="1113" t="s">
        <v>12389</v>
      </c>
      <c r="E188" s="127">
        <v>1</v>
      </c>
      <c r="F188" s="1114" t="s">
        <v>10866</v>
      </c>
      <c r="G188" s="1115">
        <v>1228.3599999999999</v>
      </c>
      <c r="H188" s="153">
        <f>IF(G188="","",G188-G188*COMPASS!$U$37)</f>
        <v>1228.3599999999999</v>
      </c>
    </row>
    <row r="189" spans="1:8">
      <c r="A189" s="72" t="s">
        <v>4101</v>
      </c>
      <c r="B189" s="73" t="s">
        <v>216</v>
      </c>
      <c r="C189" s="404" t="s">
        <v>3959</v>
      </c>
      <c r="D189" s="1113" t="s">
        <v>12393</v>
      </c>
      <c r="E189" s="127">
        <v>1</v>
      </c>
      <c r="F189" s="1114" t="s">
        <v>10866</v>
      </c>
      <c r="G189" s="1115">
        <v>1486.4</v>
      </c>
      <c r="H189" s="153">
        <f>IF(G189="","",G189-G189*COMPASS!$U$37)</f>
        <v>1486.4</v>
      </c>
    </row>
    <row r="190" spans="1:8">
      <c r="A190" s="72" t="s">
        <v>4103</v>
      </c>
      <c r="B190" s="73" t="s">
        <v>216</v>
      </c>
      <c r="C190" s="404" t="s">
        <v>3961</v>
      </c>
      <c r="D190" s="1113" t="s">
        <v>12395</v>
      </c>
      <c r="E190" s="127">
        <v>1</v>
      </c>
      <c r="F190" s="1114" t="s">
        <v>10866</v>
      </c>
      <c r="G190" s="1115">
        <v>1775.43</v>
      </c>
      <c r="H190" s="153">
        <f>IF(G190="","",G190-G190*COMPASS!$U$37)</f>
        <v>1775.43</v>
      </c>
    </row>
    <row r="191" spans="1:8">
      <c r="A191" s="72" t="s">
        <v>4105</v>
      </c>
      <c r="B191" s="73" t="s">
        <v>216</v>
      </c>
      <c r="C191" s="404" t="s">
        <v>3963</v>
      </c>
      <c r="D191" s="1113" t="s">
        <v>12397</v>
      </c>
      <c r="E191" s="127">
        <v>1</v>
      </c>
      <c r="F191" s="1114" t="s">
        <v>10866</v>
      </c>
      <c r="G191" s="1115">
        <v>2002.53</v>
      </c>
      <c r="H191" s="153">
        <f>IF(G191="","",G191-G191*COMPASS!$U$37)</f>
        <v>2002.53</v>
      </c>
    </row>
    <row r="192" spans="1:8">
      <c r="A192" s="72" t="s">
        <v>4107</v>
      </c>
      <c r="B192" s="73" t="s">
        <v>216</v>
      </c>
      <c r="C192" s="404" t="s">
        <v>3965</v>
      </c>
      <c r="D192" s="1113" t="s">
        <v>12399</v>
      </c>
      <c r="E192" s="127">
        <v>1</v>
      </c>
      <c r="F192" s="1114" t="s">
        <v>10866</v>
      </c>
      <c r="G192" s="1115">
        <v>2188.31</v>
      </c>
      <c r="H192" s="153">
        <f>IF(G192="","",G192-G192*COMPASS!$U$37)</f>
        <v>2188.31</v>
      </c>
    </row>
    <row r="193" spans="1:8">
      <c r="A193" s="72" t="s">
        <v>4109</v>
      </c>
      <c r="B193" s="73" t="s">
        <v>216</v>
      </c>
      <c r="C193" s="404" t="s">
        <v>3967</v>
      </c>
      <c r="D193" s="1113" t="s">
        <v>12401</v>
      </c>
      <c r="E193" s="127">
        <v>1</v>
      </c>
      <c r="F193" s="1114" t="s">
        <v>10866</v>
      </c>
      <c r="G193" s="1115">
        <v>2559.94</v>
      </c>
      <c r="H193" s="153">
        <f>IF(G193="","",G193-G193*COMPASS!$U$37)</f>
        <v>2559.94</v>
      </c>
    </row>
    <row r="194" spans="1:8">
      <c r="A194" s="72" t="s">
        <v>4111</v>
      </c>
      <c r="B194" s="73" t="s">
        <v>216</v>
      </c>
      <c r="C194" s="404" t="s">
        <v>3969</v>
      </c>
      <c r="D194" s="1113" t="s">
        <v>12403</v>
      </c>
      <c r="E194" s="127">
        <v>1</v>
      </c>
      <c r="F194" s="1114" t="s">
        <v>10866</v>
      </c>
      <c r="G194" s="1115">
        <v>2745.74</v>
      </c>
      <c r="H194" s="153">
        <f>IF(G194="","",G194-G194*COMPASS!$U$37)</f>
        <v>2745.74</v>
      </c>
    </row>
    <row r="195" spans="1:8">
      <c r="A195" s="72" t="s">
        <v>4113</v>
      </c>
      <c r="B195" s="73" t="s">
        <v>216</v>
      </c>
      <c r="C195" s="404" t="s">
        <v>3971</v>
      </c>
      <c r="D195" s="1113" t="s">
        <v>12405</v>
      </c>
      <c r="E195" s="127">
        <v>1</v>
      </c>
      <c r="F195" s="1114" t="s">
        <v>10866</v>
      </c>
      <c r="G195" s="1115">
        <v>3076.04</v>
      </c>
      <c r="H195" s="153">
        <f>IF(G195="","",G195-G195*COMPASS!$U$37)</f>
        <v>3076.04</v>
      </c>
    </row>
    <row r="196" spans="1:8">
      <c r="A196" s="72" t="s">
        <v>4115</v>
      </c>
      <c r="B196" s="73" t="s">
        <v>216</v>
      </c>
      <c r="C196" s="404" t="s">
        <v>3973</v>
      </c>
      <c r="D196" s="1113" t="s">
        <v>12407</v>
      </c>
      <c r="E196" s="127">
        <v>1</v>
      </c>
      <c r="F196" s="1114" t="s">
        <v>10866</v>
      </c>
      <c r="G196" s="1115">
        <v>3313.45</v>
      </c>
      <c r="H196" s="153">
        <f>IF(G196="","",G196-G196*COMPASS!$U$37)</f>
        <v>3313.45</v>
      </c>
    </row>
    <row r="197" spans="1:8">
      <c r="A197" s="72" t="s">
        <v>4099</v>
      </c>
      <c r="B197" s="73" t="s">
        <v>216</v>
      </c>
      <c r="C197" s="404" t="s">
        <v>3957</v>
      </c>
      <c r="D197" s="1113" t="s">
        <v>12391</v>
      </c>
      <c r="E197" s="127">
        <v>1</v>
      </c>
      <c r="F197" s="1114" t="s">
        <v>10866</v>
      </c>
      <c r="G197" s="1115">
        <v>3571.54</v>
      </c>
      <c r="H197" s="153">
        <f>IF(G197="","",G197-G197*COMPASS!$U$37)</f>
        <v>3571.54</v>
      </c>
    </row>
    <row r="198" spans="1:8">
      <c r="A198" s="72" t="s">
        <v>4091</v>
      </c>
      <c r="B198" s="73" t="s">
        <v>216</v>
      </c>
      <c r="C198" s="404" t="s">
        <v>3949</v>
      </c>
      <c r="D198" s="1113" t="s">
        <v>12383</v>
      </c>
      <c r="E198" s="127">
        <v>1</v>
      </c>
      <c r="F198" s="1114" t="s">
        <v>10866</v>
      </c>
      <c r="G198" s="1115">
        <v>592.51</v>
      </c>
      <c r="H198" s="153">
        <f>IF(G198="","",G198-G198*COMPASS!$U$37)</f>
        <v>592.51</v>
      </c>
    </row>
    <row r="199" spans="1:8">
      <c r="A199" s="72" t="s">
        <v>4098</v>
      </c>
      <c r="B199" s="73" t="s">
        <v>216</v>
      </c>
      <c r="C199" s="404" t="s">
        <v>3956</v>
      </c>
      <c r="D199" s="1113" t="s">
        <v>12390</v>
      </c>
      <c r="E199" s="127">
        <v>1</v>
      </c>
      <c r="F199" s="1114" t="s">
        <v>10866</v>
      </c>
      <c r="G199" s="1115">
        <v>1858.02</v>
      </c>
      <c r="H199" s="153">
        <f>IF(G199="","",G199-G199*COMPASS!$U$37)</f>
        <v>1858.02</v>
      </c>
    </row>
    <row r="200" spans="1:8">
      <c r="A200" s="72" t="s">
        <v>4102</v>
      </c>
      <c r="B200" s="73" t="s">
        <v>216</v>
      </c>
      <c r="C200" s="404" t="s">
        <v>3960</v>
      </c>
      <c r="D200" s="1113" t="s">
        <v>12394</v>
      </c>
      <c r="E200" s="127">
        <v>1</v>
      </c>
      <c r="F200" s="1114" t="s">
        <v>10866</v>
      </c>
      <c r="G200" s="1115">
        <v>2116.08</v>
      </c>
      <c r="H200" s="153">
        <f>IF(G200="","",G200-G200*COMPASS!$U$37)</f>
        <v>2116.08</v>
      </c>
    </row>
    <row r="201" spans="1:8">
      <c r="A201" s="72" t="s">
        <v>4104</v>
      </c>
      <c r="B201" s="73" t="s">
        <v>216</v>
      </c>
      <c r="C201" s="404" t="s">
        <v>3962</v>
      </c>
      <c r="D201" s="1113" t="s">
        <v>12396</v>
      </c>
      <c r="E201" s="127">
        <v>1</v>
      </c>
      <c r="F201" s="1114" t="s">
        <v>10866</v>
      </c>
      <c r="G201" s="1115">
        <v>2405.1</v>
      </c>
      <c r="H201" s="153">
        <f>IF(G201="","",G201-G201*COMPASS!$U$37)</f>
        <v>2405.1</v>
      </c>
    </row>
    <row r="202" spans="1:8">
      <c r="A202" s="72" t="s">
        <v>4106</v>
      </c>
      <c r="B202" s="73" t="s">
        <v>216</v>
      </c>
      <c r="C202" s="404" t="s">
        <v>3964</v>
      </c>
      <c r="D202" s="1113" t="s">
        <v>12398</v>
      </c>
      <c r="E202" s="127">
        <v>1</v>
      </c>
      <c r="F202" s="1114" t="s">
        <v>10866</v>
      </c>
      <c r="G202" s="1115">
        <v>2632.19</v>
      </c>
      <c r="H202" s="153">
        <f>IF(G202="","",G202-G202*COMPASS!$U$37)</f>
        <v>2632.19</v>
      </c>
    </row>
    <row r="203" spans="1:8">
      <c r="A203" s="72" t="s">
        <v>4108</v>
      </c>
      <c r="B203" s="73" t="s">
        <v>216</v>
      </c>
      <c r="C203" s="404" t="s">
        <v>3966</v>
      </c>
      <c r="D203" s="1113" t="s">
        <v>12400</v>
      </c>
      <c r="E203" s="127">
        <v>1</v>
      </c>
      <c r="F203" s="1114" t="s">
        <v>10866</v>
      </c>
      <c r="G203" s="1115">
        <v>2818</v>
      </c>
      <c r="H203" s="153">
        <f>IF(G203="","",G203-G203*COMPASS!$U$37)</f>
        <v>2818</v>
      </c>
    </row>
    <row r="204" spans="1:8">
      <c r="A204" s="72" t="s">
        <v>4110</v>
      </c>
      <c r="B204" s="73" t="s">
        <v>216</v>
      </c>
      <c r="C204" s="404" t="s">
        <v>3968</v>
      </c>
      <c r="D204" s="1113" t="s">
        <v>12402</v>
      </c>
      <c r="E204" s="127">
        <v>1</v>
      </c>
      <c r="F204" s="1114" t="s">
        <v>10866</v>
      </c>
      <c r="G204" s="1115">
        <v>3179.27</v>
      </c>
      <c r="H204" s="153">
        <f>IF(G204="","",G204-G204*COMPASS!$U$37)</f>
        <v>3179.27</v>
      </c>
    </row>
    <row r="205" spans="1:8">
      <c r="A205" s="72" t="s">
        <v>4112</v>
      </c>
      <c r="B205" s="73" t="s">
        <v>216</v>
      </c>
      <c r="C205" s="404" t="s">
        <v>3970</v>
      </c>
      <c r="D205" s="1113" t="s">
        <v>12404</v>
      </c>
      <c r="E205" s="127">
        <v>1</v>
      </c>
      <c r="F205" s="1114" t="s">
        <v>10866</v>
      </c>
      <c r="G205" s="1115">
        <v>3375.36</v>
      </c>
      <c r="H205" s="153">
        <f>IF(G205="","",G205-G205*COMPASS!$U$37)</f>
        <v>3375.36</v>
      </c>
    </row>
    <row r="206" spans="1:8">
      <c r="A206" s="72" t="s">
        <v>4114</v>
      </c>
      <c r="B206" s="73" t="s">
        <v>216</v>
      </c>
      <c r="C206" s="404" t="s">
        <v>3972</v>
      </c>
      <c r="D206" s="1113" t="s">
        <v>12406</v>
      </c>
      <c r="E206" s="127">
        <v>1</v>
      </c>
      <c r="F206" s="1114" t="s">
        <v>10866</v>
      </c>
      <c r="G206" s="1115">
        <v>3705.7</v>
      </c>
      <c r="H206" s="153">
        <f>IF(G206="","",G206-G206*COMPASS!$U$37)</f>
        <v>3705.7</v>
      </c>
    </row>
    <row r="207" spans="1:8">
      <c r="A207" s="72" t="s">
        <v>4116</v>
      </c>
      <c r="B207" s="73" t="s">
        <v>216</v>
      </c>
      <c r="C207" s="404" t="s">
        <v>3974</v>
      </c>
      <c r="D207" s="1113" t="s">
        <v>12408</v>
      </c>
      <c r="E207" s="127">
        <v>1</v>
      </c>
      <c r="F207" s="1114" t="s">
        <v>10866</v>
      </c>
      <c r="G207" s="1115">
        <v>3943.13</v>
      </c>
      <c r="H207" s="153">
        <f>IF(G207="","",G207-G207*COMPASS!$U$37)</f>
        <v>3943.13</v>
      </c>
    </row>
    <row r="208" spans="1:8">
      <c r="A208" s="72" t="s">
        <v>4100</v>
      </c>
      <c r="B208" s="73" t="s">
        <v>216</v>
      </c>
      <c r="C208" s="404" t="s">
        <v>3958</v>
      </c>
      <c r="D208" s="1113" t="s">
        <v>12392</v>
      </c>
      <c r="E208" s="127">
        <v>1</v>
      </c>
      <c r="F208" s="1114" t="s">
        <v>10866</v>
      </c>
      <c r="G208" s="1115">
        <v>4201.1499999999996</v>
      </c>
      <c r="H208" s="153">
        <f>IF(G208="","",G208-G208*COMPASS!$U$37)</f>
        <v>4201.1499999999996</v>
      </c>
    </row>
    <row r="209" spans="1:8">
      <c r="A209" s="72" t="s">
        <v>4093</v>
      </c>
      <c r="B209" s="73" t="s">
        <v>216</v>
      </c>
      <c r="C209" s="404" t="s">
        <v>3951</v>
      </c>
      <c r="D209" s="1113" t="s">
        <v>12385</v>
      </c>
      <c r="E209" s="127">
        <v>1</v>
      </c>
      <c r="F209" s="1114" t="s">
        <v>10866</v>
      </c>
      <c r="G209" s="1115">
        <v>1234.4100000000001</v>
      </c>
      <c r="H209" s="153">
        <f>IF(G209="","",G209-G209*COMPASS!$U$37)</f>
        <v>1234.4100000000001</v>
      </c>
    </row>
    <row r="210" spans="1:8">
      <c r="A210" s="72" t="s">
        <v>4095</v>
      </c>
      <c r="B210" s="73" t="s">
        <v>216</v>
      </c>
      <c r="C210" s="404" t="s">
        <v>3953</v>
      </c>
      <c r="D210" s="1113" t="s">
        <v>12387</v>
      </c>
      <c r="E210" s="127">
        <v>1</v>
      </c>
      <c r="F210" s="1114" t="s">
        <v>10866</v>
      </c>
      <c r="G210" s="1115">
        <v>276.36</v>
      </c>
      <c r="H210" s="153">
        <f>IF(G210="","",G210-G210*COMPASS!$U$37)</f>
        <v>276.36</v>
      </c>
    </row>
    <row r="211" spans="1:8">
      <c r="A211" s="72" t="s">
        <v>4096</v>
      </c>
      <c r="B211" s="73" t="s">
        <v>216</v>
      </c>
      <c r="C211" s="404" t="s">
        <v>3954</v>
      </c>
      <c r="D211" s="1113" t="s">
        <v>12388</v>
      </c>
      <c r="E211" s="127">
        <v>1</v>
      </c>
      <c r="F211" s="1114" t="s">
        <v>10866</v>
      </c>
      <c r="G211" s="1115">
        <v>297.81</v>
      </c>
      <c r="H211" s="153">
        <f>IF(G211="","",G211-G211*COMPASS!$U$37)</f>
        <v>297.81</v>
      </c>
    </row>
    <row r="212" spans="1:8">
      <c r="A212" s="72" t="s">
        <v>4117</v>
      </c>
      <c r="B212" s="73" t="s">
        <v>216</v>
      </c>
      <c r="C212" s="404" t="s">
        <v>3975</v>
      </c>
      <c r="D212" s="1113" t="s">
        <v>12409</v>
      </c>
      <c r="E212" s="127">
        <v>1</v>
      </c>
      <c r="F212" s="1114" t="s">
        <v>10866</v>
      </c>
      <c r="G212" s="1115">
        <v>967.19</v>
      </c>
      <c r="H212" s="153">
        <f>IF(G212="","",G212-G212*COMPASS!$U$37)</f>
        <v>967.19</v>
      </c>
    </row>
    <row r="213" spans="1:8">
      <c r="A213" s="72" t="s">
        <v>4092</v>
      </c>
      <c r="B213" s="73" t="s">
        <v>216</v>
      </c>
      <c r="C213" s="404" t="s">
        <v>3950</v>
      </c>
      <c r="D213" s="1113" t="s">
        <v>12384</v>
      </c>
      <c r="E213" s="127">
        <v>1</v>
      </c>
      <c r="F213" s="1114" t="s">
        <v>10866</v>
      </c>
      <c r="G213" s="1115">
        <v>224.97</v>
      </c>
      <c r="H213" s="153">
        <f>IF(G213="","",G213-G213*COMPASS!$U$37)</f>
        <v>224.97</v>
      </c>
    </row>
    <row r="214" spans="1:8">
      <c r="A214" s="72" t="s">
        <v>4094</v>
      </c>
      <c r="B214" s="73" t="s">
        <v>216</v>
      </c>
      <c r="C214" s="404" t="s">
        <v>3952</v>
      </c>
      <c r="D214" s="1113" t="s">
        <v>12386</v>
      </c>
      <c r="E214" s="127">
        <v>1</v>
      </c>
      <c r="F214" s="1114" t="s">
        <v>10866</v>
      </c>
      <c r="G214" s="1115">
        <v>167.11</v>
      </c>
      <c r="H214" s="153">
        <f>IF(G214="","",G214-G214*COMPASS!$U$37)</f>
        <v>167.11</v>
      </c>
    </row>
    <row r="215" spans="1:8">
      <c r="A215" s="72" t="s">
        <v>4089</v>
      </c>
      <c r="B215" s="73" t="s">
        <v>216</v>
      </c>
      <c r="C215" s="404" t="s">
        <v>3947</v>
      </c>
      <c r="D215" s="1113" t="s">
        <v>12381</v>
      </c>
      <c r="E215" s="127">
        <v>1</v>
      </c>
      <c r="F215" s="1114" t="s">
        <v>10866</v>
      </c>
      <c r="G215" s="1115">
        <v>339.01</v>
      </c>
      <c r="H215" s="153">
        <f>IF(G215="","",G215-G215*COMPASS!$U$37)</f>
        <v>339.01</v>
      </c>
    </row>
    <row r="216" spans="1:8">
      <c r="A216" s="72" t="s">
        <v>4090</v>
      </c>
      <c r="B216" s="73" t="s">
        <v>216</v>
      </c>
      <c r="C216" s="404" t="s">
        <v>3948</v>
      </c>
      <c r="D216" s="1113" t="s">
        <v>12382</v>
      </c>
      <c r="E216" s="127">
        <v>1</v>
      </c>
      <c r="F216" s="1114" t="s">
        <v>10866</v>
      </c>
      <c r="G216" s="1115">
        <v>537.62</v>
      </c>
      <c r="H216" s="153">
        <f>IF(G216="","",G216-G216*COMPASS!$U$37)</f>
        <v>537.62</v>
      </c>
    </row>
    <row r="217" spans="1:8">
      <c r="A217" s="411" t="s">
        <v>3991</v>
      </c>
      <c r="B217" s="411"/>
      <c r="C217" s="411"/>
      <c r="D217" s="612"/>
      <c r="E217" s="612"/>
      <c r="F217" s="612"/>
      <c r="G217" s="612"/>
      <c r="H217" s="153" t="str">
        <f>IF(G217="","",G217-G217*COMPASS!$U$37)</f>
        <v/>
      </c>
    </row>
    <row r="218" spans="1:8">
      <c r="A218" s="72" t="s">
        <v>4143</v>
      </c>
      <c r="B218" s="73" t="s">
        <v>216</v>
      </c>
      <c r="C218" s="404" t="s">
        <v>4002</v>
      </c>
      <c r="D218" s="1113" t="s">
        <v>12435</v>
      </c>
      <c r="E218" s="127">
        <v>1</v>
      </c>
      <c r="F218" s="1114" t="s">
        <v>10866</v>
      </c>
      <c r="G218" s="1115">
        <v>3189.58</v>
      </c>
      <c r="H218" s="153">
        <f>IF(G218="","",G218-G218*COMPASS!$U$37)</f>
        <v>3189.58</v>
      </c>
    </row>
    <row r="219" spans="1:8">
      <c r="A219" s="72" t="s">
        <v>4147</v>
      </c>
      <c r="B219" s="73" t="s">
        <v>216</v>
      </c>
      <c r="C219" s="404" t="s">
        <v>4006</v>
      </c>
      <c r="D219" s="1113" t="s">
        <v>12439</v>
      </c>
      <c r="E219" s="127">
        <v>1</v>
      </c>
      <c r="F219" s="1114" t="s">
        <v>10866</v>
      </c>
      <c r="G219" s="1115">
        <v>3784.98</v>
      </c>
      <c r="H219" s="153">
        <f>IF(G219="","",G219-G219*COMPASS!$U$37)</f>
        <v>3784.98</v>
      </c>
    </row>
    <row r="220" spans="1:8">
      <c r="A220" s="72" t="s">
        <v>4150</v>
      </c>
      <c r="B220" s="73" t="s">
        <v>216</v>
      </c>
      <c r="C220" s="404" t="s">
        <v>4009</v>
      </c>
      <c r="D220" s="1113" t="s">
        <v>12442</v>
      </c>
      <c r="E220" s="127">
        <v>1</v>
      </c>
      <c r="F220" s="1114" t="s">
        <v>10866</v>
      </c>
      <c r="G220" s="1115">
        <v>4412.26</v>
      </c>
      <c r="H220" s="153">
        <f>IF(G220="","",G220-G220*COMPASS!$U$37)</f>
        <v>4412.26</v>
      </c>
    </row>
    <row r="221" spans="1:8">
      <c r="A221" s="72" t="s">
        <v>4152</v>
      </c>
      <c r="B221" s="73" t="s">
        <v>216</v>
      </c>
      <c r="C221" s="404" t="s">
        <v>4011</v>
      </c>
      <c r="D221" s="1113" t="s">
        <v>12444</v>
      </c>
      <c r="E221" s="127">
        <v>1</v>
      </c>
      <c r="F221" s="1114" t="s">
        <v>10866</v>
      </c>
      <c r="G221" s="1115">
        <v>5422.33</v>
      </c>
      <c r="H221" s="153">
        <f>IF(G221="","",G221-G221*COMPASS!$U$37)</f>
        <v>5422.33</v>
      </c>
    </row>
    <row r="222" spans="1:8">
      <c r="A222" s="72" t="s">
        <v>4144</v>
      </c>
      <c r="B222" s="73" t="s">
        <v>216</v>
      </c>
      <c r="C222" s="404" t="s">
        <v>4003</v>
      </c>
      <c r="D222" s="1113" t="s">
        <v>12436</v>
      </c>
      <c r="E222" s="127">
        <v>1</v>
      </c>
      <c r="F222" s="1114" t="s">
        <v>10866</v>
      </c>
      <c r="G222" s="1115">
        <v>3455.39</v>
      </c>
      <c r="H222" s="153">
        <f>IF(G222="","",G222-G222*COMPASS!$U$37)</f>
        <v>3455.39</v>
      </c>
    </row>
    <row r="223" spans="1:8">
      <c r="A223" s="72" t="s">
        <v>4145</v>
      </c>
      <c r="B223" s="73" t="s">
        <v>216</v>
      </c>
      <c r="C223" s="404" t="s">
        <v>4004</v>
      </c>
      <c r="D223" s="1113" t="s">
        <v>12437</v>
      </c>
      <c r="E223" s="127">
        <v>1</v>
      </c>
      <c r="F223" s="1114" t="s">
        <v>10866</v>
      </c>
      <c r="G223" s="1115">
        <v>3721.2</v>
      </c>
      <c r="H223" s="153">
        <f>IF(G223="","",G223-G223*COMPASS!$U$37)</f>
        <v>3721.2</v>
      </c>
    </row>
    <row r="224" spans="1:8">
      <c r="A224" s="72" t="s">
        <v>4146</v>
      </c>
      <c r="B224" s="73" t="s">
        <v>216</v>
      </c>
      <c r="C224" s="404" t="s">
        <v>4005</v>
      </c>
      <c r="D224" s="1113" t="s">
        <v>12438</v>
      </c>
      <c r="E224" s="127">
        <v>1</v>
      </c>
      <c r="F224" s="1114" t="s">
        <v>10866</v>
      </c>
      <c r="G224" s="1115">
        <v>3976.35</v>
      </c>
      <c r="H224" s="153">
        <f>IF(G224="","",G224-G224*COMPASS!$U$37)</f>
        <v>3976.35</v>
      </c>
    </row>
    <row r="225" spans="1:8">
      <c r="A225" s="72" t="s">
        <v>4148</v>
      </c>
      <c r="B225" s="73" t="s">
        <v>216</v>
      </c>
      <c r="C225" s="404" t="s">
        <v>4007</v>
      </c>
      <c r="D225" s="1113" t="s">
        <v>12440</v>
      </c>
      <c r="E225" s="127">
        <v>1</v>
      </c>
      <c r="F225" s="1114" t="s">
        <v>10866</v>
      </c>
      <c r="G225" s="1115">
        <v>4189</v>
      </c>
      <c r="H225" s="153">
        <f>IF(G225="","",G225-G225*COMPASS!$U$37)</f>
        <v>4189</v>
      </c>
    </row>
    <row r="226" spans="1:8">
      <c r="A226" s="72" t="s">
        <v>4149</v>
      </c>
      <c r="B226" s="73" t="s">
        <v>216</v>
      </c>
      <c r="C226" s="404" t="s">
        <v>4008</v>
      </c>
      <c r="D226" s="1113" t="s">
        <v>12441</v>
      </c>
      <c r="E226" s="127">
        <v>1</v>
      </c>
      <c r="F226" s="1114" t="s">
        <v>10866</v>
      </c>
      <c r="G226" s="1115">
        <v>4454.8100000000004</v>
      </c>
      <c r="H226" s="153">
        <f>IF(G226="","",G226-G226*COMPASS!$U$37)</f>
        <v>4454.8100000000004</v>
      </c>
    </row>
    <row r="227" spans="1:8">
      <c r="A227" s="72" t="s">
        <v>4151</v>
      </c>
      <c r="B227" s="73" t="s">
        <v>216</v>
      </c>
      <c r="C227" s="404" t="s">
        <v>4010</v>
      </c>
      <c r="D227" s="1113" t="s">
        <v>12443</v>
      </c>
      <c r="E227" s="127">
        <v>1</v>
      </c>
      <c r="F227" s="1114" t="s">
        <v>10866</v>
      </c>
      <c r="G227" s="1115">
        <v>4837.5600000000004</v>
      </c>
      <c r="H227" s="153">
        <f>IF(G227="","",G227-G227*COMPASS!$U$37)</f>
        <v>4837.5600000000004</v>
      </c>
    </row>
    <row r="228" spans="1:8">
      <c r="A228" s="72" t="s">
        <v>4134</v>
      </c>
      <c r="B228" s="73" t="s">
        <v>216</v>
      </c>
      <c r="C228" s="404" t="s">
        <v>3993</v>
      </c>
      <c r="D228" s="1113" t="s">
        <v>12426</v>
      </c>
      <c r="E228" s="127">
        <v>1</v>
      </c>
      <c r="F228" s="1114" t="s">
        <v>10866</v>
      </c>
      <c r="G228" s="1115">
        <v>1145.76</v>
      </c>
      <c r="H228" s="153">
        <f>IF(G228="","",G228-G228*COMPASS!$U$37)</f>
        <v>1145.76</v>
      </c>
    </row>
    <row r="229" spans="1:8">
      <c r="A229" s="72" t="s">
        <v>4136</v>
      </c>
      <c r="B229" s="73" t="s">
        <v>216</v>
      </c>
      <c r="C229" s="404" t="s">
        <v>3995</v>
      </c>
      <c r="D229" s="1113" t="s">
        <v>12428</v>
      </c>
      <c r="E229" s="127">
        <v>1</v>
      </c>
      <c r="F229" s="1114" t="s">
        <v>10866</v>
      </c>
      <c r="G229" s="1115">
        <v>1414.16</v>
      </c>
      <c r="H229" s="153">
        <f>IF(G229="","",G229-G229*COMPASS!$U$37)</f>
        <v>1414.16</v>
      </c>
    </row>
    <row r="230" spans="1:8">
      <c r="A230" s="72" t="s">
        <v>4138</v>
      </c>
      <c r="B230" s="73" t="s">
        <v>216</v>
      </c>
      <c r="C230" s="404" t="s">
        <v>3997</v>
      </c>
      <c r="D230" s="1113" t="s">
        <v>12430</v>
      </c>
      <c r="E230" s="127">
        <v>1</v>
      </c>
      <c r="F230" s="1114" t="s">
        <v>10866</v>
      </c>
      <c r="G230" s="1115">
        <v>1682.53</v>
      </c>
      <c r="H230" s="153">
        <f>IF(G230="","",G230-G230*COMPASS!$U$37)</f>
        <v>1682.53</v>
      </c>
    </row>
    <row r="231" spans="1:8">
      <c r="A231" s="72" t="s">
        <v>4140</v>
      </c>
      <c r="B231" s="73" t="s">
        <v>216</v>
      </c>
      <c r="C231" s="404" t="s">
        <v>3999</v>
      </c>
      <c r="D231" s="1113" t="s">
        <v>12432</v>
      </c>
      <c r="E231" s="127">
        <v>1</v>
      </c>
      <c r="F231" s="1114" t="s">
        <v>10866</v>
      </c>
      <c r="G231" s="1115">
        <v>1930.27</v>
      </c>
      <c r="H231" s="153">
        <f>IF(G231="","",G231-G231*COMPASS!$U$37)</f>
        <v>1930.27</v>
      </c>
    </row>
    <row r="232" spans="1:8">
      <c r="A232" s="72" t="s">
        <v>4135</v>
      </c>
      <c r="B232" s="73" t="s">
        <v>216</v>
      </c>
      <c r="C232" s="404" t="s">
        <v>3994</v>
      </c>
      <c r="D232" s="1113" t="s">
        <v>12427</v>
      </c>
      <c r="E232" s="127">
        <v>1</v>
      </c>
      <c r="F232" s="1114" t="s">
        <v>10866</v>
      </c>
      <c r="G232" s="1115">
        <v>1775.43</v>
      </c>
      <c r="H232" s="153">
        <f>IF(G232="","",G232-G232*COMPASS!$U$37)</f>
        <v>1775.43</v>
      </c>
    </row>
    <row r="233" spans="1:8">
      <c r="A233" s="72" t="s">
        <v>4137</v>
      </c>
      <c r="B233" s="73" t="s">
        <v>216</v>
      </c>
      <c r="C233" s="404" t="s">
        <v>3996</v>
      </c>
      <c r="D233" s="1113" t="s">
        <v>12429</v>
      </c>
      <c r="E233" s="127">
        <v>1</v>
      </c>
      <c r="F233" s="1114" t="s">
        <v>10866</v>
      </c>
      <c r="G233" s="1115">
        <v>2033.49</v>
      </c>
      <c r="H233" s="153">
        <f>IF(G233="","",G233-G233*COMPASS!$U$37)</f>
        <v>2033.49</v>
      </c>
    </row>
    <row r="234" spans="1:8">
      <c r="A234" s="72" t="s">
        <v>4139</v>
      </c>
      <c r="B234" s="73" t="s">
        <v>216</v>
      </c>
      <c r="C234" s="404" t="s">
        <v>3998</v>
      </c>
      <c r="D234" s="1113" t="s">
        <v>12431</v>
      </c>
      <c r="E234" s="127">
        <v>1</v>
      </c>
      <c r="F234" s="1114" t="s">
        <v>10866</v>
      </c>
      <c r="G234" s="1115">
        <v>2301.86</v>
      </c>
      <c r="H234" s="153">
        <f>IF(G234="","",G234-G234*COMPASS!$U$37)</f>
        <v>2301.86</v>
      </c>
    </row>
    <row r="235" spans="1:8">
      <c r="A235" s="72" t="s">
        <v>4141</v>
      </c>
      <c r="B235" s="73" t="s">
        <v>216</v>
      </c>
      <c r="C235" s="404" t="s">
        <v>4000</v>
      </c>
      <c r="D235" s="1113" t="s">
        <v>12433</v>
      </c>
      <c r="E235" s="127">
        <v>1</v>
      </c>
      <c r="F235" s="1114" t="s">
        <v>10866</v>
      </c>
      <c r="G235" s="1115">
        <v>2570.2399999999998</v>
      </c>
      <c r="H235" s="153">
        <f>IF(G235="","",G235-G235*COMPASS!$U$37)</f>
        <v>2570.2399999999998</v>
      </c>
    </row>
    <row r="236" spans="1:8">
      <c r="A236" s="72" t="s">
        <v>4142</v>
      </c>
      <c r="B236" s="73" t="s">
        <v>216</v>
      </c>
      <c r="C236" s="404" t="s">
        <v>4001</v>
      </c>
      <c r="D236" s="1113" t="s">
        <v>12434</v>
      </c>
      <c r="E236" s="127">
        <v>1</v>
      </c>
      <c r="F236" s="1114" t="s">
        <v>10866</v>
      </c>
      <c r="G236" s="1115">
        <v>877.41</v>
      </c>
      <c r="H236" s="153">
        <f>IF(G236="","",G236-G236*COMPASS!$U$37)</f>
        <v>877.41</v>
      </c>
    </row>
    <row r="237" spans="1:8">
      <c r="A237" s="72" t="s">
        <v>4133</v>
      </c>
      <c r="B237" s="73" t="s">
        <v>216</v>
      </c>
      <c r="C237" s="404" t="s">
        <v>3992</v>
      </c>
      <c r="D237" s="1113" t="s">
        <v>12425</v>
      </c>
      <c r="E237" s="127">
        <v>1</v>
      </c>
      <c r="F237" s="1114" t="s">
        <v>10866</v>
      </c>
      <c r="G237" s="1115">
        <v>440.97</v>
      </c>
      <c r="H237" s="153">
        <f>IF(G237="","",G237-G237*COMPASS!$U$37)</f>
        <v>440.97</v>
      </c>
    </row>
    <row r="238" spans="1:8">
      <c r="A238" s="411" t="s">
        <v>17318</v>
      </c>
      <c r="B238" s="411"/>
      <c r="C238" s="411"/>
      <c r="D238" s="612"/>
      <c r="E238" s="612"/>
      <c r="F238" s="612"/>
      <c r="G238" s="612"/>
      <c r="H238" s="153" t="str">
        <f>IF(G238="","",G238-G238*COMPASS!$U$37)</f>
        <v/>
      </c>
    </row>
    <row r="239" spans="1:8">
      <c r="A239" s="72" t="s">
        <v>17319</v>
      </c>
      <c r="B239" s="73" t="s">
        <v>216</v>
      </c>
      <c r="C239" s="404" t="s">
        <v>17320</v>
      </c>
      <c r="D239" s="1113" t="s">
        <v>17321</v>
      </c>
      <c r="E239" s="127">
        <v>1</v>
      </c>
      <c r="F239" s="1114" t="s">
        <v>10866</v>
      </c>
      <c r="G239" s="1115">
        <v>4194.92</v>
      </c>
      <c r="H239" s="153">
        <f>IF(G239="","",G239-G239*COMPASS!$U$37)</f>
        <v>4194.92</v>
      </c>
    </row>
    <row r="240" spans="1:8">
      <c r="A240" s="72" t="s">
        <v>17322</v>
      </c>
      <c r="B240" s="73" t="s">
        <v>216</v>
      </c>
      <c r="C240" s="404" t="s">
        <v>17323</v>
      </c>
      <c r="D240" s="1113" t="s">
        <v>17324</v>
      </c>
      <c r="E240" s="127">
        <v>1</v>
      </c>
      <c r="F240" s="1114" t="s">
        <v>10866</v>
      </c>
      <c r="G240" s="1115">
        <v>1778.93</v>
      </c>
      <c r="H240" s="153">
        <f>IF(G240="","",G240-G240*COMPASS!$U$37)</f>
        <v>1778.93</v>
      </c>
    </row>
    <row r="241" spans="1:8">
      <c r="A241" s="411" t="s">
        <v>4012</v>
      </c>
      <c r="B241" s="411"/>
      <c r="C241" s="411"/>
      <c r="D241" s="612"/>
      <c r="E241" s="612"/>
      <c r="F241" s="612"/>
      <c r="G241" s="612"/>
      <c r="H241" s="153" t="str">
        <f>IF(G241="","",G241-G241*COMPASS!$U$37)</f>
        <v/>
      </c>
    </row>
    <row r="242" spans="1:8">
      <c r="A242" s="72" t="str">
        <f t="shared" ref="A242:A256" si="2">CONCATENATE(P242,"-",Q242,"-",C242)</f>
        <v>--LG-310979</v>
      </c>
      <c r="B242" s="73" t="s">
        <v>216</v>
      </c>
      <c r="C242" s="404" t="s">
        <v>4013</v>
      </c>
      <c r="D242" s="1113" t="s">
        <v>12445</v>
      </c>
      <c r="E242" s="127">
        <v>1</v>
      </c>
      <c r="F242" s="1114" t="s">
        <v>10866</v>
      </c>
      <c r="G242" s="1115">
        <v>146.11000000000001</v>
      </c>
      <c r="H242" s="153">
        <f>IF(G242="","",G242-G242*COMPASS!$U$37)</f>
        <v>146.11000000000001</v>
      </c>
    </row>
    <row r="243" spans="1:8">
      <c r="A243" s="72" t="str">
        <f t="shared" si="2"/>
        <v>--LG-310004</v>
      </c>
      <c r="B243" s="73" t="s">
        <v>571</v>
      </c>
      <c r="C243" s="404" t="s">
        <v>4014</v>
      </c>
      <c r="D243" s="1113" t="s">
        <v>12446</v>
      </c>
      <c r="E243" s="127">
        <v>1</v>
      </c>
      <c r="F243" s="547"/>
      <c r="G243" s="1119" t="s">
        <v>8680</v>
      </c>
      <c r="H243" s="153" t="e">
        <f>IF(G243="","",G243-G243*COMPASS!$U$37)</f>
        <v>#VALUE!</v>
      </c>
    </row>
    <row r="244" spans="1:8">
      <c r="A244" s="72" t="str">
        <f t="shared" si="2"/>
        <v>--LG-310002</v>
      </c>
      <c r="B244" s="73" t="s">
        <v>571</v>
      </c>
      <c r="C244" s="404" t="s">
        <v>4015</v>
      </c>
      <c r="D244" s="1113" t="s">
        <v>12447</v>
      </c>
      <c r="E244" s="127">
        <v>1</v>
      </c>
      <c r="F244" s="547"/>
      <c r="G244" s="1119" t="s">
        <v>8680</v>
      </c>
      <c r="H244" s="153" t="e">
        <f>IF(G244="","",G244-G244*COMPASS!$U$37)</f>
        <v>#VALUE!</v>
      </c>
    </row>
    <row r="245" spans="1:8">
      <c r="A245" s="72" t="str">
        <f t="shared" si="2"/>
        <v>--LG-310081</v>
      </c>
      <c r="B245" s="73" t="s">
        <v>216</v>
      </c>
      <c r="C245" s="404" t="s">
        <v>14093</v>
      </c>
      <c r="D245" s="1113" t="s">
        <v>14094</v>
      </c>
      <c r="E245" s="127">
        <v>1</v>
      </c>
      <c r="F245" s="1114" t="s">
        <v>10866</v>
      </c>
      <c r="G245" s="1115">
        <v>193.02</v>
      </c>
      <c r="H245" s="153">
        <f>IF(G245="","",G245-G245*COMPASS!$U$37)</f>
        <v>193.02</v>
      </c>
    </row>
    <row r="246" spans="1:8">
      <c r="A246" s="72" t="str">
        <f t="shared" si="2"/>
        <v>--LG-310082</v>
      </c>
      <c r="B246" s="73" t="s">
        <v>216</v>
      </c>
      <c r="C246" s="404" t="s">
        <v>14095</v>
      </c>
      <c r="D246" s="1113" t="s">
        <v>14096</v>
      </c>
      <c r="E246" s="127">
        <v>1</v>
      </c>
      <c r="F246" s="1114" t="s">
        <v>10866</v>
      </c>
      <c r="G246" s="1115">
        <v>233.82</v>
      </c>
      <c r="H246" s="153">
        <f>IF(G246="","",G246-G246*COMPASS!$U$37)</f>
        <v>233.82</v>
      </c>
    </row>
    <row r="247" spans="1:8">
      <c r="A247" s="72" t="str">
        <f t="shared" si="2"/>
        <v>--LG-310180</v>
      </c>
      <c r="B247" s="73" t="s">
        <v>216</v>
      </c>
      <c r="C247" s="404" t="s">
        <v>14097</v>
      </c>
      <c r="D247" s="1113" t="s">
        <v>14098</v>
      </c>
      <c r="E247" s="127">
        <v>1</v>
      </c>
      <c r="F247" s="1114" t="s">
        <v>10866</v>
      </c>
      <c r="G247" s="1115">
        <v>148.94</v>
      </c>
      <c r="H247" s="153">
        <f>IF(G247="","",G247-G247*COMPASS!$U$37)</f>
        <v>148.94</v>
      </c>
    </row>
    <row r="248" spans="1:8">
      <c r="A248" s="72" t="str">
        <f t="shared" si="2"/>
        <v>--LG-310181</v>
      </c>
      <c r="B248" s="73" t="s">
        <v>216</v>
      </c>
      <c r="C248" s="404" t="s">
        <v>14099</v>
      </c>
      <c r="D248" s="1113" t="s">
        <v>14100</v>
      </c>
      <c r="E248" s="127">
        <v>1</v>
      </c>
      <c r="F248" s="1114" t="s">
        <v>10866</v>
      </c>
      <c r="G248" s="1115">
        <v>148.94</v>
      </c>
      <c r="H248" s="153">
        <f>IF(G248="","",G248-G248*COMPASS!$U$37)</f>
        <v>148.94</v>
      </c>
    </row>
    <row r="249" spans="1:8">
      <c r="A249" s="72" t="str">
        <f t="shared" si="2"/>
        <v>--LG-310183</v>
      </c>
      <c r="B249" s="73" t="s">
        <v>216</v>
      </c>
      <c r="C249" s="404" t="s">
        <v>14101</v>
      </c>
      <c r="D249" s="1113" t="s">
        <v>14102</v>
      </c>
      <c r="E249" s="127">
        <v>1</v>
      </c>
      <c r="F249" s="1114" t="s">
        <v>10866</v>
      </c>
      <c r="G249" s="1115">
        <v>178.42</v>
      </c>
      <c r="H249" s="153">
        <f>IF(G249="","",G249-G249*COMPASS!$U$37)</f>
        <v>178.42</v>
      </c>
    </row>
    <row r="250" spans="1:8">
      <c r="A250" s="72" t="str">
        <f t="shared" si="2"/>
        <v>--LG-310184</v>
      </c>
      <c r="B250" s="73" t="s">
        <v>216</v>
      </c>
      <c r="C250" s="404" t="s">
        <v>14103</v>
      </c>
      <c r="D250" s="1113" t="s">
        <v>14104</v>
      </c>
      <c r="E250" s="127">
        <v>1</v>
      </c>
      <c r="F250" s="1114" t="s">
        <v>10866</v>
      </c>
      <c r="G250" s="1115">
        <v>178.42</v>
      </c>
      <c r="H250" s="153">
        <f>IF(G250="","",G250-G250*COMPASS!$U$37)</f>
        <v>178.42</v>
      </c>
    </row>
    <row r="251" spans="1:8">
      <c r="A251" s="72" t="str">
        <f t="shared" si="2"/>
        <v>--LG-310186</v>
      </c>
      <c r="B251" s="73" t="s">
        <v>216</v>
      </c>
      <c r="C251" s="404" t="s">
        <v>14105</v>
      </c>
      <c r="D251" s="1113" t="s">
        <v>14106</v>
      </c>
      <c r="E251" s="127">
        <v>1</v>
      </c>
      <c r="F251" s="1114" t="s">
        <v>10866</v>
      </c>
      <c r="G251" s="1115">
        <v>291.16000000000003</v>
      </c>
      <c r="H251" s="153">
        <f>IF(G251="","",G251-G251*COMPASS!$U$37)</f>
        <v>291.16000000000003</v>
      </c>
    </row>
    <row r="252" spans="1:8">
      <c r="A252" s="72" t="str">
        <f t="shared" si="2"/>
        <v>--LG-310187</v>
      </c>
      <c r="B252" s="73" t="s">
        <v>216</v>
      </c>
      <c r="C252" s="404" t="s">
        <v>14107</v>
      </c>
      <c r="D252" s="1113" t="s">
        <v>14108</v>
      </c>
      <c r="E252" s="127">
        <v>1</v>
      </c>
      <c r="F252" s="1114" t="s">
        <v>10866</v>
      </c>
      <c r="G252" s="1115">
        <v>291.16000000000003</v>
      </c>
      <c r="H252" s="153">
        <f>IF(G252="","",G252-G252*COMPASS!$U$37)</f>
        <v>291.16000000000003</v>
      </c>
    </row>
    <row r="253" spans="1:8">
      <c r="A253" s="72" t="str">
        <f t="shared" si="2"/>
        <v>--LG-310189</v>
      </c>
      <c r="B253" s="73" t="s">
        <v>216</v>
      </c>
      <c r="C253" s="404" t="s">
        <v>14109</v>
      </c>
      <c r="D253" s="1113" t="s">
        <v>14110</v>
      </c>
      <c r="E253" s="127">
        <v>1</v>
      </c>
      <c r="F253" s="1114" t="s">
        <v>10866</v>
      </c>
      <c r="G253" s="1115">
        <v>468.03</v>
      </c>
      <c r="H253" s="153">
        <f>IF(G253="","",G253-G253*COMPASS!$U$37)</f>
        <v>468.03</v>
      </c>
    </row>
    <row r="254" spans="1:8">
      <c r="A254" s="72" t="str">
        <f t="shared" si="2"/>
        <v>--LG-310190</v>
      </c>
      <c r="B254" s="73" t="s">
        <v>216</v>
      </c>
      <c r="C254" s="404" t="s">
        <v>14111</v>
      </c>
      <c r="D254" s="1113" t="s">
        <v>14112</v>
      </c>
      <c r="E254" s="127">
        <v>1</v>
      </c>
      <c r="F254" s="1114" t="s">
        <v>10866</v>
      </c>
      <c r="G254" s="1115">
        <v>468.03</v>
      </c>
      <c r="H254" s="153">
        <f>IF(G254="","",G254-G254*COMPASS!$U$37)</f>
        <v>468.03</v>
      </c>
    </row>
    <row r="255" spans="1:8">
      <c r="A255" s="72" t="str">
        <f t="shared" si="2"/>
        <v>--LG-310192</v>
      </c>
      <c r="B255" s="73" t="s">
        <v>216</v>
      </c>
      <c r="C255" s="404" t="s">
        <v>14113</v>
      </c>
      <c r="D255" s="1113" t="s">
        <v>14114</v>
      </c>
      <c r="E255" s="127">
        <v>1</v>
      </c>
      <c r="F255" s="1114" t="s">
        <v>10866</v>
      </c>
      <c r="G255" s="1115">
        <v>596.67999999999995</v>
      </c>
      <c r="H255" s="153">
        <f>IF(G255="","",G255-G255*COMPASS!$U$37)</f>
        <v>596.67999999999995</v>
      </c>
    </row>
    <row r="256" spans="1:8">
      <c r="A256" s="72" t="str">
        <f t="shared" si="2"/>
        <v>--LG-310193</v>
      </c>
      <c r="B256" s="73" t="s">
        <v>216</v>
      </c>
      <c r="C256" s="404" t="s">
        <v>14115</v>
      </c>
      <c r="D256" s="1113" t="s">
        <v>14116</v>
      </c>
      <c r="E256" s="127">
        <v>1</v>
      </c>
      <c r="F256" s="1114" t="s">
        <v>10866</v>
      </c>
      <c r="G256" s="1115">
        <v>596.67999999999995</v>
      </c>
      <c r="H256" s="153">
        <f>IF(G256="","",G256-G256*COMPASS!$U$37)</f>
        <v>596.67999999999995</v>
      </c>
    </row>
    <row r="257" spans="8:8">
      <c r="H257" s="231"/>
    </row>
  </sheetData>
  <sheetProtection algorithmName="SHA-512" hashValue="7NodGzUWWlscw5boA/AF7haUPnis7F8MQCgZ9CS86937Alzd5GYjh5a6f1bk7bItB0CCo+TOa4QzZwKMLiHnDg==" saltValue="zQE9jhHyIkj/45KDENqOhw==" spinCount="100000" sheet="1" objects="1" scenarios="1"/>
  <mergeCells count="1">
    <mergeCell ref="D1:G1"/>
  </mergeCells>
  <conditionalFormatting sqref="C161:C164">
    <cfRule type="duplicateValues" dxfId="7" priority="2"/>
  </conditionalFormatting>
  <conditionalFormatting sqref="C165:C168">
    <cfRule type="duplicateValues" dxfId="6"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6" activePane="bottomLeft" state="frozen"/>
      <selection pane="bottomLeft" activeCell="A36" sqref="A36"/>
    </sheetView>
  </sheetViews>
  <sheetFormatPr defaultColWidth="9.44140625" defaultRowHeight="13.2"/>
  <cols>
    <col min="1" max="1" width="21.5546875" style="292" customWidth="1"/>
    <col min="2" max="2" width="4" style="94" customWidth="1"/>
    <col min="3" max="3" width="13.44140625" style="95" bestFit="1" customWidth="1"/>
    <col min="4" max="4" width="41.44140625" style="133" bestFit="1" customWidth="1"/>
    <col min="5" max="5" width="4.5546875" style="304" customWidth="1"/>
    <col min="6" max="6" width="8" style="660" customWidth="1"/>
    <col min="7" max="7" width="11.44140625" style="187" customWidth="1"/>
    <col min="8" max="8" width="9.44140625" style="166" bestFit="1" customWidth="1"/>
    <col min="9" max="9" width="9.44140625" style="290"/>
    <col min="10" max="12" width="9.44140625" style="49"/>
    <col min="13" max="13" width="13.44140625" style="49" customWidth="1"/>
    <col min="14" max="16384" width="9.44140625" style="49"/>
  </cols>
  <sheetData>
    <row r="1" spans="1:10" ht="13.5" customHeight="1">
      <c r="A1" s="53" t="str">
        <f>'LS CABLE'!A1</f>
        <v>Listino Maggio26</v>
      </c>
      <c r="B1" s="134"/>
      <c r="C1" s="92"/>
      <c r="D1" s="1386" t="s">
        <v>11815</v>
      </c>
      <c r="E1" s="1411"/>
      <c r="F1" s="1411"/>
      <c r="G1" s="1411"/>
      <c r="H1" s="154"/>
    </row>
    <row r="2" spans="1:10" ht="13.8" thickBot="1">
      <c r="A2" s="55"/>
      <c r="B2" s="135"/>
      <c r="C2" s="93"/>
      <c r="D2" s="46"/>
      <c r="E2" s="301"/>
      <c r="F2" s="656"/>
      <c r="G2" s="155"/>
      <c r="H2" s="163" t="s">
        <v>190</v>
      </c>
    </row>
    <row r="3" spans="1:10" ht="25.2">
      <c r="A3" s="156" t="s">
        <v>393</v>
      </c>
      <c r="B3" s="33"/>
      <c r="C3" s="69"/>
      <c r="D3" s="132"/>
      <c r="E3" s="302"/>
      <c r="F3" s="657"/>
      <c r="G3" s="186"/>
      <c r="H3" s="164"/>
    </row>
    <row r="4" spans="1:10" s="67" customFormat="1" ht="12.75" customHeight="1">
      <c r="A4" s="157" t="str">
        <f>'LS CABLE'!A4</f>
        <v>Cod. Compass</v>
      </c>
      <c r="B4" s="140"/>
      <c r="C4" s="182" t="s">
        <v>217</v>
      </c>
      <c r="D4" s="229" t="s">
        <v>219</v>
      </c>
      <c r="E4" s="303" t="s">
        <v>490</v>
      </c>
      <c r="F4" s="658"/>
      <c r="G4" s="631" t="s">
        <v>189</v>
      </c>
      <c r="H4" s="165" t="s">
        <v>491</v>
      </c>
      <c r="I4" s="291"/>
    </row>
    <row r="5" spans="1:10" ht="26.85" customHeight="1">
      <c r="A5" s="502" t="s">
        <v>9927</v>
      </c>
      <c r="B5" s="503"/>
      <c r="C5" s="503"/>
      <c r="D5" s="503"/>
      <c r="E5" s="503"/>
      <c r="F5" s="503"/>
      <c r="G5" s="769"/>
      <c r="H5" s="174" t="str">
        <f>IF(G5="","",G5-G5*COMPASS!$U$15)</f>
        <v/>
      </c>
    </row>
    <row r="6" spans="1:10" ht="15" customHeight="1">
      <c r="A6" s="293" t="s">
        <v>9928</v>
      </c>
      <c r="B6" s="370" t="s">
        <v>11589</v>
      </c>
      <c r="C6" s="311" t="s">
        <v>10116</v>
      </c>
      <c r="D6" s="311" t="s">
        <v>15512</v>
      </c>
      <c r="E6" s="514">
        <v>1</v>
      </c>
      <c r="F6" s="770"/>
      <c r="G6" s="479">
        <v>99</v>
      </c>
      <c r="H6" s="174">
        <f>IF(G6="","",G6-G6*COMPASS!$U$15)</f>
        <v>99</v>
      </c>
      <c r="J6" s="290"/>
    </row>
    <row r="7" spans="1:10" ht="15" customHeight="1">
      <c r="A7" s="293" t="s">
        <v>9929</v>
      </c>
      <c r="B7" s="370" t="s">
        <v>11589</v>
      </c>
      <c r="C7" s="311" t="s">
        <v>10117</v>
      </c>
      <c r="D7" s="311" t="s">
        <v>15513</v>
      </c>
      <c r="E7" s="514">
        <v>1</v>
      </c>
      <c r="F7" s="770"/>
      <c r="G7" s="479">
        <v>190</v>
      </c>
      <c r="H7" s="174">
        <f>IF(G7="","",G7-G7*COMPASS!$U$15)</f>
        <v>190</v>
      </c>
      <c r="J7" s="290"/>
    </row>
    <row r="8" spans="1:10" ht="15" customHeight="1">
      <c r="A8" s="502" t="s">
        <v>10118</v>
      </c>
      <c r="B8" s="503"/>
      <c r="C8" s="503"/>
      <c r="D8" s="503"/>
      <c r="E8" s="503"/>
      <c r="F8" s="503"/>
      <c r="G8" s="769"/>
      <c r="H8" s="174" t="str">
        <f>IF(G8="","",G8-G8*COMPASS!$U$15)</f>
        <v/>
      </c>
      <c r="J8" s="290"/>
    </row>
    <row r="9" spans="1:10" ht="15" customHeight="1">
      <c r="A9" s="293" t="s">
        <v>9930</v>
      </c>
      <c r="B9" s="370" t="s">
        <v>11589</v>
      </c>
      <c r="C9" s="311" t="s">
        <v>10119</v>
      </c>
      <c r="D9" s="311" t="s">
        <v>9931</v>
      </c>
      <c r="E9" s="514">
        <v>1</v>
      </c>
      <c r="F9" s="770"/>
      <c r="G9" s="479">
        <v>125</v>
      </c>
      <c r="H9" s="174">
        <f>IF(G9="","",G9-G9*COMPASS!$U$15)</f>
        <v>125</v>
      </c>
      <c r="J9" s="290"/>
    </row>
    <row r="10" spans="1:10" ht="15" customHeight="1">
      <c r="A10" s="293" t="s">
        <v>9932</v>
      </c>
      <c r="B10" s="370" t="s">
        <v>11589</v>
      </c>
      <c r="C10" s="311" t="s">
        <v>10120</v>
      </c>
      <c r="D10" s="311" t="s">
        <v>9933</v>
      </c>
      <c r="E10" s="514">
        <v>1</v>
      </c>
      <c r="F10" s="770"/>
      <c r="G10" s="479">
        <v>205</v>
      </c>
      <c r="H10" s="174">
        <f>IF(G10="","",G10-G10*COMPASS!$U$15)</f>
        <v>205</v>
      </c>
      <c r="J10" s="290"/>
    </row>
    <row r="11" spans="1:10" ht="15" customHeight="1">
      <c r="A11" s="502" t="s">
        <v>15514</v>
      </c>
      <c r="B11" s="503"/>
      <c r="C11" s="503"/>
      <c r="D11" s="503"/>
      <c r="E11" s="503"/>
      <c r="F11" s="503"/>
      <c r="G11" s="769"/>
      <c r="H11" s="174" t="str">
        <f>IF(G11="","",G11-G11*COMPASS!$U$15)</f>
        <v/>
      </c>
      <c r="J11" s="290"/>
    </row>
    <row r="12" spans="1:10" ht="15" customHeight="1">
      <c r="A12" s="506" t="s">
        <v>15515</v>
      </c>
      <c r="B12" s="370" t="s">
        <v>216</v>
      </c>
      <c r="C12" s="311" t="s">
        <v>15516</v>
      </c>
      <c r="D12" s="311" t="s">
        <v>15517</v>
      </c>
      <c r="E12" s="514">
        <v>1</v>
      </c>
      <c r="F12" s="770"/>
      <c r="G12" s="479">
        <v>701.45249999999987</v>
      </c>
      <c r="H12" s="174">
        <f>IF(G12="","",G12-G12*COMPASS!$U$15)</f>
        <v>701.45249999999987</v>
      </c>
      <c r="J12" s="290"/>
    </row>
    <row r="13" spans="1:10" ht="15" customHeight="1">
      <c r="A13" s="506" t="s">
        <v>15518</v>
      </c>
      <c r="B13" s="370" t="s">
        <v>216</v>
      </c>
      <c r="C13" s="311" t="s">
        <v>15519</v>
      </c>
      <c r="D13" s="356" t="s">
        <v>15520</v>
      </c>
      <c r="E13" s="514">
        <v>1</v>
      </c>
      <c r="F13" s="770"/>
      <c r="G13" s="479">
        <v>923.45</v>
      </c>
      <c r="H13" s="174">
        <f>IF(G13="","",G13-G13*COMPASS!$U$15)</f>
        <v>923.45</v>
      </c>
      <c r="J13" s="290"/>
    </row>
    <row r="14" spans="1:10" ht="15" customHeight="1">
      <c r="A14" s="502" t="s">
        <v>10121</v>
      </c>
      <c r="B14" s="503"/>
      <c r="C14" s="503"/>
      <c r="D14" s="503"/>
      <c r="E14" s="503"/>
      <c r="F14" s="503"/>
      <c r="G14" s="769"/>
      <c r="H14" s="174" t="str">
        <f>IF(G14="","",G14-G14*COMPASS!$U$15)</f>
        <v/>
      </c>
      <c r="J14" s="290"/>
    </row>
    <row r="15" spans="1:10" ht="15" customHeight="1">
      <c r="A15" s="293" t="s">
        <v>616</v>
      </c>
      <c r="B15" s="370" t="s">
        <v>216</v>
      </c>
      <c r="C15" s="311" t="s">
        <v>1596</v>
      </c>
      <c r="D15" s="311" t="s">
        <v>13788</v>
      </c>
      <c r="E15" s="514">
        <v>1</v>
      </c>
      <c r="F15" s="770"/>
      <c r="G15" s="479">
        <v>59.39</v>
      </c>
      <c r="H15" s="174">
        <f>IF(G15="","",G15-G15*COMPASS!$U$15)</f>
        <v>59.39</v>
      </c>
      <c r="J15" s="290"/>
    </row>
    <row r="16" spans="1:10" ht="15" customHeight="1">
      <c r="A16" s="347" t="s">
        <v>10122</v>
      </c>
      <c r="B16" s="370" t="s">
        <v>216</v>
      </c>
      <c r="C16" s="311" t="s">
        <v>10123</v>
      </c>
      <c r="D16" s="311" t="s">
        <v>13789</v>
      </c>
      <c r="E16" s="514">
        <v>1</v>
      </c>
      <c r="F16" s="771"/>
      <c r="G16" s="479">
        <v>46.95</v>
      </c>
      <c r="H16" s="174">
        <f>IF(G16="","",G16-G16*COMPASS!$U$15)</f>
        <v>46.95</v>
      </c>
      <c r="J16" s="290"/>
    </row>
    <row r="17" spans="1:10" ht="15" customHeight="1">
      <c r="A17" s="347" t="s">
        <v>10126</v>
      </c>
      <c r="B17" s="370" t="s">
        <v>216</v>
      </c>
      <c r="C17" s="311" t="s">
        <v>10127</v>
      </c>
      <c r="D17" s="311" t="s">
        <v>11880</v>
      </c>
      <c r="E17" s="514">
        <v>1</v>
      </c>
      <c r="F17" s="771"/>
      <c r="G17" s="479">
        <v>62.94</v>
      </c>
      <c r="H17" s="174">
        <f>IF(G17="","",G17-G17*COMPASS!$U$15)</f>
        <v>62.94</v>
      </c>
      <c r="J17" s="290"/>
    </row>
    <row r="18" spans="1:10" ht="15" customHeight="1">
      <c r="A18" s="347" t="s">
        <v>12926</v>
      </c>
      <c r="B18" s="370" t="s">
        <v>216</v>
      </c>
      <c r="C18" s="311" t="s">
        <v>12927</v>
      </c>
      <c r="D18" s="311" t="s">
        <v>12928</v>
      </c>
      <c r="E18" s="514">
        <v>1</v>
      </c>
      <c r="F18" s="771"/>
      <c r="G18" s="479">
        <v>43.94</v>
      </c>
      <c r="H18" s="174">
        <f>IF(G18="","",G18-G18*COMPASS!$U$15)</f>
        <v>43.94</v>
      </c>
      <c r="J18" s="290"/>
    </row>
    <row r="19" spans="1:10" ht="15" customHeight="1">
      <c r="A19" s="347" t="s">
        <v>11720</v>
      </c>
      <c r="B19" s="370" t="s">
        <v>216</v>
      </c>
      <c r="C19" s="311" t="s">
        <v>11721</v>
      </c>
      <c r="D19" s="311" t="s">
        <v>11722</v>
      </c>
      <c r="E19" s="514">
        <v>1</v>
      </c>
      <c r="F19" s="771"/>
      <c r="G19" s="479">
        <v>43.94</v>
      </c>
      <c r="H19" s="174">
        <f>IF(G19="","",G19-G19*COMPASS!$U$15)</f>
        <v>43.94</v>
      </c>
      <c r="J19" s="290"/>
    </row>
    <row r="20" spans="1:10" ht="15" customHeight="1">
      <c r="A20" s="347" t="s">
        <v>10124</v>
      </c>
      <c r="B20" s="370" t="s">
        <v>216</v>
      </c>
      <c r="C20" s="311" t="s">
        <v>10125</v>
      </c>
      <c r="D20" s="311" t="s">
        <v>11881</v>
      </c>
      <c r="E20" s="514">
        <v>1</v>
      </c>
      <c r="F20" s="771"/>
      <c r="G20" s="479">
        <v>11.87</v>
      </c>
      <c r="H20" s="174">
        <f>IF(G20="","",G20-G20*COMPASS!$U$15)</f>
        <v>11.87</v>
      </c>
      <c r="J20" s="290"/>
    </row>
    <row r="21" spans="1:10" ht="15" customHeight="1">
      <c r="A21" s="347" t="s">
        <v>11717</v>
      </c>
      <c r="B21" s="370" t="s">
        <v>216</v>
      </c>
      <c r="C21" s="311" t="s">
        <v>11718</v>
      </c>
      <c r="D21" s="311" t="s">
        <v>11719</v>
      </c>
      <c r="E21" s="514">
        <v>1</v>
      </c>
      <c r="F21" s="771"/>
      <c r="G21" s="479">
        <v>16.62</v>
      </c>
      <c r="H21" s="174">
        <f>IF(G21="","",G21-G21*COMPASS!$U$15)</f>
        <v>16.62</v>
      </c>
      <c r="J21" s="290"/>
    </row>
    <row r="22" spans="1:10" ht="15" customHeight="1">
      <c r="A22" s="502" t="s">
        <v>11882</v>
      </c>
      <c r="B22" s="503"/>
      <c r="C22" s="503"/>
      <c r="D22" s="503"/>
      <c r="E22" s="503"/>
      <c r="F22" s="503"/>
      <c r="G22" s="769"/>
      <c r="H22" s="174" t="str">
        <f>IF(G22="","",G22-G22*COMPASS!$U$15)</f>
        <v/>
      </c>
      <c r="J22" s="290"/>
    </row>
    <row r="23" spans="1:10" ht="15" customHeight="1">
      <c r="A23" s="293" t="s">
        <v>617</v>
      </c>
      <c r="B23" s="370" t="s">
        <v>216</v>
      </c>
      <c r="C23" s="311" t="s">
        <v>1597</v>
      </c>
      <c r="D23" s="311" t="s">
        <v>11723</v>
      </c>
      <c r="E23" s="514">
        <v>1</v>
      </c>
      <c r="F23" s="772"/>
      <c r="G23" s="479">
        <v>33.71</v>
      </c>
      <c r="H23" s="174">
        <f>IF(G23="","",G23-G23*COMPASS!$U$15)</f>
        <v>33.71</v>
      </c>
      <c r="J23" s="290"/>
    </row>
    <row r="24" spans="1:10" ht="15" customHeight="1">
      <c r="A24" s="293" t="s">
        <v>11724</v>
      </c>
      <c r="B24" s="370" t="s">
        <v>216</v>
      </c>
      <c r="C24" s="311" t="s">
        <v>11725</v>
      </c>
      <c r="D24" s="311" t="s">
        <v>11726</v>
      </c>
      <c r="E24" s="514">
        <v>1</v>
      </c>
      <c r="F24" s="772"/>
      <c r="G24" s="479">
        <v>33.36</v>
      </c>
      <c r="H24" s="174">
        <f>IF(G24="","",G24-G24*COMPASS!$U$15)</f>
        <v>33.36</v>
      </c>
      <c r="J24" s="290"/>
    </row>
    <row r="25" spans="1:10" ht="15" customHeight="1">
      <c r="A25" s="293" t="s">
        <v>15521</v>
      </c>
      <c r="B25" s="370" t="s">
        <v>216</v>
      </c>
      <c r="C25" s="311" t="s">
        <v>15522</v>
      </c>
      <c r="D25" s="311" t="s">
        <v>15523</v>
      </c>
      <c r="E25" s="514">
        <v>1</v>
      </c>
      <c r="F25" s="772"/>
      <c r="G25" s="479">
        <v>39.01</v>
      </c>
      <c r="H25" s="174">
        <f>IF(G25="","",G25-G25*COMPASS!$U$15)</f>
        <v>39.01</v>
      </c>
      <c r="J25" s="290"/>
    </row>
    <row r="26" spans="1:10" ht="15" customHeight="1">
      <c r="A26" s="293" t="s">
        <v>11727</v>
      </c>
      <c r="B26" s="370" t="s">
        <v>216</v>
      </c>
      <c r="C26" s="311" t="s">
        <v>11728</v>
      </c>
      <c r="D26" s="311" t="s">
        <v>11729</v>
      </c>
      <c r="E26" s="514">
        <v>1</v>
      </c>
      <c r="F26" s="772"/>
      <c r="G26" s="479">
        <v>33.78</v>
      </c>
      <c r="H26" s="174">
        <f>IF(G26="","",G26-G26*COMPASS!$U$15)</f>
        <v>33.78</v>
      </c>
      <c r="J26" s="290"/>
    </row>
    <row r="27" spans="1:10" ht="15" customHeight="1">
      <c r="A27" s="293" t="s">
        <v>11730</v>
      </c>
      <c r="B27" s="370" t="s">
        <v>216</v>
      </c>
      <c r="C27" s="311" t="s">
        <v>11731</v>
      </c>
      <c r="D27" s="311" t="s">
        <v>11732</v>
      </c>
      <c r="E27" s="514">
        <v>1</v>
      </c>
      <c r="F27" s="772"/>
      <c r="G27" s="479">
        <v>31.34</v>
      </c>
      <c r="H27" s="174">
        <f>IF(G27="","",G27-G27*COMPASS!$U$15)</f>
        <v>31.34</v>
      </c>
      <c r="J27" s="290"/>
    </row>
    <row r="28" spans="1:10" ht="15" customHeight="1">
      <c r="A28" s="293" t="s">
        <v>522</v>
      </c>
      <c r="B28" s="370" t="s">
        <v>216</v>
      </c>
      <c r="C28" s="311" t="s">
        <v>1613</v>
      </c>
      <c r="D28" s="311" t="s">
        <v>11733</v>
      </c>
      <c r="E28" s="514">
        <v>1</v>
      </c>
      <c r="F28" s="772"/>
      <c r="G28" s="479">
        <v>37.880000000000003</v>
      </c>
      <c r="H28" s="174">
        <f>IF(G28="","",G28-G28*COMPASS!$U$15)</f>
        <v>37.880000000000003</v>
      </c>
      <c r="J28" s="290"/>
    </row>
    <row r="29" spans="1:10" ht="15" customHeight="1">
      <c r="A29" s="293" t="s">
        <v>526</v>
      </c>
      <c r="B29" s="370" t="s">
        <v>216</v>
      </c>
      <c r="C29" s="311" t="s">
        <v>1629</v>
      </c>
      <c r="D29" s="311" t="s">
        <v>11734</v>
      </c>
      <c r="E29" s="514">
        <v>1</v>
      </c>
      <c r="F29" s="772"/>
      <c r="G29" s="479">
        <v>44.21</v>
      </c>
      <c r="H29" s="174">
        <f>IF(G29="","",G29-G29*COMPASS!$U$15)</f>
        <v>44.21</v>
      </c>
      <c r="J29" s="290"/>
    </row>
    <row r="30" spans="1:10" ht="15" customHeight="1">
      <c r="A30" s="293" t="s">
        <v>99</v>
      </c>
      <c r="B30" s="370" t="s">
        <v>216</v>
      </c>
      <c r="C30" s="311" t="s">
        <v>1630</v>
      </c>
      <c r="D30" s="311" t="s">
        <v>11735</v>
      </c>
      <c r="E30" s="514">
        <v>1</v>
      </c>
      <c r="F30" s="772"/>
      <c r="G30" s="479">
        <v>42.81</v>
      </c>
      <c r="H30" s="174">
        <f>IF(G30="","",G30-G30*COMPASS!$U$15)</f>
        <v>42.81</v>
      </c>
      <c r="J30" s="290"/>
    </row>
    <row r="31" spans="1:10" ht="15" customHeight="1">
      <c r="A31" s="293" t="s">
        <v>153</v>
      </c>
      <c r="B31" s="370" t="s">
        <v>467</v>
      </c>
      <c r="C31" s="311" t="s">
        <v>1646</v>
      </c>
      <c r="D31" s="311" t="s">
        <v>11736</v>
      </c>
      <c r="E31" s="514">
        <v>1</v>
      </c>
      <c r="F31" s="772"/>
      <c r="G31" s="479">
        <v>51.86</v>
      </c>
      <c r="H31" s="174">
        <f>IF(G31="","",G31-G31*COMPASS!$U$15)</f>
        <v>51.86</v>
      </c>
      <c r="J31" s="290"/>
    </row>
    <row r="32" spans="1:10" ht="15" customHeight="1">
      <c r="A32" s="293" t="s">
        <v>282</v>
      </c>
      <c r="B32" s="370" t="s">
        <v>467</v>
      </c>
      <c r="C32" s="311" t="s">
        <v>1647</v>
      </c>
      <c r="D32" s="311" t="s">
        <v>11737</v>
      </c>
      <c r="E32" s="514">
        <v>1</v>
      </c>
      <c r="F32" s="772"/>
      <c r="G32" s="479">
        <v>52.82</v>
      </c>
      <c r="H32" s="174">
        <f>IF(G32="","",G32-G32*COMPASS!$U$15)</f>
        <v>52.82</v>
      </c>
      <c r="J32" s="290"/>
    </row>
    <row r="33" spans="1:10" ht="15" customHeight="1">
      <c r="A33" s="293" t="s">
        <v>152</v>
      </c>
      <c r="B33" s="370" t="s">
        <v>467</v>
      </c>
      <c r="C33" s="311" t="s">
        <v>1648</v>
      </c>
      <c r="D33" s="311" t="s">
        <v>11738</v>
      </c>
      <c r="E33" s="514">
        <v>1</v>
      </c>
      <c r="F33" s="772"/>
      <c r="G33" s="479">
        <v>53.43</v>
      </c>
      <c r="H33" s="174">
        <f>IF(G33="","",G33-G33*COMPASS!$U$15)</f>
        <v>53.43</v>
      </c>
      <c r="J33" s="290"/>
    </row>
    <row r="34" spans="1:10" ht="15" customHeight="1">
      <c r="A34" s="293" t="s">
        <v>520</v>
      </c>
      <c r="B34" s="370" t="s">
        <v>216</v>
      </c>
      <c r="C34" s="311" t="s">
        <v>1598</v>
      </c>
      <c r="D34" s="311" t="s">
        <v>11739</v>
      </c>
      <c r="E34" s="514">
        <v>1</v>
      </c>
      <c r="F34" s="772"/>
      <c r="G34" s="479">
        <v>33.71</v>
      </c>
      <c r="H34" s="174">
        <f>IF(G34="","",G34-G34*COMPASS!$U$15)</f>
        <v>33.71</v>
      </c>
      <c r="J34" s="290"/>
    </row>
    <row r="35" spans="1:10" ht="15" customHeight="1">
      <c r="A35" s="347" t="s">
        <v>6878</v>
      </c>
      <c r="B35" s="370" t="s">
        <v>216</v>
      </c>
      <c r="C35" s="311" t="s">
        <v>6879</v>
      </c>
      <c r="D35" s="311" t="s">
        <v>11740</v>
      </c>
      <c r="E35" s="514">
        <v>1</v>
      </c>
      <c r="F35" s="772"/>
      <c r="G35" s="479">
        <v>33.71</v>
      </c>
      <c r="H35" s="174">
        <f>IF(G35="","",G35-G35*COMPASS!$U$15)</f>
        <v>33.71</v>
      </c>
      <c r="J35" s="290"/>
    </row>
    <row r="36" spans="1:10" ht="15" customHeight="1">
      <c r="A36" s="293" t="s">
        <v>523</v>
      </c>
      <c r="B36" s="370" t="s">
        <v>216</v>
      </c>
      <c r="C36" s="311" t="s">
        <v>1614</v>
      </c>
      <c r="D36" s="311" t="s">
        <v>11741</v>
      </c>
      <c r="E36" s="514">
        <v>1</v>
      </c>
      <c r="F36" s="772"/>
      <c r="G36" s="479">
        <v>37.880000000000003</v>
      </c>
      <c r="H36" s="174">
        <f>IF(G36="","",G36-G36*COMPASS!$U$15)</f>
        <v>37.880000000000003</v>
      </c>
      <c r="J36" s="290"/>
    </row>
    <row r="37" spans="1:10" ht="15" customHeight="1">
      <c r="A37" s="293" t="s">
        <v>527</v>
      </c>
      <c r="B37" s="370" t="s">
        <v>216</v>
      </c>
      <c r="C37" s="311" t="s">
        <v>1631</v>
      </c>
      <c r="D37" s="311" t="s">
        <v>11742</v>
      </c>
      <c r="E37" s="514">
        <v>1</v>
      </c>
      <c r="F37" s="772"/>
      <c r="G37" s="479">
        <v>44.21</v>
      </c>
      <c r="H37" s="174">
        <f>IF(G37="","",G37-G37*COMPASS!$U$15)</f>
        <v>44.21</v>
      </c>
      <c r="J37" s="290"/>
    </row>
    <row r="38" spans="1:10" ht="15" customHeight="1">
      <c r="A38" s="293" t="s">
        <v>11743</v>
      </c>
      <c r="B38" s="370" t="s">
        <v>216</v>
      </c>
      <c r="C38" s="311" t="s">
        <v>11744</v>
      </c>
      <c r="D38" s="311" t="s">
        <v>11745</v>
      </c>
      <c r="E38" s="514">
        <v>1</v>
      </c>
      <c r="F38" s="772"/>
      <c r="G38" s="479">
        <v>44.21</v>
      </c>
      <c r="H38" s="174">
        <f>IF(G38="","",G38-G38*COMPASS!$U$15)</f>
        <v>44.21</v>
      </c>
      <c r="J38" s="290"/>
    </row>
    <row r="39" spans="1:10" ht="15" customHeight="1">
      <c r="A39" s="293" t="s">
        <v>11883</v>
      </c>
      <c r="B39" s="370" t="s">
        <v>216</v>
      </c>
      <c r="C39" s="311" t="s">
        <v>11884</v>
      </c>
      <c r="D39" s="311" t="s">
        <v>11885</v>
      </c>
      <c r="E39" s="514">
        <v>1</v>
      </c>
      <c r="F39" s="772"/>
      <c r="G39" s="479">
        <v>51.54</v>
      </c>
      <c r="H39" s="174">
        <f>IF(G39="","",G39-G39*COMPASS!$U$15)</f>
        <v>51.54</v>
      </c>
      <c r="J39" s="290"/>
    </row>
    <row r="40" spans="1:10" ht="15" customHeight="1">
      <c r="A40" s="293" t="s">
        <v>148</v>
      </c>
      <c r="B40" s="370" t="s">
        <v>216</v>
      </c>
      <c r="C40" s="311" t="s">
        <v>1599</v>
      </c>
      <c r="D40" s="311" t="s">
        <v>11746</v>
      </c>
      <c r="E40" s="514">
        <v>1</v>
      </c>
      <c r="F40" s="772"/>
      <c r="G40" s="479">
        <v>35.78</v>
      </c>
      <c r="H40" s="174">
        <f>IF(G40="","",G40-G40*COMPASS!$U$15)</f>
        <v>35.78</v>
      </c>
      <c r="J40" s="290"/>
    </row>
    <row r="41" spans="1:10" ht="15" customHeight="1">
      <c r="A41" s="293" t="s">
        <v>149</v>
      </c>
      <c r="B41" s="370" t="s">
        <v>216</v>
      </c>
      <c r="C41" s="311" t="s">
        <v>1615</v>
      </c>
      <c r="D41" s="311" t="s">
        <v>11747</v>
      </c>
      <c r="E41" s="514">
        <v>1</v>
      </c>
      <c r="F41" s="772"/>
      <c r="G41" s="479">
        <v>42.13</v>
      </c>
      <c r="H41" s="174">
        <f>IF(G41="","",G41-G41*COMPASS!$U$15)</f>
        <v>42.13</v>
      </c>
      <c r="J41" s="290"/>
    </row>
    <row r="42" spans="1:10" ht="15" customHeight="1">
      <c r="A42" s="293" t="s">
        <v>150</v>
      </c>
      <c r="B42" s="370" t="s">
        <v>216</v>
      </c>
      <c r="C42" s="311" t="s">
        <v>1632</v>
      </c>
      <c r="D42" s="311" t="s">
        <v>11748</v>
      </c>
      <c r="E42" s="514">
        <v>1</v>
      </c>
      <c r="F42" s="772"/>
      <c r="G42" s="479">
        <v>48.44</v>
      </c>
      <c r="H42" s="174">
        <f>IF(G42="","",G42-G42*COMPASS!$U$15)</f>
        <v>48.44</v>
      </c>
      <c r="J42" s="290"/>
    </row>
    <row r="43" spans="1:10" ht="15" customHeight="1">
      <c r="A43" s="293" t="s">
        <v>521</v>
      </c>
      <c r="B43" s="370" t="s">
        <v>467</v>
      </c>
      <c r="C43" s="311" t="s">
        <v>1600</v>
      </c>
      <c r="D43" s="311" t="s">
        <v>11749</v>
      </c>
      <c r="E43" s="514">
        <v>1</v>
      </c>
      <c r="F43" s="772"/>
      <c r="G43" s="479">
        <v>29.09</v>
      </c>
      <c r="H43" s="174">
        <f>IF(G43="","",G43-G43*COMPASS!$U$15)</f>
        <v>29.09</v>
      </c>
      <c r="J43" s="290"/>
    </row>
    <row r="44" spans="1:10" ht="15" customHeight="1">
      <c r="A44" s="293" t="s">
        <v>525</v>
      </c>
      <c r="B44" s="370" t="s">
        <v>216</v>
      </c>
      <c r="C44" s="311" t="s">
        <v>1616</v>
      </c>
      <c r="D44" s="311" t="s">
        <v>11750</v>
      </c>
      <c r="E44" s="514">
        <v>1</v>
      </c>
      <c r="F44" s="772"/>
      <c r="G44" s="479">
        <v>30.52</v>
      </c>
      <c r="H44" s="174">
        <f>IF(G44="","",G44-G44*COMPASS!$U$15)</f>
        <v>30.52</v>
      </c>
      <c r="J44" s="290"/>
    </row>
    <row r="45" spans="1:10" ht="15" customHeight="1">
      <c r="A45" s="293" t="s">
        <v>225</v>
      </c>
      <c r="B45" s="370" t="s">
        <v>467</v>
      </c>
      <c r="C45" s="311" t="s">
        <v>1633</v>
      </c>
      <c r="D45" s="311" t="s">
        <v>11751</v>
      </c>
      <c r="E45" s="514">
        <v>1</v>
      </c>
      <c r="F45" s="772"/>
      <c r="G45" s="479">
        <v>39.33</v>
      </c>
      <c r="H45" s="174">
        <f>IF(G45="","",G45-G45*COMPASS!$U$15)</f>
        <v>39.33</v>
      </c>
      <c r="J45" s="290"/>
    </row>
    <row r="46" spans="1:10" ht="15" customHeight="1">
      <c r="A46" s="293" t="s">
        <v>9843</v>
      </c>
      <c r="B46" s="370" t="s">
        <v>216</v>
      </c>
      <c r="C46" s="311" t="s">
        <v>9844</v>
      </c>
      <c r="D46" s="311" t="s">
        <v>11749</v>
      </c>
      <c r="E46" s="514">
        <v>1</v>
      </c>
      <c r="F46" s="772"/>
      <c r="G46" s="479">
        <v>29.69</v>
      </c>
      <c r="H46" s="174">
        <f>IF(G46="","",G46-G46*COMPASS!$U$15)</f>
        <v>29.69</v>
      </c>
      <c r="J46" s="290"/>
    </row>
    <row r="47" spans="1:10" ht="15" customHeight="1">
      <c r="A47" s="293" t="s">
        <v>11752</v>
      </c>
      <c r="B47" s="370" t="s">
        <v>216</v>
      </c>
      <c r="C47" s="311" t="s">
        <v>11753</v>
      </c>
      <c r="D47" s="311" t="s">
        <v>11754</v>
      </c>
      <c r="E47" s="514">
        <v>1</v>
      </c>
      <c r="F47" s="772"/>
      <c r="G47" s="479">
        <v>29.02</v>
      </c>
      <c r="H47" s="174">
        <f>IF(G47="","",G47-G47*COMPASS!$U$15)</f>
        <v>29.02</v>
      </c>
      <c r="J47" s="290"/>
    </row>
    <row r="48" spans="1:10" ht="15" customHeight="1">
      <c r="A48" s="293" t="s">
        <v>1601</v>
      </c>
      <c r="B48" s="370" t="s">
        <v>467</v>
      </c>
      <c r="C48" s="311" t="s">
        <v>1602</v>
      </c>
      <c r="D48" s="311" t="s">
        <v>11755</v>
      </c>
      <c r="E48" s="514">
        <v>1</v>
      </c>
      <c r="F48" s="772"/>
      <c r="G48" s="479">
        <v>31.28</v>
      </c>
      <c r="H48" s="174">
        <f>IF(G48="","",G48-G48*COMPASS!$U$15)</f>
        <v>31.28</v>
      </c>
      <c r="J48" s="290"/>
    </row>
    <row r="49" spans="1:10" ht="15" customHeight="1">
      <c r="A49" s="293" t="s">
        <v>1603</v>
      </c>
      <c r="B49" s="370" t="s">
        <v>216</v>
      </c>
      <c r="C49" s="311" t="s">
        <v>1604</v>
      </c>
      <c r="D49" s="311" t="s">
        <v>11756</v>
      </c>
      <c r="E49" s="514">
        <v>1</v>
      </c>
      <c r="F49" s="772"/>
      <c r="G49" s="479">
        <v>31.28</v>
      </c>
      <c r="H49" s="174">
        <f>IF(G49="","",G49-G49*COMPASS!$U$15)</f>
        <v>31.28</v>
      </c>
      <c r="J49" s="290"/>
    </row>
    <row r="50" spans="1:10" ht="15" customHeight="1">
      <c r="A50" s="293" t="s">
        <v>1605</v>
      </c>
      <c r="B50" s="370" t="s">
        <v>216</v>
      </c>
      <c r="C50" s="311" t="s">
        <v>1606</v>
      </c>
      <c r="D50" s="311" t="s">
        <v>11757</v>
      </c>
      <c r="E50" s="514">
        <v>1</v>
      </c>
      <c r="F50" s="772"/>
      <c r="G50" s="479">
        <v>31.28</v>
      </c>
      <c r="H50" s="174">
        <f>IF(G50="","",G50-G50*COMPASS!$U$15)</f>
        <v>31.28</v>
      </c>
      <c r="J50" s="290"/>
    </row>
    <row r="51" spans="1:10" ht="15" customHeight="1">
      <c r="A51" s="293" t="s">
        <v>1607</v>
      </c>
      <c r="B51" s="370" t="s">
        <v>216</v>
      </c>
      <c r="C51" s="311" t="s">
        <v>1608</v>
      </c>
      <c r="D51" s="311" t="s">
        <v>11758</v>
      </c>
      <c r="E51" s="514">
        <v>1</v>
      </c>
      <c r="F51" s="772"/>
      <c r="G51" s="479">
        <v>31.28</v>
      </c>
      <c r="H51" s="174">
        <f>IF(G51="","",G51-G51*COMPASS!$U$15)</f>
        <v>31.28</v>
      </c>
      <c r="J51" s="290"/>
    </row>
    <row r="52" spans="1:10" ht="15" customHeight="1">
      <c r="A52" s="293" t="s">
        <v>1609</v>
      </c>
      <c r="B52" s="370" t="s">
        <v>216</v>
      </c>
      <c r="C52" s="311" t="s">
        <v>1610</v>
      </c>
      <c r="D52" s="311" t="s">
        <v>11759</v>
      </c>
      <c r="E52" s="514">
        <v>1</v>
      </c>
      <c r="F52" s="772"/>
      <c r="G52" s="479">
        <v>31.28</v>
      </c>
      <c r="H52" s="174">
        <f>IF(G52="","",G52-G52*COMPASS!$U$15)</f>
        <v>31.28</v>
      </c>
      <c r="J52" s="290"/>
    </row>
    <row r="53" spans="1:10" ht="15" customHeight="1">
      <c r="A53" s="293" t="s">
        <v>1611</v>
      </c>
      <c r="B53" s="370" t="s">
        <v>216</v>
      </c>
      <c r="C53" s="311" t="s">
        <v>1612</v>
      </c>
      <c r="D53" s="311" t="s">
        <v>11760</v>
      </c>
      <c r="E53" s="514">
        <v>1</v>
      </c>
      <c r="F53" s="772"/>
      <c r="G53" s="479">
        <v>31.28</v>
      </c>
      <c r="H53" s="174">
        <f>IF(G53="","",G53-G53*COMPASS!$U$15)</f>
        <v>31.28</v>
      </c>
      <c r="J53" s="290"/>
    </row>
    <row r="54" spans="1:10" ht="15" customHeight="1">
      <c r="A54" s="293" t="s">
        <v>13790</v>
      </c>
      <c r="B54" s="370" t="s">
        <v>216</v>
      </c>
      <c r="C54" s="311" t="s">
        <v>13791</v>
      </c>
      <c r="D54" s="311" t="s">
        <v>13792</v>
      </c>
      <c r="E54" s="514">
        <v>1</v>
      </c>
      <c r="F54" s="772"/>
      <c r="G54" s="479">
        <v>35.36</v>
      </c>
      <c r="H54" s="174">
        <f>IF(G54="","",G54-G54*COMPASS!$U$15)</f>
        <v>35.36</v>
      </c>
      <c r="J54" s="290"/>
    </row>
    <row r="55" spans="1:10" ht="15" customHeight="1">
      <c r="A55" s="293" t="s">
        <v>1625</v>
      </c>
      <c r="B55" s="370" t="s">
        <v>467</v>
      </c>
      <c r="C55" s="311" t="s">
        <v>1626</v>
      </c>
      <c r="D55" s="311" t="s">
        <v>11761</v>
      </c>
      <c r="E55" s="514">
        <v>1</v>
      </c>
      <c r="F55" s="772"/>
      <c r="G55" s="479">
        <v>35.14</v>
      </c>
      <c r="H55" s="174">
        <f>IF(G55="","",G55-G55*COMPASS!$U$15)</f>
        <v>35.14</v>
      </c>
      <c r="J55" s="290"/>
    </row>
    <row r="56" spans="1:10" ht="15" customHeight="1">
      <c r="A56" s="293" t="s">
        <v>1627</v>
      </c>
      <c r="B56" s="370" t="s">
        <v>216</v>
      </c>
      <c r="C56" s="311" t="s">
        <v>1628</v>
      </c>
      <c r="D56" s="311" t="s">
        <v>11762</v>
      </c>
      <c r="E56" s="514">
        <v>1</v>
      </c>
      <c r="F56" s="772"/>
      <c r="G56" s="479">
        <v>35.14</v>
      </c>
      <c r="H56" s="174">
        <f>IF(G56="","",G56-G56*COMPASS!$U$15)</f>
        <v>35.14</v>
      </c>
      <c r="J56" s="290"/>
    </row>
    <row r="57" spans="1:10" ht="15" customHeight="1">
      <c r="A57" s="293" t="s">
        <v>1617</v>
      </c>
      <c r="B57" s="370" t="s">
        <v>216</v>
      </c>
      <c r="C57" s="311" t="s">
        <v>1618</v>
      </c>
      <c r="D57" s="311" t="s">
        <v>11763</v>
      </c>
      <c r="E57" s="514">
        <v>1</v>
      </c>
      <c r="F57" s="772"/>
      <c r="G57" s="479">
        <v>35.14</v>
      </c>
      <c r="H57" s="174">
        <f>IF(G57="","",G57-G57*COMPASS!$U$15)</f>
        <v>35.14</v>
      </c>
      <c r="J57" s="290"/>
    </row>
    <row r="58" spans="1:10" ht="15" customHeight="1">
      <c r="A58" s="293" t="s">
        <v>1619</v>
      </c>
      <c r="B58" s="370" t="s">
        <v>216</v>
      </c>
      <c r="C58" s="311" t="s">
        <v>1620</v>
      </c>
      <c r="D58" s="311" t="s">
        <v>11764</v>
      </c>
      <c r="E58" s="514">
        <v>1</v>
      </c>
      <c r="F58" s="770"/>
      <c r="G58" s="479">
        <v>35.14</v>
      </c>
      <c r="H58" s="174">
        <f>IF(G58="","",G58-G58*COMPASS!$U$15)</f>
        <v>35.14</v>
      </c>
      <c r="J58" s="290"/>
    </row>
    <row r="59" spans="1:10" ht="15" customHeight="1">
      <c r="A59" s="293" t="s">
        <v>1621</v>
      </c>
      <c r="B59" s="370" t="s">
        <v>216</v>
      </c>
      <c r="C59" s="311" t="s">
        <v>1622</v>
      </c>
      <c r="D59" s="311" t="s">
        <v>11765</v>
      </c>
      <c r="E59" s="514">
        <v>1</v>
      </c>
      <c r="F59" s="770"/>
      <c r="G59" s="479">
        <v>35.14</v>
      </c>
      <c r="H59" s="174">
        <f>IF(G59="","",G59-G59*COMPASS!$U$15)</f>
        <v>35.14</v>
      </c>
      <c r="J59" s="290"/>
    </row>
    <row r="60" spans="1:10" ht="15" customHeight="1">
      <c r="A60" s="293" t="s">
        <v>1623</v>
      </c>
      <c r="B60" s="370" t="s">
        <v>216</v>
      </c>
      <c r="C60" s="311" t="s">
        <v>1624</v>
      </c>
      <c r="D60" s="311" t="s">
        <v>11766</v>
      </c>
      <c r="E60" s="514">
        <v>1</v>
      </c>
      <c r="F60" s="772"/>
      <c r="G60" s="479">
        <v>35.14</v>
      </c>
      <c r="H60" s="174">
        <f>IF(G60="","",G60-G60*COMPASS!$U$15)</f>
        <v>35.14</v>
      </c>
      <c r="J60" s="290"/>
    </row>
    <row r="61" spans="1:10" ht="15" customHeight="1">
      <c r="A61" s="293" t="s">
        <v>11767</v>
      </c>
      <c r="B61" s="370" t="s">
        <v>216</v>
      </c>
      <c r="C61" s="311" t="s">
        <v>11768</v>
      </c>
      <c r="D61" s="311" t="s">
        <v>11769</v>
      </c>
      <c r="E61" s="514">
        <v>1</v>
      </c>
      <c r="F61" s="772"/>
      <c r="G61" s="479">
        <v>41.01</v>
      </c>
      <c r="H61" s="174">
        <f>IF(G61="","",G61-G61*COMPASS!$U$15)</f>
        <v>41.01</v>
      </c>
      <c r="J61" s="290"/>
    </row>
    <row r="62" spans="1:10" ht="15" customHeight="1">
      <c r="A62" s="293" t="s">
        <v>1634</v>
      </c>
      <c r="B62" s="370" t="s">
        <v>216</v>
      </c>
      <c r="C62" s="311" t="s">
        <v>1635</v>
      </c>
      <c r="D62" s="311" t="s">
        <v>11770</v>
      </c>
      <c r="E62" s="514">
        <v>1</v>
      </c>
      <c r="F62" s="772"/>
      <c r="G62" s="479">
        <v>41.01</v>
      </c>
      <c r="H62" s="174">
        <f>IF(G62="","",G62-G62*COMPASS!$U$15)</f>
        <v>41.01</v>
      </c>
      <c r="J62" s="290"/>
    </row>
    <row r="63" spans="1:10" ht="15" customHeight="1">
      <c r="A63" s="293" t="s">
        <v>1636</v>
      </c>
      <c r="B63" s="370" t="s">
        <v>216</v>
      </c>
      <c r="C63" s="311" t="s">
        <v>1637</v>
      </c>
      <c r="D63" s="311" t="s">
        <v>11771</v>
      </c>
      <c r="E63" s="514">
        <v>1</v>
      </c>
      <c r="F63" s="772"/>
      <c r="G63" s="479">
        <v>41.01</v>
      </c>
      <c r="H63" s="174">
        <f>IF(G63="","",G63-G63*COMPASS!$U$15)</f>
        <v>41.01</v>
      </c>
      <c r="J63" s="290"/>
    </row>
    <row r="64" spans="1:10" ht="15" customHeight="1">
      <c r="A64" s="293" t="s">
        <v>1638</v>
      </c>
      <c r="B64" s="370" t="s">
        <v>216</v>
      </c>
      <c r="C64" s="311" t="s">
        <v>1639</v>
      </c>
      <c r="D64" s="311" t="s">
        <v>11772</v>
      </c>
      <c r="E64" s="514">
        <v>1</v>
      </c>
      <c r="F64" s="772"/>
      <c r="G64" s="479">
        <v>41.01</v>
      </c>
      <c r="H64" s="174">
        <f>IF(G64="","",G64-G64*COMPASS!$U$15)</f>
        <v>41.01</v>
      </c>
      <c r="J64" s="290"/>
    </row>
    <row r="65" spans="1:10" ht="15" customHeight="1">
      <c r="A65" s="293" t="s">
        <v>1640</v>
      </c>
      <c r="B65" s="370" t="s">
        <v>216</v>
      </c>
      <c r="C65" s="311" t="s">
        <v>1641</v>
      </c>
      <c r="D65" s="311" t="s">
        <v>11773</v>
      </c>
      <c r="E65" s="514">
        <v>1</v>
      </c>
      <c r="F65" s="772"/>
      <c r="G65" s="479">
        <v>41.01</v>
      </c>
      <c r="H65" s="174">
        <f>IF(G65="","",G65-G65*COMPASS!$U$15)</f>
        <v>41.01</v>
      </c>
      <c r="J65" s="290"/>
    </row>
    <row r="66" spans="1:10" ht="15" customHeight="1">
      <c r="A66" s="293" t="s">
        <v>1642</v>
      </c>
      <c r="B66" s="370" t="s">
        <v>467</v>
      </c>
      <c r="C66" s="311" t="s">
        <v>1643</v>
      </c>
      <c r="D66" s="311" t="s">
        <v>11774</v>
      </c>
      <c r="E66" s="514">
        <v>1</v>
      </c>
      <c r="F66" s="772"/>
      <c r="G66" s="479">
        <v>41.01</v>
      </c>
      <c r="H66" s="174">
        <f>IF(G66="","",G66-G66*COMPASS!$U$15)</f>
        <v>41.01</v>
      </c>
      <c r="J66" s="290"/>
    </row>
    <row r="67" spans="1:10" ht="15" customHeight="1">
      <c r="A67" s="293" t="s">
        <v>1644</v>
      </c>
      <c r="B67" s="370" t="s">
        <v>467</v>
      </c>
      <c r="C67" s="311" t="s">
        <v>1645</v>
      </c>
      <c r="D67" s="311" t="s">
        <v>11775</v>
      </c>
      <c r="E67" s="514">
        <v>1</v>
      </c>
      <c r="F67" s="772"/>
      <c r="G67" s="479">
        <v>41.01</v>
      </c>
      <c r="H67" s="174">
        <f>IF(G67="","",G67-G67*COMPASS!$U$15)</f>
        <v>41.01</v>
      </c>
      <c r="J67" s="290"/>
    </row>
    <row r="68" spans="1:10" ht="15" customHeight="1">
      <c r="A68" s="502" t="s">
        <v>13793</v>
      </c>
      <c r="B68" s="503"/>
      <c r="C68" s="503"/>
      <c r="D68" s="504"/>
      <c r="E68" s="505"/>
      <c r="F68" s="505"/>
      <c r="G68" s="769"/>
      <c r="H68" s="174" t="str">
        <f>IF(G68="","",G68-G68*COMPASS!$U$15)</f>
        <v/>
      </c>
      <c r="J68" s="290"/>
    </row>
    <row r="69" spans="1:10" ht="15" customHeight="1">
      <c r="A69" s="293" t="s">
        <v>13794</v>
      </c>
      <c r="B69" s="370" t="s">
        <v>216</v>
      </c>
      <c r="C69" s="311" t="s">
        <v>13795</v>
      </c>
      <c r="D69" s="311" t="s">
        <v>15524</v>
      </c>
      <c r="E69" s="514">
        <v>1</v>
      </c>
      <c r="F69" s="770"/>
      <c r="G69" s="479">
        <v>385</v>
      </c>
      <c r="H69" s="174">
        <f>IF(G69="","",G69-G69*COMPASS!$U$15)</f>
        <v>385</v>
      </c>
      <c r="J69" s="290"/>
    </row>
    <row r="70" spans="1:10" ht="15" customHeight="1">
      <c r="A70" s="293" t="s">
        <v>15525</v>
      </c>
      <c r="B70" s="370" t="s">
        <v>216</v>
      </c>
      <c r="C70" s="311" t="s">
        <v>15526</v>
      </c>
      <c r="D70" s="311" t="s">
        <v>15527</v>
      </c>
      <c r="E70" s="514">
        <v>1</v>
      </c>
      <c r="F70" s="770"/>
      <c r="G70" s="479">
        <v>510</v>
      </c>
      <c r="H70" s="174">
        <f>IF(G70="","",G70-G70*COMPASS!$U$15)</f>
        <v>510</v>
      </c>
      <c r="J70" s="290"/>
    </row>
    <row r="71" spans="1:10" ht="15" customHeight="1">
      <c r="A71" s="293" t="s">
        <v>15528</v>
      </c>
      <c r="B71" s="370" t="s">
        <v>216</v>
      </c>
      <c r="C71" s="311" t="s">
        <v>15529</v>
      </c>
      <c r="D71" s="311" t="s">
        <v>15530</v>
      </c>
      <c r="E71" s="514">
        <v>1</v>
      </c>
      <c r="F71" s="1148"/>
      <c r="G71" s="479">
        <v>485</v>
      </c>
      <c r="H71" s="174">
        <f>IF(G71="","",G71-G71*COMPASS!$U$15)</f>
        <v>485</v>
      </c>
      <c r="J71" s="290"/>
    </row>
    <row r="72" spans="1:10" ht="15" customHeight="1">
      <c r="A72" s="773" t="s">
        <v>15531</v>
      </c>
      <c r="B72" s="370" t="s">
        <v>216</v>
      </c>
      <c r="C72" s="311" t="s">
        <v>15532</v>
      </c>
      <c r="D72" s="311" t="s">
        <v>15533</v>
      </c>
      <c r="E72" s="515">
        <v>1</v>
      </c>
      <c r="F72" s="1149"/>
      <c r="G72" s="479">
        <v>85.79</v>
      </c>
      <c r="H72" s="174">
        <f>IF(G72="","",G72-G72*COMPASS!$U$15)</f>
        <v>85.79</v>
      </c>
      <c r="J72" s="290"/>
    </row>
    <row r="73" spans="1:10" ht="15" customHeight="1">
      <c r="A73" s="773" t="s">
        <v>15534</v>
      </c>
      <c r="B73" s="370" t="s">
        <v>216</v>
      </c>
      <c r="C73" s="311" t="s">
        <v>15535</v>
      </c>
      <c r="D73" s="311" t="s">
        <v>15536</v>
      </c>
      <c r="E73" s="515">
        <v>1</v>
      </c>
      <c r="F73" s="1148"/>
      <c r="G73" s="479">
        <v>83.41</v>
      </c>
      <c r="H73" s="174">
        <f>IF(G73="","",G73-G73*COMPASS!$U$15)</f>
        <v>83.41</v>
      </c>
      <c r="J73" s="290"/>
    </row>
    <row r="74" spans="1:10" ht="15" customHeight="1">
      <c r="A74" s="502" t="s">
        <v>13796</v>
      </c>
      <c r="B74" s="503"/>
      <c r="C74" s="503"/>
      <c r="D74" s="504"/>
      <c r="E74" s="505"/>
      <c r="F74" s="505"/>
      <c r="G74" s="769"/>
      <c r="H74" s="174" t="str">
        <f>IF(G74="","",G74-G74*COMPASS!$U$15)</f>
        <v/>
      </c>
      <c r="J74" s="290"/>
    </row>
    <row r="75" spans="1:10" ht="15" customHeight="1">
      <c r="A75" s="293" t="s">
        <v>15537</v>
      </c>
      <c r="B75" s="370" t="s">
        <v>216</v>
      </c>
      <c r="C75" s="311" t="s">
        <v>15538</v>
      </c>
      <c r="D75" s="311" t="s">
        <v>15539</v>
      </c>
      <c r="E75" s="514">
        <v>1</v>
      </c>
      <c r="F75" s="1148"/>
      <c r="G75" s="479">
        <v>365</v>
      </c>
      <c r="H75" s="174">
        <f>IF(G75="","",G75-G75*COMPASS!$U$15)</f>
        <v>365</v>
      </c>
      <c r="J75" s="290"/>
    </row>
    <row r="76" spans="1:10" ht="15" customHeight="1">
      <c r="A76" s="293" t="s">
        <v>15540</v>
      </c>
      <c r="B76" s="370" t="s">
        <v>216</v>
      </c>
      <c r="C76" s="311" t="s">
        <v>15541</v>
      </c>
      <c r="D76" s="311" t="s">
        <v>15542</v>
      </c>
      <c r="E76" s="514">
        <v>1</v>
      </c>
      <c r="F76" s="1148"/>
      <c r="G76" s="479">
        <v>565</v>
      </c>
      <c r="H76" s="174">
        <f>IF(G76="","",G76-G76*COMPASS!$U$15)</f>
        <v>565</v>
      </c>
      <c r="J76" s="290"/>
    </row>
    <row r="77" spans="1:10" ht="15" customHeight="1">
      <c r="A77" s="293" t="s">
        <v>13797</v>
      </c>
      <c r="B77" s="370" t="s">
        <v>216</v>
      </c>
      <c r="C77" s="311" t="s">
        <v>13798</v>
      </c>
      <c r="D77" s="311" t="s">
        <v>15543</v>
      </c>
      <c r="E77" s="514">
        <v>1</v>
      </c>
      <c r="F77" s="770"/>
      <c r="G77" s="479">
        <v>645</v>
      </c>
      <c r="H77" s="174">
        <f>IF(G77="","",G77-G77*COMPASS!$U$15)</f>
        <v>645</v>
      </c>
      <c r="J77" s="290"/>
    </row>
    <row r="78" spans="1:10" ht="15" customHeight="1">
      <c r="A78" s="293" t="s">
        <v>6973</v>
      </c>
      <c r="B78" s="370" t="s">
        <v>216</v>
      </c>
      <c r="C78" s="311" t="s">
        <v>6974</v>
      </c>
      <c r="D78" s="311" t="s">
        <v>9845</v>
      </c>
      <c r="E78" s="514">
        <v>1</v>
      </c>
      <c r="F78" s="770"/>
      <c r="G78" s="479">
        <v>101.21</v>
      </c>
      <c r="H78" s="174">
        <f>IF(G78="","",G78-G78*COMPASS!$U$15)</f>
        <v>101.21</v>
      </c>
      <c r="J78" s="290"/>
    </row>
    <row r="79" spans="1:10" ht="15" customHeight="1">
      <c r="A79" s="502" t="s">
        <v>13799</v>
      </c>
      <c r="B79" s="503"/>
      <c r="C79" s="503"/>
      <c r="D79" s="503"/>
      <c r="E79" s="503"/>
      <c r="F79" s="503"/>
      <c r="G79" s="503"/>
      <c r="H79" s="174" t="str">
        <f>IF(G79="","",G79-G79*COMPASS!$U$15)</f>
        <v/>
      </c>
      <c r="J79" s="290"/>
    </row>
    <row r="80" spans="1:10" ht="15" customHeight="1">
      <c r="A80" s="293" t="s">
        <v>13800</v>
      </c>
      <c r="B80" s="370" t="s">
        <v>11589</v>
      </c>
      <c r="C80" s="311" t="s">
        <v>13801</v>
      </c>
      <c r="D80" s="311" t="s">
        <v>15544</v>
      </c>
      <c r="E80" s="514">
        <v>1</v>
      </c>
      <c r="F80" s="770"/>
      <c r="G80" s="479">
        <v>365</v>
      </c>
      <c r="H80" s="174">
        <f>IF(G80="","",G80-G80*COMPASS!$U$15)</f>
        <v>365</v>
      </c>
      <c r="J80" s="290"/>
    </row>
    <row r="81" spans="1:10" ht="15" customHeight="1">
      <c r="A81" s="506" t="s">
        <v>15545</v>
      </c>
      <c r="B81" s="370" t="s">
        <v>216</v>
      </c>
      <c r="C81" s="311" t="s">
        <v>15546</v>
      </c>
      <c r="D81" s="311" t="s">
        <v>15547</v>
      </c>
      <c r="E81" s="514">
        <v>1</v>
      </c>
      <c r="F81" s="770"/>
      <c r="G81" s="479">
        <v>490</v>
      </c>
      <c r="H81" s="174">
        <f>IF(G81="","",G81-G81*COMPASS!$U$15)</f>
        <v>490</v>
      </c>
      <c r="J81" s="290"/>
    </row>
    <row r="82" spans="1:10" ht="15" customHeight="1">
      <c r="A82" s="502" t="s">
        <v>15548</v>
      </c>
      <c r="B82" s="503"/>
      <c r="C82" s="503"/>
      <c r="D82" s="504"/>
      <c r="E82" s="505"/>
      <c r="F82" s="505"/>
      <c r="G82" s="769"/>
      <c r="H82" s="174" t="str">
        <f>IF(G82="","",G82-G82*COMPASS!$U$15)</f>
        <v/>
      </c>
      <c r="J82" s="290"/>
    </row>
    <row r="83" spans="1:10" ht="15" customHeight="1">
      <c r="A83" s="773" t="s">
        <v>11886</v>
      </c>
      <c r="B83" s="370" t="s">
        <v>216</v>
      </c>
      <c r="C83" s="311" t="s">
        <v>11887</v>
      </c>
      <c r="D83" s="311" t="s">
        <v>11888</v>
      </c>
      <c r="E83" s="514">
        <v>1</v>
      </c>
      <c r="F83" s="770"/>
      <c r="G83" s="479">
        <v>78.78</v>
      </c>
      <c r="H83" s="174">
        <f>IF(G83="","",G83-G83*COMPASS!$U$15)</f>
        <v>78.78</v>
      </c>
      <c r="J83" s="290"/>
    </row>
    <row r="84" spans="1:10" ht="15" customHeight="1">
      <c r="A84" s="347" t="s">
        <v>11889</v>
      </c>
      <c r="B84" s="370" t="s">
        <v>467</v>
      </c>
      <c r="C84" s="311" t="s">
        <v>11890</v>
      </c>
      <c r="D84" s="311" t="s">
        <v>11891</v>
      </c>
      <c r="E84" s="514">
        <v>1</v>
      </c>
      <c r="F84" s="770"/>
      <c r="G84" s="479">
        <v>40.01</v>
      </c>
      <c r="H84" s="174">
        <f>IF(G84="","",G84-G84*COMPASS!$U$15)</f>
        <v>40.01</v>
      </c>
      <c r="J84" s="290"/>
    </row>
    <row r="85" spans="1:10" ht="15" customHeight="1">
      <c r="A85" s="347" t="s">
        <v>12929</v>
      </c>
      <c r="B85" s="370" t="s">
        <v>216</v>
      </c>
      <c r="C85" s="311" t="s">
        <v>12930</v>
      </c>
      <c r="D85" s="311" t="s">
        <v>12931</v>
      </c>
      <c r="E85" s="514">
        <v>1</v>
      </c>
      <c r="F85" s="770"/>
      <c r="G85" s="479">
        <v>64.489999999999995</v>
      </c>
      <c r="H85" s="174">
        <f>IF(G85="","",G85-G85*COMPASS!$U$15)</f>
        <v>64.489999999999995</v>
      </c>
      <c r="J85" s="290"/>
    </row>
    <row r="86" spans="1:10" ht="15" customHeight="1">
      <c r="A86" s="293" t="s">
        <v>11892</v>
      </c>
      <c r="B86" s="370" t="s">
        <v>467</v>
      </c>
      <c r="C86" s="311" t="s">
        <v>11893</v>
      </c>
      <c r="D86" s="311" t="s">
        <v>11894</v>
      </c>
      <c r="E86" s="514">
        <v>1</v>
      </c>
      <c r="F86" s="770"/>
      <c r="G86" s="479">
        <v>52.78</v>
      </c>
      <c r="H86" s="174">
        <f>IF(G86="","",G86-G86*COMPASS!$U$15)</f>
        <v>52.78</v>
      </c>
      <c r="J86" s="290"/>
    </row>
    <row r="87" spans="1:10" ht="15" customHeight="1">
      <c r="A87" s="293" t="s">
        <v>11895</v>
      </c>
      <c r="B87" s="370" t="s">
        <v>216</v>
      </c>
      <c r="C87" s="311" t="s">
        <v>11896</v>
      </c>
      <c r="D87" s="311" t="s">
        <v>11897</v>
      </c>
      <c r="E87" s="514">
        <v>1</v>
      </c>
      <c r="F87" s="770"/>
      <c r="G87" s="479">
        <v>50.85</v>
      </c>
      <c r="H87" s="174">
        <f>IF(G87="","",G87-G87*COMPASS!$U$15)</f>
        <v>50.85</v>
      </c>
      <c r="J87" s="290"/>
    </row>
    <row r="88" spans="1:10" ht="15" customHeight="1">
      <c r="A88" s="293" t="s">
        <v>11898</v>
      </c>
      <c r="B88" s="370" t="s">
        <v>467</v>
      </c>
      <c r="C88" s="311" t="s">
        <v>11899</v>
      </c>
      <c r="D88" s="311" t="s">
        <v>11900</v>
      </c>
      <c r="E88" s="514">
        <v>1</v>
      </c>
      <c r="F88" s="774"/>
      <c r="G88" s="479">
        <v>50.85</v>
      </c>
      <c r="H88" s="174">
        <f>IF(G88="","",G88-G88*COMPASS!$U$15)</f>
        <v>50.85</v>
      </c>
      <c r="J88" s="290"/>
    </row>
    <row r="89" spans="1:10" ht="15" customHeight="1">
      <c r="A89" s="293" t="s">
        <v>15549</v>
      </c>
      <c r="B89" s="370" t="s">
        <v>216</v>
      </c>
      <c r="C89" s="311" t="s">
        <v>15550</v>
      </c>
      <c r="D89" s="311" t="s">
        <v>15551</v>
      </c>
      <c r="E89" s="514">
        <v>1</v>
      </c>
      <c r="F89" s="770"/>
      <c r="G89" s="479">
        <v>46.8</v>
      </c>
      <c r="H89" s="174">
        <f>IF(G89="","",G89-G89*COMPASS!$U$15)</f>
        <v>46.8</v>
      </c>
      <c r="J89" s="290"/>
    </row>
    <row r="90" spans="1:10" ht="15" customHeight="1">
      <c r="A90" s="293" t="s">
        <v>11901</v>
      </c>
      <c r="B90" s="370" t="s">
        <v>467</v>
      </c>
      <c r="C90" s="311" t="s">
        <v>11902</v>
      </c>
      <c r="D90" s="311" t="s">
        <v>11903</v>
      </c>
      <c r="E90" s="514">
        <v>1</v>
      </c>
      <c r="F90" s="770"/>
      <c r="G90" s="479">
        <v>53.99</v>
      </c>
      <c r="H90" s="174">
        <f>IF(G90="","",G90-G90*COMPASS!$U$15)</f>
        <v>53.99</v>
      </c>
      <c r="J90" s="290"/>
    </row>
    <row r="91" spans="1:10" ht="15" customHeight="1">
      <c r="A91" s="773" t="s">
        <v>11904</v>
      </c>
      <c r="B91" s="370" t="s">
        <v>216</v>
      </c>
      <c r="C91" s="311" t="s">
        <v>11905</v>
      </c>
      <c r="D91" s="311" t="s">
        <v>11906</v>
      </c>
      <c r="E91" s="514">
        <v>1</v>
      </c>
      <c r="F91" s="770"/>
      <c r="G91" s="479">
        <v>53.99</v>
      </c>
      <c r="H91" s="174">
        <f>IF(G91="","",G91-G91*COMPASS!$U$15)</f>
        <v>53.99</v>
      </c>
      <c r="J91" s="290"/>
    </row>
    <row r="92" spans="1:10" ht="15" customHeight="1">
      <c r="A92" s="293" t="s">
        <v>11907</v>
      </c>
      <c r="B92" s="370" t="s">
        <v>216</v>
      </c>
      <c r="C92" s="311" t="s">
        <v>11908</v>
      </c>
      <c r="D92" s="311" t="s">
        <v>11909</v>
      </c>
      <c r="E92" s="514">
        <v>1</v>
      </c>
      <c r="F92" s="770"/>
      <c r="G92" s="479">
        <v>55.97</v>
      </c>
      <c r="H92" s="174">
        <f>IF(G92="","",G92-G92*COMPASS!$U$15)</f>
        <v>55.97</v>
      </c>
      <c r="J92" s="290"/>
    </row>
    <row r="93" spans="1:10" ht="15" customHeight="1">
      <c r="A93" s="293" t="s">
        <v>11910</v>
      </c>
      <c r="B93" s="370" t="s">
        <v>216</v>
      </c>
      <c r="C93" s="311" t="s">
        <v>11911</v>
      </c>
      <c r="D93" s="311" t="s">
        <v>11912</v>
      </c>
      <c r="E93" s="514">
        <v>1</v>
      </c>
      <c r="F93" s="770"/>
      <c r="G93" s="479">
        <v>87.26</v>
      </c>
      <c r="H93" s="174">
        <f>IF(G93="","",G93-G93*COMPASS!$U$15)</f>
        <v>87.26</v>
      </c>
      <c r="J93" s="290"/>
    </row>
    <row r="94" spans="1:10" ht="15" customHeight="1">
      <c r="A94" s="293" t="s">
        <v>12932</v>
      </c>
      <c r="B94" s="370" t="s">
        <v>216</v>
      </c>
      <c r="C94" s="311" t="s">
        <v>12933</v>
      </c>
      <c r="D94" s="311" t="s">
        <v>12934</v>
      </c>
      <c r="E94" s="514">
        <v>1</v>
      </c>
      <c r="F94" s="1009"/>
      <c r="G94" s="479">
        <v>33.049999999999997</v>
      </c>
      <c r="H94" s="174">
        <f>IF(G94="","",G94-G94*COMPASS!$U$15)</f>
        <v>33.049999999999997</v>
      </c>
      <c r="J94" s="290"/>
    </row>
    <row r="95" spans="1:10" ht="15" customHeight="1">
      <c r="A95" s="293" t="s">
        <v>11913</v>
      </c>
      <c r="B95" s="370" t="s">
        <v>467</v>
      </c>
      <c r="C95" s="311" t="s">
        <v>11914</v>
      </c>
      <c r="D95" s="311" t="s">
        <v>11915</v>
      </c>
      <c r="E95" s="514">
        <v>1</v>
      </c>
      <c r="F95" s="770"/>
      <c r="G95" s="479">
        <v>44.02</v>
      </c>
      <c r="H95" s="174">
        <f>IF(G95="","",G95-G95*COMPASS!$U$15)</f>
        <v>44.02</v>
      </c>
      <c r="J95" s="290"/>
    </row>
    <row r="96" spans="1:10" ht="15" customHeight="1">
      <c r="A96" s="293" t="s">
        <v>15552</v>
      </c>
      <c r="B96" s="370" t="s">
        <v>216</v>
      </c>
      <c r="C96" s="311" t="s">
        <v>15553</v>
      </c>
      <c r="D96" s="311" t="s">
        <v>15554</v>
      </c>
      <c r="E96" s="514">
        <v>1</v>
      </c>
      <c r="F96" s="770"/>
      <c r="G96" s="479">
        <v>44.02</v>
      </c>
      <c r="H96" s="174">
        <f>IF(G96="","",G96-G96*COMPASS!$U$15)</f>
        <v>44.02</v>
      </c>
      <c r="J96" s="290"/>
    </row>
    <row r="97" spans="1:10" ht="15" customHeight="1">
      <c r="A97" s="293" t="s">
        <v>11916</v>
      </c>
      <c r="B97" s="370" t="s">
        <v>467</v>
      </c>
      <c r="C97" s="311" t="s">
        <v>11917</v>
      </c>
      <c r="D97" s="311" t="s">
        <v>11918</v>
      </c>
      <c r="E97" s="514">
        <v>1</v>
      </c>
      <c r="F97" s="770"/>
      <c r="G97" s="479">
        <v>44.02</v>
      </c>
      <c r="H97" s="174">
        <f>IF(G97="","",G97-G97*COMPASS!$U$15)</f>
        <v>44.02</v>
      </c>
      <c r="J97" s="290"/>
    </row>
    <row r="98" spans="1:10" ht="15" customHeight="1">
      <c r="A98" s="293" t="s">
        <v>11919</v>
      </c>
      <c r="B98" s="370" t="s">
        <v>216</v>
      </c>
      <c r="C98" s="311" t="s">
        <v>11920</v>
      </c>
      <c r="D98" s="311" t="s">
        <v>11921</v>
      </c>
      <c r="E98" s="514">
        <v>1</v>
      </c>
      <c r="F98" s="770"/>
      <c r="G98" s="479">
        <v>49.48</v>
      </c>
      <c r="H98" s="174">
        <f>IF(G98="","",G98-G98*COMPASS!$U$15)</f>
        <v>49.48</v>
      </c>
      <c r="J98" s="290"/>
    </row>
    <row r="99" spans="1:10" ht="15" customHeight="1">
      <c r="A99" s="293" t="s">
        <v>13802</v>
      </c>
      <c r="B99" s="370" t="s">
        <v>216</v>
      </c>
      <c r="C99" s="311" t="s">
        <v>13803</v>
      </c>
      <c r="D99" s="311" t="s">
        <v>13804</v>
      </c>
      <c r="E99" s="514">
        <v>1</v>
      </c>
      <c r="F99" s="770"/>
      <c r="G99" s="479">
        <v>55.01</v>
      </c>
      <c r="H99" s="174">
        <f>IF(G99="","",G99-G99*COMPASS!$U$15)</f>
        <v>55.01</v>
      </c>
      <c r="J99" s="290"/>
    </row>
    <row r="100" spans="1:10" ht="15" customHeight="1">
      <c r="A100" s="293" t="s">
        <v>11922</v>
      </c>
      <c r="B100" s="370" t="s">
        <v>467</v>
      </c>
      <c r="C100" s="311" t="s">
        <v>11923</v>
      </c>
      <c r="D100" s="311" t="s">
        <v>11924</v>
      </c>
      <c r="E100" s="514">
        <v>1</v>
      </c>
      <c r="F100" s="770"/>
      <c r="G100" s="479">
        <v>55.01</v>
      </c>
      <c r="H100" s="174">
        <f>IF(G100="","",G100-G100*COMPASS!$U$15)</f>
        <v>55.01</v>
      </c>
      <c r="J100" s="290"/>
    </row>
    <row r="101" spans="1:10" ht="15" customHeight="1">
      <c r="A101" s="293" t="s">
        <v>11925</v>
      </c>
      <c r="B101" s="370" t="s">
        <v>467</v>
      </c>
      <c r="C101" s="311" t="s">
        <v>11926</v>
      </c>
      <c r="D101" s="311" t="s">
        <v>11927</v>
      </c>
      <c r="E101" s="514">
        <v>1</v>
      </c>
      <c r="F101" s="770"/>
      <c r="G101" s="479">
        <v>55.01</v>
      </c>
      <c r="H101" s="174">
        <f>IF(G101="","",G101-G101*COMPASS!$U$15)</f>
        <v>55.01</v>
      </c>
      <c r="J101" s="290"/>
    </row>
    <row r="102" spans="1:10" ht="15" customHeight="1">
      <c r="A102" s="293" t="s">
        <v>11928</v>
      </c>
      <c r="B102" s="370" t="s">
        <v>216</v>
      </c>
      <c r="C102" s="311" t="s">
        <v>11929</v>
      </c>
      <c r="D102" s="311" t="s">
        <v>11930</v>
      </c>
      <c r="E102" s="514">
        <v>1</v>
      </c>
      <c r="F102" s="770"/>
      <c r="G102" s="479">
        <v>46.76</v>
      </c>
      <c r="H102" s="174">
        <f>IF(G102="","",G102-G102*COMPASS!$U$15)</f>
        <v>46.76</v>
      </c>
      <c r="J102" s="290"/>
    </row>
    <row r="103" spans="1:10" ht="15" customHeight="1">
      <c r="A103" s="293" t="s">
        <v>11931</v>
      </c>
      <c r="B103" s="370" t="s">
        <v>216</v>
      </c>
      <c r="C103" s="311" t="s">
        <v>11932</v>
      </c>
      <c r="D103" s="311" t="s">
        <v>11933</v>
      </c>
      <c r="E103" s="514">
        <v>1</v>
      </c>
      <c r="F103" s="770"/>
      <c r="G103" s="479">
        <v>58.73</v>
      </c>
      <c r="H103" s="174">
        <f>IF(G103="","",G103-G103*COMPASS!$U$15)</f>
        <v>58.73</v>
      </c>
      <c r="J103" s="290"/>
    </row>
    <row r="104" spans="1:10" ht="15" customHeight="1">
      <c r="A104" s="293" t="s">
        <v>11934</v>
      </c>
      <c r="B104" s="370" t="s">
        <v>216</v>
      </c>
      <c r="C104" s="311" t="s">
        <v>11935</v>
      </c>
      <c r="D104" s="311" t="s">
        <v>11936</v>
      </c>
      <c r="E104" s="514">
        <v>1</v>
      </c>
      <c r="F104" s="770"/>
      <c r="G104" s="479">
        <v>55.25</v>
      </c>
      <c r="H104" s="174">
        <f>IF(G104="","",G104-G104*COMPASS!$U$15)</f>
        <v>55.25</v>
      </c>
      <c r="J104" s="290"/>
    </row>
    <row r="105" spans="1:10" ht="15" customHeight="1">
      <c r="A105" s="293" t="s">
        <v>11937</v>
      </c>
      <c r="B105" s="370" t="s">
        <v>216</v>
      </c>
      <c r="C105" s="311" t="s">
        <v>11938</v>
      </c>
      <c r="D105" s="311" t="s">
        <v>11939</v>
      </c>
      <c r="E105" s="514">
        <v>1</v>
      </c>
      <c r="F105" s="772"/>
      <c r="G105" s="479">
        <v>68.83</v>
      </c>
      <c r="H105" s="174">
        <f>IF(G105="","",G105-G105*COMPASS!$U$15)</f>
        <v>68.83</v>
      </c>
      <c r="J105" s="290"/>
    </row>
    <row r="106" spans="1:10" ht="15" customHeight="1">
      <c r="A106" s="506" t="s">
        <v>15555</v>
      </c>
      <c r="B106" s="370" t="s">
        <v>216</v>
      </c>
      <c r="C106" s="311" t="s">
        <v>15556</v>
      </c>
      <c r="D106" s="311" t="s">
        <v>15557</v>
      </c>
      <c r="E106" s="514">
        <v>1</v>
      </c>
      <c r="F106" s="1009"/>
      <c r="G106" s="479">
        <v>66.599999999999994</v>
      </c>
      <c r="H106" s="174">
        <f>IF(G106="","",G106-G106*COMPASS!$U$15)</f>
        <v>66.599999999999994</v>
      </c>
      <c r="J106" s="290"/>
    </row>
    <row r="107" spans="1:10" ht="15" customHeight="1">
      <c r="A107" s="502" t="s">
        <v>11776</v>
      </c>
      <c r="B107" s="503"/>
      <c r="C107" s="503"/>
      <c r="D107" s="504"/>
      <c r="E107" s="505"/>
      <c r="F107" s="659"/>
      <c r="G107" s="769"/>
      <c r="H107" s="174" t="str">
        <f>IF(G107="","",G107-G107*COMPASS!$U$15)</f>
        <v/>
      </c>
      <c r="J107" s="290"/>
    </row>
    <row r="108" spans="1:10" ht="15" customHeight="1">
      <c r="A108" s="293" t="s">
        <v>15558</v>
      </c>
      <c r="B108" s="370" t="s">
        <v>216</v>
      </c>
      <c r="C108" s="311" t="s">
        <v>11777</v>
      </c>
      <c r="D108" s="356" t="s">
        <v>15559</v>
      </c>
      <c r="E108" s="514">
        <v>1</v>
      </c>
      <c r="F108" s="770"/>
      <c r="G108" s="479">
        <v>794</v>
      </c>
      <c r="H108" s="174">
        <f>IF(G108="","",G108-G108*COMPASS!$U$15)</f>
        <v>794</v>
      </c>
      <c r="J108" s="290"/>
    </row>
    <row r="109" spans="1:10" ht="15" customHeight="1">
      <c r="A109" s="293" t="s">
        <v>15560</v>
      </c>
      <c r="B109" s="370" t="s">
        <v>11589</v>
      </c>
      <c r="C109" s="311" t="s">
        <v>11778</v>
      </c>
      <c r="D109" s="356" t="s">
        <v>15561</v>
      </c>
      <c r="E109" s="514">
        <v>1</v>
      </c>
      <c r="F109" s="770"/>
      <c r="G109" s="479">
        <v>844</v>
      </c>
      <c r="H109" s="174">
        <f>IF(G109="","",G109-G109*COMPASS!$U$15)</f>
        <v>844</v>
      </c>
      <c r="J109" s="290"/>
    </row>
    <row r="110" spans="1:10" ht="15" customHeight="1">
      <c r="A110" s="502" t="s">
        <v>6975</v>
      </c>
      <c r="B110" s="503"/>
      <c r="C110" s="503"/>
      <c r="D110" s="503"/>
      <c r="E110" s="503"/>
      <c r="F110" s="503"/>
      <c r="G110" s="503"/>
      <c r="H110" s="174" t="str">
        <f>IF(G110="","",G110-G110*COMPASS!$U$15)</f>
        <v/>
      </c>
      <c r="J110" s="290"/>
    </row>
    <row r="111" spans="1:10" ht="15" customHeight="1">
      <c r="A111" s="293" t="s">
        <v>6976</v>
      </c>
      <c r="B111" s="370" t="s">
        <v>216</v>
      </c>
      <c r="C111" s="311" t="s">
        <v>12935</v>
      </c>
      <c r="D111" s="311" t="s">
        <v>15562</v>
      </c>
      <c r="E111" s="514">
        <v>1</v>
      </c>
      <c r="F111" s="1009"/>
      <c r="G111" s="479">
        <v>595</v>
      </c>
      <c r="H111" s="174">
        <f>IF(G111="","",G111-G111*COMPASS!$U$15)</f>
        <v>595</v>
      </c>
      <c r="J111" s="290"/>
    </row>
    <row r="112" spans="1:10" ht="15" customHeight="1">
      <c r="A112" s="293" t="s">
        <v>13805</v>
      </c>
      <c r="B112" s="370" t="s">
        <v>11589</v>
      </c>
      <c r="C112" s="311" t="s">
        <v>13806</v>
      </c>
      <c r="D112" s="356" t="s">
        <v>15563</v>
      </c>
      <c r="E112" s="514">
        <v>1</v>
      </c>
      <c r="F112" s="770"/>
      <c r="G112" s="479">
        <v>720</v>
      </c>
      <c r="H112" s="174">
        <f>IF(G112="","",G112-G112*COMPASS!$U$15)</f>
        <v>720</v>
      </c>
      <c r="J112" s="290"/>
    </row>
    <row r="113" spans="1:10" ht="15" customHeight="1">
      <c r="A113" s="502" t="s">
        <v>6977</v>
      </c>
      <c r="B113" s="503"/>
      <c r="C113" s="503"/>
      <c r="D113" s="503"/>
      <c r="E113" s="503"/>
      <c r="F113" s="503"/>
      <c r="G113" s="503"/>
      <c r="H113" s="174" t="str">
        <f>IF(G113="","",G113-G113*COMPASS!$U$15)</f>
        <v/>
      </c>
      <c r="J113" s="290"/>
    </row>
    <row r="114" spans="1:10" ht="15" customHeight="1">
      <c r="A114" s="293" t="s">
        <v>6978</v>
      </c>
      <c r="B114" s="370" t="s">
        <v>216</v>
      </c>
      <c r="C114" s="311" t="s">
        <v>4312</v>
      </c>
      <c r="D114" s="311" t="s">
        <v>13807</v>
      </c>
      <c r="E114" s="514">
        <v>1</v>
      </c>
      <c r="F114" s="772"/>
      <c r="G114" s="479">
        <v>11.6</v>
      </c>
      <c r="H114" s="174">
        <f>IF(G114="","",G114-G114*COMPASS!$U$15)</f>
        <v>11.6</v>
      </c>
      <c r="J114" s="290"/>
    </row>
    <row r="115" spans="1:10" ht="15" customHeight="1">
      <c r="A115" s="293" t="s">
        <v>6979</v>
      </c>
      <c r="B115" s="370" t="s">
        <v>216</v>
      </c>
      <c r="C115" s="311" t="s">
        <v>15564</v>
      </c>
      <c r="D115" s="311" t="s">
        <v>13808</v>
      </c>
      <c r="E115" s="514">
        <v>1</v>
      </c>
      <c r="F115" s="772"/>
      <c r="G115" s="479">
        <v>16.07</v>
      </c>
      <c r="H115" s="174">
        <f>IF(G115="","",G115-G115*COMPASS!$U$15)</f>
        <v>16.07</v>
      </c>
      <c r="J115" s="290"/>
    </row>
    <row r="116" spans="1:10" ht="15" customHeight="1">
      <c r="A116" s="502" t="s">
        <v>11940</v>
      </c>
      <c r="B116" s="503"/>
      <c r="C116" s="503"/>
      <c r="D116" s="503"/>
      <c r="E116" s="503"/>
      <c r="F116" s="503"/>
      <c r="G116" s="503"/>
      <c r="H116" s="174" t="str">
        <f>IF(G116="","",G116-G116*COMPASS!$U$15)</f>
        <v/>
      </c>
      <c r="J116" s="290"/>
    </row>
    <row r="117" spans="1:10" ht="15" customHeight="1">
      <c r="A117" s="293" t="s">
        <v>3341</v>
      </c>
      <c r="B117" s="370" t="s">
        <v>467</v>
      </c>
      <c r="C117" s="311" t="s">
        <v>4316</v>
      </c>
      <c r="D117" s="311" t="s">
        <v>11941</v>
      </c>
      <c r="E117" s="514">
        <v>1</v>
      </c>
      <c r="F117" s="770"/>
      <c r="G117" s="479">
        <v>35.590000000000003</v>
      </c>
      <c r="H117" s="174">
        <f>IF(G117="","",G117-G117*COMPASS!$U$15)</f>
        <v>35.590000000000003</v>
      </c>
      <c r="J117" s="290"/>
    </row>
    <row r="118" spans="1:10" ht="15" customHeight="1">
      <c r="A118" s="293" t="s">
        <v>3345</v>
      </c>
      <c r="B118" s="370" t="s">
        <v>216</v>
      </c>
      <c r="C118" s="311" t="s">
        <v>4320</v>
      </c>
      <c r="D118" s="311" t="s">
        <v>11942</v>
      </c>
      <c r="E118" s="514">
        <v>1</v>
      </c>
      <c r="F118" s="770"/>
      <c r="G118" s="479">
        <v>35.590000000000003</v>
      </c>
      <c r="H118" s="174">
        <f>IF(G118="","",G118-G118*COMPASS!$U$15)</f>
        <v>35.590000000000003</v>
      </c>
      <c r="J118" s="290"/>
    </row>
    <row r="119" spans="1:10" ht="15" customHeight="1">
      <c r="A119" s="293" t="s">
        <v>3344</v>
      </c>
      <c r="B119" s="370" t="s">
        <v>216</v>
      </c>
      <c r="C119" s="311" t="s">
        <v>4319</v>
      </c>
      <c r="D119" s="311" t="s">
        <v>11943</v>
      </c>
      <c r="E119" s="514">
        <v>1</v>
      </c>
      <c r="F119" s="770"/>
      <c r="G119" s="479">
        <v>35.590000000000003</v>
      </c>
      <c r="H119" s="174">
        <f>IF(G119="","",G119-G119*COMPASS!$U$15)</f>
        <v>35.590000000000003</v>
      </c>
      <c r="J119" s="290"/>
    </row>
    <row r="120" spans="1:10" ht="15" customHeight="1">
      <c r="A120" s="293" t="s">
        <v>3343</v>
      </c>
      <c r="B120" s="370" t="s">
        <v>216</v>
      </c>
      <c r="C120" s="311" t="s">
        <v>4318</v>
      </c>
      <c r="D120" s="311" t="s">
        <v>11944</v>
      </c>
      <c r="E120" s="514">
        <v>1</v>
      </c>
      <c r="F120" s="770"/>
      <c r="G120" s="479">
        <v>35.590000000000003</v>
      </c>
      <c r="H120" s="174">
        <f>IF(G120="","",G120-G120*COMPASS!$U$15)</f>
        <v>35.590000000000003</v>
      </c>
      <c r="J120" s="290"/>
    </row>
    <row r="121" spans="1:10" ht="15" customHeight="1">
      <c r="A121" s="293" t="s">
        <v>3339</v>
      </c>
      <c r="B121" s="370" t="s">
        <v>467</v>
      </c>
      <c r="C121" s="311" t="s">
        <v>4314</v>
      </c>
      <c r="D121" s="311" t="s">
        <v>11945</v>
      </c>
      <c r="E121" s="514">
        <v>1</v>
      </c>
      <c r="F121" s="770"/>
      <c r="G121" s="479">
        <v>35.590000000000003</v>
      </c>
      <c r="H121" s="174">
        <f>IF(G121="","",G121-G121*COMPASS!$U$15)</f>
        <v>35.590000000000003</v>
      </c>
      <c r="J121" s="290"/>
    </row>
    <row r="122" spans="1:10" ht="15" customHeight="1">
      <c r="A122" s="293" t="s">
        <v>3342</v>
      </c>
      <c r="B122" s="370" t="s">
        <v>216</v>
      </c>
      <c r="C122" s="311" t="s">
        <v>4317</v>
      </c>
      <c r="D122" s="311" t="s">
        <v>15565</v>
      </c>
      <c r="E122" s="514">
        <v>1</v>
      </c>
      <c r="F122" s="770"/>
      <c r="G122" s="479">
        <v>35.590000000000003</v>
      </c>
      <c r="H122" s="174">
        <f>IF(G122="","",G122-G122*COMPASS!$U$15)</f>
        <v>35.590000000000003</v>
      </c>
      <c r="J122" s="290"/>
    </row>
    <row r="123" spans="1:10" ht="15" customHeight="1">
      <c r="A123" s="293" t="s">
        <v>3340</v>
      </c>
      <c r="B123" s="370" t="s">
        <v>216</v>
      </c>
      <c r="C123" s="311" t="s">
        <v>4315</v>
      </c>
      <c r="D123" s="311" t="s">
        <v>11946</v>
      </c>
      <c r="E123" s="514">
        <v>1</v>
      </c>
      <c r="F123" s="770"/>
      <c r="G123" s="479">
        <v>35.590000000000003</v>
      </c>
      <c r="H123" s="174">
        <f>IF(G123="","",G123-G123*COMPASS!$U$15)</f>
        <v>35.590000000000003</v>
      </c>
      <c r="J123" s="290"/>
    </row>
    <row r="124" spans="1:10" ht="15" customHeight="1">
      <c r="A124" s="293" t="s">
        <v>3338</v>
      </c>
      <c r="B124" s="370" t="s">
        <v>216</v>
      </c>
      <c r="C124" s="311" t="s">
        <v>4313</v>
      </c>
      <c r="D124" s="311" t="s">
        <v>11947</v>
      </c>
      <c r="E124" s="514">
        <v>1</v>
      </c>
      <c r="F124" s="770"/>
      <c r="G124" s="479">
        <v>35.590000000000003</v>
      </c>
      <c r="H124" s="174">
        <f>IF(G124="","",G124-G124*COMPASS!$U$15)</f>
        <v>35.590000000000003</v>
      </c>
      <c r="J124" s="290"/>
    </row>
    <row r="125" spans="1:10" ht="15" customHeight="1">
      <c r="A125" s="293" t="s">
        <v>3347</v>
      </c>
      <c r="B125" s="370" t="s">
        <v>216</v>
      </c>
      <c r="C125" s="311" t="s">
        <v>4322</v>
      </c>
      <c r="D125" s="311" t="s">
        <v>11948</v>
      </c>
      <c r="E125" s="514">
        <v>1</v>
      </c>
      <c r="F125" s="770"/>
      <c r="G125" s="479">
        <v>45.55</v>
      </c>
      <c r="H125" s="174">
        <f>IF(G125="","",G125-G125*COMPASS!$U$15)</f>
        <v>45.55</v>
      </c>
      <c r="J125" s="290"/>
    </row>
    <row r="126" spans="1:10" ht="15" customHeight="1">
      <c r="A126" s="293" t="s">
        <v>3346</v>
      </c>
      <c r="B126" s="370" t="s">
        <v>216</v>
      </c>
      <c r="C126" s="311" t="s">
        <v>4321</v>
      </c>
      <c r="D126" s="311" t="s">
        <v>11949</v>
      </c>
      <c r="E126" s="514">
        <v>1</v>
      </c>
      <c r="F126" s="770"/>
      <c r="G126" s="479">
        <v>28.47</v>
      </c>
      <c r="H126" s="174">
        <f>IF(G126="","",G126-G126*COMPASS!$U$15)</f>
        <v>28.47</v>
      </c>
      <c r="J126" s="290"/>
    </row>
    <row r="127" spans="1:10" ht="15" customHeight="1">
      <c r="A127" s="502" t="s">
        <v>11950</v>
      </c>
      <c r="B127" s="503"/>
      <c r="C127" s="503"/>
      <c r="D127" s="504"/>
      <c r="E127" s="505"/>
      <c r="F127" s="659"/>
      <c r="G127" s="769"/>
      <c r="H127" s="174" t="str">
        <f>IF(G127="","",G127-G127*COMPASS!$U$15)</f>
        <v/>
      </c>
      <c r="J127" s="290"/>
    </row>
    <row r="128" spans="1:10" ht="15" customHeight="1">
      <c r="A128" s="293" t="s">
        <v>11801</v>
      </c>
      <c r="B128" s="370" t="s">
        <v>216</v>
      </c>
      <c r="C128" s="311" t="s">
        <v>11802</v>
      </c>
      <c r="D128" s="311" t="s">
        <v>11803</v>
      </c>
      <c r="E128" s="514">
        <v>1</v>
      </c>
      <c r="F128" s="770"/>
      <c r="G128" s="479">
        <v>441.75</v>
      </c>
      <c r="H128" s="174">
        <f>IF(G128="","",G128-G128*COMPASS!$U$15)</f>
        <v>441.75</v>
      </c>
      <c r="J128" s="290"/>
    </row>
    <row r="129" spans="1:10" ht="15" customHeight="1">
      <c r="A129" s="293" t="s">
        <v>11709</v>
      </c>
      <c r="B129" s="370" t="s">
        <v>216</v>
      </c>
      <c r="C129" s="311" t="s">
        <v>11710</v>
      </c>
      <c r="D129" s="311" t="s">
        <v>11711</v>
      </c>
      <c r="E129" s="514">
        <v>1</v>
      </c>
      <c r="F129" s="770"/>
      <c r="G129" s="479">
        <v>96.34</v>
      </c>
      <c r="H129" s="174">
        <f>IF(G129="","",G129-G129*COMPASS!$U$15)</f>
        <v>96.34</v>
      </c>
      <c r="J129" s="290"/>
    </row>
    <row r="130" spans="1:10" ht="15" customHeight="1">
      <c r="A130" s="293" t="s">
        <v>11712</v>
      </c>
      <c r="B130" s="370" t="s">
        <v>216</v>
      </c>
      <c r="C130" s="311" t="s">
        <v>11713</v>
      </c>
      <c r="D130" s="311" t="s">
        <v>11714</v>
      </c>
      <c r="E130" s="514">
        <v>1</v>
      </c>
      <c r="F130" s="770"/>
      <c r="G130" s="479">
        <v>90.73</v>
      </c>
      <c r="H130" s="174">
        <f>IF(G130="","",G130-G130*COMPASS!$U$15)</f>
        <v>90.73</v>
      </c>
      <c r="J130" s="290"/>
    </row>
    <row r="131" spans="1:10" ht="15" customHeight="1">
      <c r="A131" s="293" t="s">
        <v>11656</v>
      </c>
      <c r="B131" s="370" t="s">
        <v>467</v>
      </c>
      <c r="C131" s="311" t="s">
        <v>11657</v>
      </c>
      <c r="D131" s="311" t="s">
        <v>11658</v>
      </c>
      <c r="E131" s="514">
        <v>1</v>
      </c>
      <c r="F131" s="770"/>
      <c r="G131" s="479">
        <v>58.88</v>
      </c>
      <c r="H131" s="174">
        <f>IF(G131="","",G131-G131*COMPASS!$U$15)</f>
        <v>58.88</v>
      </c>
      <c r="J131" s="290"/>
    </row>
    <row r="132" spans="1:10" ht="15" customHeight="1">
      <c r="A132" s="293" t="s">
        <v>13809</v>
      </c>
      <c r="B132" s="370" t="s">
        <v>216</v>
      </c>
      <c r="C132" s="311" t="s">
        <v>13810</v>
      </c>
      <c r="D132" s="311" t="s">
        <v>13811</v>
      </c>
      <c r="E132" s="514">
        <v>1</v>
      </c>
      <c r="F132" s="772"/>
      <c r="G132" s="479">
        <v>85.13</v>
      </c>
      <c r="H132" s="174">
        <f>IF(G132="","",G132-G132*COMPASS!$U$15)</f>
        <v>85.13</v>
      </c>
      <c r="J132" s="290"/>
    </row>
    <row r="133" spans="1:10" ht="15" customHeight="1">
      <c r="A133" s="293" t="s">
        <v>11590</v>
      </c>
      <c r="B133" s="370" t="s">
        <v>216</v>
      </c>
      <c r="C133" s="311" t="s">
        <v>11591</v>
      </c>
      <c r="D133" s="311" t="s">
        <v>11592</v>
      </c>
      <c r="E133" s="514">
        <v>1</v>
      </c>
      <c r="F133" s="772"/>
      <c r="G133" s="479">
        <v>55.73</v>
      </c>
      <c r="H133" s="174">
        <f>IF(G133="","",G133-G133*COMPASS!$U$15)</f>
        <v>55.73</v>
      </c>
      <c r="J133" s="290"/>
    </row>
    <row r="134" spans="1:10" ht="15" customHeight="1">
      <c r="A134" s="293" t="s">
        <v>11632</v>
      </c>
      <c r="B134" s="370" t="s">
        <v>467</v>
      </c>
      <c r="C134" s="311" t="s">
        <v>11633</v>
      </c>
      <c r="D134" s="311" t="s">
        <v>11634</v>
      </c>
      <c r="E134" s="514">
        <v>1</v>
      </c>
      <c r="F134" s="770"/>
      <c r="G134" s="479">
        <v>64.510000000000005</v>
      </c>
      <c r="H134" s="174">
        <f>IF(G134="","",G134-G134*COMPASS!$U$15)</f>
        <v>64.510000000000005</v>
      </c>
      <c r="J134" s="290"/>
    </row>
    <row r="135" spans="1:10" ht="15" customHeight="1">
      <c r="A135" s="293" t="s">
        <v>11629</v>
      </c>
      <c r="B135" s="370" t="s">
        <v>216</v>
      </c>
      <c r="C135" s="311" t="s">
        <v>11630</v>
      </c>
      <c r="D135" s="311" t="s">
        <v>11631</v>
      </c>
      <c r="E135" s="514">
        <v>1</v>
      </c>
      <c r="F135" s="772"/>
      <c r="G135" s="479">
        <v>64.510000000000005</v>
      </c>
      <c r="H135" s="174">
        <f>IF(G135="","",G135-G135*COMPASS!$U$15)</f>
        <v>64.510000000000005</v>
      </c>
      <c r="J135" s="290"/>
    </row>
    <row r="136" spans="1:10" ht="15" customHeight="1">
      <c r="A136" s="293" t="s">
        <v>12936</v>
      </c>
      <c r="B136" s="370" t="s">
        <v>216</v>
      </c>
      <c r="C136" s="311" t="s">
        <v>12937</v>
      </c>
      <c r="D136" s="311" t="s">
        <v>12938</v>
      </c>
      <c r="E136" s="514">
        <v>1</v>
      </c>
      <c r="F136" s="772"/>
      <c r="G136" s="479">
        <v>48.12</v>
      </c>
      <c r="H136" s="174">
        <f>IF(G136="","",G136-G136*COMPASS!$U$15)</f>
        <v>48.12</v>
      </c>
      <c r="J136" s="290"/>
    </row>
    <row r="137" spans="1:10" ht="15" customHeight="1">
      <c r="A137" s="293" t="s">
        <v>11620</v>
      </c>
      <c r="B137" s="370" t="s">
        <v>216</v>
      </c>
      <c r="C137" s="311" t="s">
        <v>11621</v>
      </c>
      <c r="D137" s="311" t="s">
        <v>11622</v>
      </c>
      <c r="E137" s="514">
        <v>1</v>
      </c>
      <c r="F137" s="772"/>
      <c r="G137" s="479">
        <v>45.45</v>
      </c>
      <c r="H137" s="174">
        <f>IF(G137="","",G137-G137*COMPASS!$U$15)</f>
        <v>45.45</v>
      </c>
      <c r="J137" s="290"/>
    </row>
    <row r="138" spans="1:10" ht="15" customHeight="1">
      <c r="A138" s="293" t="s">
        <v>11635</v>
      </c>
      <c r="B138" s="370" t="s">
        <v>467</v>
      </c>
      <c r="C138" s="311" t="s">
        <v>11636</v>
      </c>
      <c r="D138" s="311" t="s">
        <v>11637</v>
      </c>
      <c r="E138" s="514">
        <v>1</v>
      </c>
      <c r="F138" s="770"/>
      <c r="G138" s="479">
        <v>52.89</v>
      </c>
      <c r="H138" s="174">
        <f>IF(G138="","",G138-G138*COMPASS!$U$15)</f>
        <v>52.89</v>
      </c>
      <c r="J138" s="290"/>
    </row>
    <row r="139" spans="1:10" ht="15" customHeight="1">
      <c r="A139" s="293" t="s">
        <v>11695</v>
      </c>
      <c r="B139" s="370" t="s">
        <v>216</v>
      </c>
      <c r="C139" s="311" t="s">
        <v>11696</v>
      </c>
      <c r="D139" s="311" t="s">
        <v>9826</v>
      </c>
      <c r="E139" s="514">
        <v>1</v>
      </c>
      <c r="F139" s="770"/>
      <c r="G139" s="479">
        <v>51.17</v>
      </c>
      <c r="H139" s="174">
        <f>IF(G139="","",G139-G139*COMPASS!$U$15)</f>
        <v>51.17</v>
      </c>
      <c r="J139" s="290"/>
    </row>
    <row r="140" spans="1:10" ht="15" customHeight="1">
      <c r="A140" s="293" t="s">
        <v>11605</v>
      </c>
      <c r="B140" s="370" t="s">
        <v>216</v>
      </c>
      <c r="C140" s="311" t="s">
        <v>11606</v>
      </c>
      <c r="D140" s="311" t="s">
        <v>11607</v>
      </c>
      <c r="E140" s="514">
        <v>1</v>
      </c>
      <c r="F140" s="772"/>
      <c r="G140" s="479">
        <v>41.81</v>
      </c>
      <c r="H140" s="174">
        <f>IF(G140="","",G140-G140*COMPASS!$U$15)</f>
        <v>41.81</v>
      </c>
      <c r="J140" s="290"/>
    </row>
    <row r="141" spans="1:10" ht="15" customHeight="1">
      <c r="A141" s="293" t="s">
        <v>11623</v>
      </c>
      <c r="B141" s="370" t="s">
        <v>216</v>
      </c>
      <c r="C141" s="311" t="s">
        <v>11624</v>
      </c>
      <c r="D141" s="311" t="s">
        <v>11625</v>
      </c>
      <c r="E141" s="514">
        <v>1</v>
      </c>
      <c r="F141" s="772"/>
      <c r="G141" s="479">
        <v>36.380000000000003</v>
      </c>
      <c r="H141" s="174">
        <f>IF(G141="","",G141-G141*COMPASS!$U$15)</f>
        <v>36.380000000000003</v>
      </c>
      <c r="J141" s="290"/>
    </row>
    <row r="142" spans="1:10" ht="15" customHeight="1">
      <c r="A142" s="293" t="s">
        <v>11638</v>
      </c>
      <c r="B142" s="370" t="s">
        <v>467</v>
      </c>
      <c r="C142" s="311" t="s">
        <v>11639</v>
      </c>
      <c r="D142" s="311" t="s">
        <v>11640</v>
      </c>
      <c r="E142" s="514">
        <v>1</v>
      </c>
      <c r="F142" s="770"/>
      <c r="G142" s="479">
        <v>40.53</v>
      </c>
      <c r="H142" s="174">
        <f>IF(G142="","",G142-G142*COMPASS!$U$15)</f>
        <v>40.53</v>
      </c>
      <c r="J142" s="290"/>
    </row>
    <row r="143" spans="1:10" ht="15" customHeight="1">
      <c r="A143" s="293" t="s">
        <v>15566</v>
      </c>
      <c r="B143" s="370" t="s">
        <v>216</v>
      </c>
      <c r="C143" s="311" t="s">
        <v>15567</v>
      </c>
      <c r="D143" s="311" t="s">
        <v>15568</v>
      </c>
      <c r="E143" s="514">
        <v>1</v>
      </c>
      <c r="F143" s="772"/>
      <c r="G143" s="479">
        <v>50.67</v>
      </c>
      <c r="H143" s="174">
        <f>IF(G143="","",G143-G143*COMPASS!$U$15)</f>
        <v>50.67</v>
      </c>
      <c r="J143" s="290"/>
    </row>
    <row r="144" spans="1:10" ht="15" customHeight="1">
      <c r="A144" s="293" t="s">
        <v>11641</v>
      </c>
      <c r="B144" s="370" t="s">
        <v>216</v>
      </c>
      <c r="C144" s="311" t="s">
        <v>11642</v>
      </c>
      <c r="D144" s="311" t="s">
        <v>11643</v>
      </c>
      <c r="E144" s="514">
        <v>1</v>
      </c>
      <c r="F144" s="770"/>
      <c r="G144" s="479">
        <v>48.36</v>
      </c>
      <c r="H144" s="174">
        <f>IF(G144="","",G144-G144*COMPASS!$U$15)</f>
        <v>48.36</v>
      </c>
      <c r="J144" s="290"/>
    </row>
    <row r="145" spans="1:10" ht="15" customHeight="1">
      <c r="A145" s="293" t="s">
        <v>15569</v>
      </c>
      <c r="B145" s="370" t="s">
        <v>216</v>
      </c>
      <c r="C145" s="311" t="s">
        <v>15570</v>
      </c>
      <c r="D145" s="311" t="s">
        <v>15571</v>
      </c>
      <c r="E145" s="514">
        <v>1</v>
      </c>
      <c r="F145" s="770"/>
      <c r="G145" s="479">
        <v>60.54</v>
      </c>
      <c r="H145" s="174">
        <f>IF(G145="","",G145-G145*COMPASS!$U$15)</f>
        <v>60.54</v>
      </c>
      <c r="J145" s="290"/>
    </row>
    <row r="146" spans="1:10" ht="15" customHeight="1">
      <c r="A146" s="293" t="s">
        <v>11951</v>
      </c>
      <c r="B146" s="370" t="s">
        <v>216</v>
      </c>
      <c r="C146" s="311" t="s">
        <v>11952</v>
      </c>
      <c r="D146" s="311" t="s">
        <v>11953</v>
      </c>
      <c r="E146" s="514">
        <v>1</v>
      </c>
      <c r="F146" s="770"/>
      <c r="G146" s="479">
        <v>113.16</v>
      </c>
      <c r="H146" s="174">
        <f>IF(G146="","",G146-G146*COMPASS!$U$15)</f>
        <v>113.16</v>
      </c>
      <c r="J146" s="290"/>
    </row>
    <row r="147" spans="1:10" ht="15" customHeight="1">
      <c r="A147" s="293" t="s">
        <v>11626</v>
      </c>
      <c r="B147" s="370" t="s">
        <v>216</v>
      </c>
      <c r="C147" s="311" t="s">
        <v>11627</v>
      </c>
      <c r="D147" s="311" t="s">
        <v>11628</v>
      </c>
      <c r="E147" s="514">
        <v>1</v>
      </c>
      <c r="F147" s="772"/>
      <c r="G147" s="479">
        <v>71.66</v>
      </c>
      <c r="H147" s="174">
        <f>IF(G147="","",G147-G147*COMPASS!$U$15)</f>
        <v>71.66</v>
      </c>
      <c r="J147" s="290"/>
    </row>
    <row r="148" spans="1:10" ht="15" customHeight="1">
      <c r="A148" s="293" t="s">
        <v>12939</v>
      </c>
      <c r="B148" s="370" t="s">
        <v>216</v>
      </c>
      <c r="C148" s="311" t="s">
        <v>12940</v>
      </c>
      <c r="D148" s="311" t="s">
        <v>12941</v>
      </c>
      <c r="E148" s="514">
        <v>1</v>
      </c>
      <c r="F148" s="772"/>
      <c r="G148" s="479">
        <v>72.069999999999993</v>
      </c>
      <c r="H148" s="174">
        <f>IF(G148="","",G148-G148*COMPASS!$U$15)</f>
        <v>72.069999999999993</v>
      </c>
      <c r="J148" s="290"/>
    </row>
    <row r="149" spans="1:10" ht="15" customHeight="1">
      <c r="A149" s="293" t="s">
        <v>11697</v>
      </c>
      <c r="B149" s="370" t="s">
        <v>216</v>
      </c>
      <c r="C149" s="311" t="s">
        <v>11698</v>
      </c>
      <c r="D149" s="311" t="s">
        <v>11699</v>
      </c>
      <c r="E149" s="514">
        <v>1</v>
      </c>
      <c r="F149" s="770"/>
      <c r="G149" s="479">
        <v>99.73</v>
      </c>
      <c r="H149" s="174">
        <f>IF(G149="","",G149-G149*COMPASS!$U$15)</f>
        <v>99.73</v>
      </c>
      <c r="J149" s="290"/>
    </row>
    <row r="150" spans="1:10" ht="15" customHeight="1">
      <c r="A150" s="293" t="s">
        <v>15572</v>
      </c>
      <c r="B150" s="370" t="s">
        <v>216</v>
      </c>
      <c r="C150" s="311" t="s">
        <v>15573</v>
      </c>
      <c r="D150" s="311" t="s">
        <v>15574</v>
      </c>
      <c r="E150" s="514">
        <v>1</v>
      </c>
      <c r="F150" s="770"/>
      <c r="G150" s="479">
        <v>65.59</v>
      </c>
      <c r="H150" s="174">
        <f>IF(G150="","",G150-G150*COMPASS!$U$15)</f>
        <v>65.59</v>
      </c>
      <c r="J150" s="290"/>
    </row>
    <row r="151" spans="1:10" ht="15" customHeight="1">
      <c r="A151" s="347" t="s">
        <v>11700</v>
      </c>
      <c r="B151" s="370" t="s">
        <v>216</v>
      </c>
      <c r="C151" s="311" t="s">
        <v>11701</v>
      </c>
      <c r="D151" s="311" t="s">
        <v>11702</v>
      </c>
      <c r="E151" s="514">
        <v>1</v>
      </c>
      <c r="F151" s="770"/>
      <c r="G151" s="479">
        <v>62.43</v>
      </c>
      <c r="H151" s="174">
        <f>IF(G151="","",G151-G151*COMPASS!$U$15)</f>
        <v>62.43</v>
      </c>
      <c r="J151" s="290"/>
    </row>
    <row r="152" spans="1:10" ht="15" customHeight="1">
      <c r="A152" s="293" t="s">
        <v>11703</v>
      </c>
      <c r="B152" s="370" t="s">
        <v>216</v>
      </c>
      <c r="C152" s="311" t="s">
        <v>11704</v>
      </c>
      <c r="D152" s="311" t="s">
        <v>11705</v>
      </c>
      <c r="E152" s="514">
        <v>1</v>
      </c>
      <c r="F152" s="770"/>
      <c r="G152" s="479">
        <v>69.27</v>
      </c>
      <c r="H152" s="174">
        <f>IF(G152="","",G152-G152*COMPASS!$U$15)</f>
        <v>69.27</v>
      </c>
      <c r="J152" s="290"/>
    </row>
    <row r="153" spans="1:10" ht="15" customHeight="1">
      <c r="A153" s="293" t="s">
        <v>11644</v>
      </c>
      <c r="B153" s="370" t="s">
        <v>467</v>
      </c>
      <c r="C153" s="311" t="s">
        <v>11645</v>
      </c>
      <c r="D153" s="311" t="s">
        <v>11646</v>
      </c>
      <c r="E153" s="514">
        <v>1</v>
      </c>
      <c r="F153" s="770"/>
      <c r="G153" s="479">
        <v>68.150000000000006</v>
      </c>
      <c r="H153" s="174">
        <f>IF(G153="","",G153-G153*COMPASS!$U$15)</f>
        <v>68.150000000000006</v>
      </c>
      <c r="J153" s="290"/>
    </row>
    <row r="154" spans="1:10" ht="15" customHeight="1">
      <c r="A154" s="293" t="s">
        <v>11647</v>
      </c>
      <c r="B154" s="370" t="s">
        <v>216</v>
      </c>
      <c r="C154" s="311" t="s">
        <v>11648</v>
      </c>
      <c r="D154" s="311" t="s">
        <v>11649</v>
      </c>
      <c r="E154" s="514">
        <v>1</v>
      </c>
      <c r="F154" s="770"/>
      <c r="G154" s="479">
        <v>85.13</v>
      </c>
      <c r="H154" s="174">
        <f>IF(G154="","",G154-G154*COMPASS!$U$15)</f>
        <v>85.13</v>
      </c>
      <c r="J154" s="290"/>
    </row>
    <row r="155" spans="1:10" ht="15" customHeight="1">
      <c r="A155" s="293" t="s">
        <v>11650</v>
      </c>
      <c r="B155" s="370" t="s">
        <v>216</v>
      </c>
      <c r="C155" s="311" t="s">
        <v>11651</v>
      </c>
      <c r="D155" s="311" t="s">
        <v>11652</v>
      </c>
      <c r="E155" s="514">
        <v>1</v>
      </c>
      <c r="F155" s="770"/>
      <c r="G155" s="479">
        <v>69.849999999999994</v>
      </c>
      <c r="H155" s="174">
        <f>IF(G155="","",G155-G155*COMPASS!$U$15)</f>
        <v>69.849999999999994</v>
      </c>
      <c r="J155" s="290"/>
    </row>
    <row r="156" spans="1:10" ht="15" customHeight="1">
      <c r="A156" s="293" t="s">
        <v>11706</v>
      </c>
      <c r="B156" s="370" t="s">
        <v>216</v>
      </c>
      <c r="C156" s="311" t="s">
        <v>11707</v>
      </c>
      <c r="D156" s="311" t="s">
        <v>11708</v>
      </c>
      <c r="E156" s="514">
        <v>1</v>
      </c>
      <c r="F156" s="770"/>
      <c r="G156" s="479">
        <v>76.53</v>
      </c>
      <c r="H156" s="174">
        <f>IF(G156="","",G156-G156*COMPASS!$U$15)</f>
        <v>76.53</v>
      </c>
      <c r="J156" s="290"/>
    </row>
    <row r="157" spans="1:10" ht="15" customHeight="1">
      <c r="A157" s="293" t="s">
        <v>11954</v>
      </c>
      <c r="B157" s="370" t="s">
        <v>216</v>
      </c>
      <c r="C157" s="311" t="s">
        <v>11955</v>
      </c>
      <c r="D157" s="311" t="s">
        <v>11956</v>
      </c>
      <c r="E157" s="514">
        <v>1</v>
      </c>
      <c r="F157" s="772"/>
      <c r="G157" s="479">
        <v>51.36</v>
      </c>
      <c r="H157" s="174">
        <f>IF(G157="","",G157-G157*COMPASS!$U$15)</f>
        <v>51.36</v>
      </c>
      <c r="J157" s="290"/>
    </row>
    <row r="158" spans="1:10" ht="15" customHeight="1">
      <c r="A158" s="293" t="s">
        <v>11614</v>
      </c>
      <c r="B158" s="370" t="s">
        <v>216</v>
      </c>
      <c r="C158" s="311" t="s">
        <v>11615</v>
      </c>
      <c r="D158" s="311" t="s">
        <v>11616</v>
      </c>
      <c r="E158" s="514">
        <v>1</v>
      </c>
      <c r="F158" s="772"/>
      <c r="G158" s="479">
        <v>72.44</v>
      </c>
      <c r="H158" s="174">
        <f>IF(G158="","",G158-G158*COMPASS!$U$15)</f>
        <v>72.44</v>
      </c>
      <c r="J158" s="290"/>
    </row>
    <row r="159" spans="1:10" ht="15" customHeight="1">
      <c r="A159" s="773" t="s">
        <v>15575</v>
      </c>
      <c r="B159" s="370" t="s">
        <v>216</v>
      </c>
      <c r="C159" s="311" t="s">
        <v>15576</v>
      </c>
      <c r="D159" s="311" t="s">
        <v>15577</v>
      </c>
      <c r="E159" s="515">
        <v>1</v>
      </c>
      <c r="F159" s="780"/>
      <c r="G159" s="479">
        <v>159.68</v>
      </c>
      <c r="H159" s="174">
        <f>IF(G159="","",G159-G159*COMPASS!$U$15)</f>
        <v>159.68</v>
      </c>
      <c r="J159" s="290"/>
    </row>
    <row r="160" spans="1:10" ht="15" customHeight="1">
      <c r="A160" s="293" t="s">
        <v>11617</v>
      </c>
      <c r="B160" s="370" t="s">
        <v>216</v>
      </c>
      <c r="C160" s="311" t="s">
        <v>11618</v>
      </c>
      <c r="D160" s="311" t="s">
        <v>11619</v>
      </c>
      <c r="E160" s="514">
        <v>1</v>
      </c>
      <c r="F160" s="772"/>
      <c r="G160" s="479">
        <v>61.51</v>
      </c>
      <c r="H160" s="174">
        <f>IF(G160="","",G160-G160*COMPASS!$U$15)</f>
        <v>61.51</v>
      </c>
      <c r="J160" s="290"/>
    </row>
    <row r="161" spans="1:10" ht="15" customHeight="1">
      <c r="A161" s="293" t="s">
        <v>11653</v>
      </c>
      <c r="B161" s="370" t="s">
        <v>467</v>
      </c>
      <c r="C161" s="311" t="s">
        <v>11654</v>
      </c>
      <c r="D161" s="311" t="s">
        <v>11655</v>
      </c>
      <c r="E161" s="514">
        <v>1</v>
      </c>
      <c r="F161" s="770"/>
      <c r="G161" s="479">
        <v>68.78</v>
      </c>
      <c r="H161" s="174">
        <f>IF(G161="","",G161-G161*COMPASS!$U$15)</f>
        <v>68.78</v>
      </c>
    </row>
    <row r="162" spans="1:10" ht="15" customHeight="1">
      <c r="A162" s="773" t="s">
        <v>15578</v>
      </c>
      <c r="B162" s="370" t="s">
        <v>467</v>
      </c>
      <c r="C162" s="311" t="s">
        <v>15579</v>
      </c>
      <c r="D162" s="311" t="s">
        <v>15580</v>
      </c>
      <c r="E162" s="514">
        <v>1</v>
      </c>
      <c r="F162" s="1150"/>
      <c r="G162" s="479">
        <v>81.540000000000006</v>
      </c>
      <c r="H162" s="174">
        <f>IF(G162="","",G162-G162*COMPASS!$U$15)</f>
        <v>81.540000000000006</v>
      </c>
      <c r="J162" s="290"/>
    </row>
    <row r="163" spans="1:10" ht="15" customHeight="1">
      <c r="A163" s="293" t="s">
        <v>13812</v>
      </c>
      <c r="B163" s="370" t="s">
        <v>216</v>
      </c>
      <c r="C163" s="311" t="s">
        <v>13813</v>
      </c>
      <c r="D163" s="311" t="s">
        <v>13814</v>
      </c>
      <c r="E163" s="514">
        <v>1</v>
      </c>
      <c r="F163" s="770"/>
      <c r="G163" s="479">
        <v>44.77</v>
      </c>
      <c r="H163" s="174">
        <f>IF(G163="","",G163-G163*COMPASS!$U$15)</f>
        <v>44.77</v>
      </c>
      <c r="J163" s="290"/>
    </row>
    <row r="164" spans="1:10" ht="15" customHeight="1">
      <c r="A164" s="293" t="s">
        <v>12942</v>
      </c>
      <c r="B164" s="370" t="s">
        <v>216</v>
      </c>
      <c r="C164" s="311" t="s">
        <v>12943</v>
      </c>
      <c r="D164" s="311" t="s">
        <v>15581</v>
      </c>
      <c r="E164" s="514">
        <v>1</v>
      </c>
      <c r="F164" s="770"/>
      <c r="G164" s="479">
        <v>28.42</v>
      </c>
      <c r="H164" s="174">
        <f>IF(G164="","",G164-G164*COMPASS!$U$15)</f>
        <v>28.42</v>
      </c>
      <c r="J164" s="290"/>
    </row>
    <row r="165" spans="1:10" ht="15" customHeight="1">
      <c r="A165" s="293" t="s">
        <v>13815</v>
      </c>
      <c r="B165" s="370" t="s">
        <v>216</v>
      </c>
      <c r="C165" s="311" t="s">
        <v>13816</v>
      </c>
      <c r="D165" s="311" t="s">
        <v>13817</v>
      </c>
      <c r="E165" s="514">
        <v>1</v>
      </c>
      <c r="F165" s="770"/>
      <c r="G165" s="479">
        <v>74.650000000000006</v>
      </c>
      <c r="H165" s="174">
        <f>IF(G165="","",G165-G165*COMPASS!$U$15)</f>
        <v>74.650000000000006</v>
      </c>
      <c r="J165" s="290"/>
    </row>
    <row r="166" spans="1:10" ht="15" customHeight="1">
      <c r="A166" s="293" t="s">
        <v>12944</v>
      </c>
      <c r="B166" s="370" t="s">
        <v>216</v>
      </c>
      <c r="C166" s="311" t="s">
        <v>12945</v>
      </c>
      <c r="D166" s="311" t="s">
        <v>15582</v>
      </c>
      <c r="E166" s="514">
        <v>1</v>
      </c>
      <c r="F166" s="770"/>
      <c r="G166" s="479">
        <v>36.950000000000003</v>
      </c>
      <c r="H166" s="174">
        <f>IF(G166="","",G166-G166*COMPASS!$U$15)</f>
        <v>36.950000000000003</v>
      </c>
      <c r="J166" s="290"/>
    </row>
    <row r="167" spans="1:10" ht="15" customHeight="1">
      <c r="A167" s="293" t="s">
        <v>12946</v>
      </c>
      <c r="B167" s="370" t="s">
        <v>216</v>
      </c>
      <c r="C167" s="311" t="s">
        <v>12947</v>
      </c>
      <c r="D167" s="311" t="s">
        <v>15583</v>
      </c>
      <c r="E167" s="514">
        <v>1</v>
      </c>
      <c r="F167" s="770"/>
      <c r="G167" s="479">
        <v>42.63</v>
      </c>
      <c r="H167" s="174">
        <f>IF(G167="","",G167-G167*COMPASS!$U$15)</f>
        <v>42.63</v>
      </c>
      <c r="J167" s="290"/>
    </row>
    <row r="168" spans="1:10" ht="15" customHeight="1">
      <c r="A168" s="293" t="s">
        <v>12948</v>
      </c>
      <c r="B168" s="370" t="s">
        <v>216</v>
      </c>
      <c r="C168" s="311" t="s">
        <v>12949</v>
      </c>
      <c r="D168" s="311" t="s">
        <v>12950</v>
      </c>
      <c r="E168" s="514">
        <v>1</v>
      </c>
      <c r="F168" s="770"/>
      <c r="G168" s="479">
        <v>40.61</v>
      </c>
      <c r="H168" s="174">
        <f>IF(G168="","",G168-G168*COMPASS!$U$15)</f>
        <v>40.61</v>
      </c>
      <c r="J168" s="290"/>
    </row>
    <row r="169" spans="1:10" ht="15" customHeight="1">
      <c r="A169" s="293" t="s">
        <v>11608</v>
      </c>
      <c r="B169" s="370" t="s">
        <v>216</v>
      </c>
      <c r="C169" s="311" t="s">
        <v>11609</v>
      </c>
      <c r="D169" s="311" t="s">
        <v>11610</v>
      </c>
      <c r="E169" s="514">
        <v>1</v>
      </c>
      <c r="F169" s="772"/>
      <c r="G169" s="479">
        <v>111.72</v>
      </c>
      <c r="H169" s="174">
        <f>IF(G169="","",G169-G169*COMPASS!$U$15)</f>
        <v>111.72</v>
      </c>
      <c r="J169" s="290"/>
    </row>
    <row r="170" spans="1:10" ht="15" customHeight="1">
      <c r="A170" s="293" t="s">
        <v>11674</v>
      </c>
      <c r="B170" s="370" t="s">
        <v>216</v>
      </c>
      <c r="C170" s="311" t="s">
        <v>11675</v>
      </c>
      <c r="D170" s="311" t="s">
        <v>11676</v>
      </c>
      <c r="E170" s="514">
        <v>1</v>
      </c>
      <c r="F170" s="772"/>
      <c r="G170" s="479">
        <v>83.97</v>
      </c>
      <c r="H170" s="174">
        <f>IF(G170="","",G170-G170*COMPASS!$U$15)</f>
        <v>83.97</v>
      </c>
      <c r="J170" s="290"/>
    </row>
    <row r="171" spans="1:10" ht="15" customHeight="1">
      <c r="A171" s="773" t="s">
        <v>11677</v>
      </c>
      <c r="B171" s="370" t="s">
        <v>467</v>
      </c>
      <c r="C171" s="311" t="s">
        <v>11678</v>
      </c>
      <c r="D171" s="311" t="s">
        <v>11679</v>
      </c>
      <c r="E171" s="514">
        <v>1</v>
      </c>
      <c r="F171" s="770"/>
      <c r="G171" s="479">
        <v>83.97</v>
      </c>
      <c r="H171" s="174">
        <f>IF(G171="","",G171-G171*COMPASS!$U$15)</f>
        <v>83.97</v>
      </c>
      <c r="J171" s="290"/>
    </row>
    <row r="172" spans="1:10" ht="15" customHeight="1">
      <c r="A172" s="773" t="s">
        <v>13818</v>
      </c>
      <c r="B172" s="370" t="s">
        <v>216</v>
      </c>
      <c r="C172" s="311" t="s">
        <v>13819</v>
      </c>
      <c r="D172" s="311" t="s">
        <v>13820</v>
      </c>
      <c r="E172" s="514">
        <v>1</v>
      </c>
      <c r="F172" s="770"/>
      <c r="G172" s="479">
        <v>87.03</v>
      </c>
      <c r="H172" s="174">
        <f>IF(G172="","",G172-G172*COMPASS!$U$15)</f>
        <v>87.03</v>
      </c>
      <c r="J172" s="290"/>
    </row>
    <row r="173" spans="1:10" ht="15" customHeight="1">
      <c r="A173" s="506" t="s">
        <v>11957</v>
      </c>
      <c r="B173" s="370" t="s">
        <v>216</v>
      </c>
      <c r="C173" s="311" t="s">
        <v>11958</v>
      </c>
      <c r="D173" s="311" t="s">
        <v>11959</v>
      </c>
      <c r="E173" s="514">
        <v>1</v>
      </c>
      <c r="F173" s="770"/>
      <c r="G173" s="479">
        <v>87.03</v>
      </c>
      <c r="H173" s="174">
        <f>IF(G173="","",G173-G173*COMPASS!$U$15)</f>
        <v>87.03</v>
      </c>
      <c r="J173" s="290"/>
    </row>
    <row r="174" spans="1:10" ht="15" customHeight="1">
      <c r="A174" s="773" t="s">
        <v>11611</v>
      </c>
      <c r="B174" s="370" t="s">
        <v>216</v>
      </c>
      <c r="C174" s="311" t="s">
        <v>11612</v>
      </c>
      <c r="D174" s="311" t="s">
        <v>11613</v>
      </c>
      <c r="E174" s="514">
        <v>1</v>
      </c>
      <c r="F174" s="772"/>
      <c r="G174" s="479">
        <v>167.61</v>
      </c>
      <c r="H174" s="174">
        <f>IF(G174="","",G174-G174*COMPASS!$U$15)</f>
        <v>167.61</v>
      </c>
      <c r="J174" s="290"/>
    </row>
    <row r="175" spans="1:10" ht="15" customHeight="1">
      <c r="A175" s="773" t="s">
        <v>11680</v>
      </c>
      <c r="B175" s="370" t="s">
        <v>216</v>
      </c>
      <c r="C175" s="311" t="s">
        <v>11681</v>
      </c>
      <c r="D175" s="311" t="s">
        <v>11682</v>
      </c>
      <c r="E175" s="514">
        <v>1</v>
      </c>
      <c r="F175" s="770"/>
      <c r="G175" s="479">
        <v>108.96</v>
      </c>
      <c r="H175" s="174">
        <f>IF(G175="","",G175-G175*COMPASS!$U$15)</f>
        <v>108.96</v>
      </c>
      <c r="J175" s="290"/>
    </row>
    <row r="176" spans="1:10" ht="15" customHeight="1">
      <c r="A176" s="293" t="s">
        <v>11689</v>
      </c>
      <c r="B176" s="370" t="s">
        <v>216</v>
      </c>
      <c r="C176" s="311" t="s">
        <v>11690</v>
      </c>
      <c r="D176" s="311" t="s">
        <v>11691</v>
      </c>
      <c r="E176" s="514">
        <v>1</v>
      </c>
      <c r="F176" s="770"/>
      <c r="G176" s="479">
        <v>108.96</v>
      </c>
      <c r="H176" s="174">
        <f>IF(G176="","",G176-G176*COMPASS!$U$15)</f>
        <v>108.96</v>
      </c>
      <c r="J176" s="290"/>
    </row>
    <row r="177" spans="1:10" ht="15" customHeight="1">
      <c r="A177" s="293" t="s">
        <v>11683</v>
      </c>
      <c r="B177" s="370" t="s">
        <v>216</v>
      </c>
      <c r="C177" s="311" t="s">
        <v>11684</v>
      </c>
      <c r="D177" s="311" t="s">
        <v>11685</v>
      </c>
      <c r="E177" s="514">
        <v>1</v>
      </c>
      <c r="F177" s="770"/>
      <c r="G177" s="479">
        <v>108.96</v>
      </c>
      <c r="H177" s="174">
        <f>IF(G177="","",G177-G177*COMPASS!$U$15)</f>
        <v>108.96</v>
      </c>
      <c r="J177" s="290"/>
    </row>
    <row r="178" spans="1:10" ht="15" customHeight="1">
      <c r="A178" s="293" t="s">
        <v>11686</v>
      </c>
      <c r="B178" s="370" t="s">
        <v>216</v>
      </c>
      <c r="C178" s="311" t="s">
        <v>11687</v>
      </c>
      <c r="D178" s="311" t="s">
        <v>11688</v>
      </c>
      <c r="E178" s="514">
        <v>1</v>
      </c>
      <c r="F178" s="770"/>
      <c r="G178" s="479">
        <v>108.96</v>
      </c>
      <c r="H178" s="174">
        <f>IF(G178="","",G178-G178*COMPASS!$U$15)</f>
        <v>108.96</v>
      </c>
      <c r="J178" s="290"/>
    </row>
    <row r="179" spans="1:10" ht="15" customHeight="1">
      <c r="A179" s="293" t="s">
        <v>11692</v>
      </c>
      <c r="B179" s="370" t="s">
        <v>216</v>
      </c>
      <c r="C179" s="311" t="s">
        <v>11693</v>
      </c>
      <c r="D179" s="311" t="s">
        <v>11694</v>
      </c>
      <c r="E179" s="514">
        <v>1</v>
      </c>
      <c r="F179" s="770"/>
      <c r="G179" s="479">
        <v>108.96</v>
      </c>
      <c r="H179" s="174">
        <f>IF(G179="","",G179-G179*COMPASS!$U$15)</f>
        <v>108.96</v>
      </c>
      <c r="J179" s="290"/>
    </row>
    <row r="180" spans="1:10" ht="15" customHeight="1">
      <c r="A180" s="293" t="s">
        <v>11593</v>
      </c>
      <c r="B180" s="370" t="s">
        <v>216</v>
      </c>
      <c r="C180" s="311" t="s">
        <v>11594</v>
      </c>
      <c r="D180" s="311" t="s">
        <v>11595</v>
      </c>
      <c r="E180" s="514">
        <v>1</v>
      </c>
      <c r="F180" s="772"/>
      <c r="G180" s="479">
        <v>101.93</v>
      </c>
      <c r="H180" s="174">
        <f>IF(G180="","",G180-G180*COMPASS!$U$15)</f>
        <v>101.93</v>
      </c>
      <c r="J180" s="290"/>
    </row>
    <row r="181" spans="1:10" ht="15" customHeight="1">
      <c r="A181" s="293" t="s">
        <v>11599</v>
      </c>
      <c r="B181" s="370" t="s">
        <v>216</v>
      </c>
      <c r="C181" s="311" t="s">
        <v>11600</v>
      </c>
      <c r="D181" s="311" t="s">
        <v>11601</v>
      </c>
      <c r="E181" s="514">
        <v>1</v>
      </c>
      <c r="F181" s="772"/>
      <c r="G181" s="479">
        <v>59.71</v>
      </c>
      <c r="H181" s="174">
        <f>IF(G181="","",G181-G181*COMPASS!$U$15)</f>
        <v>59.71</v>
      </c>
      <c r="J181" s="290"/>
    </row>
    <row r="182" spans="1:10" ht="15" customHeight="1">
      <c r="A182" s="293" t="s">
        <v>13821</v>
      </c>
      <c r="B182" s="370" t="s">
        <v>216</v>
      </c>
      <c r="C182" s="311" t="s">
        <v>13822</v>
      </c>
      <c r="D182" s="311" t="s">
        <v>13823</v>
      </c>
      <c r="E182" s="514">
        <v>1</v>
      </c>
      <c r="F182" s="772"/>
      <c r="G182" s="479">
        <v>55.98</v>
      </c>
      <c r="H182" s="174">
        <f>IF(G182="","",G182-G182*COMPASS!$U$15)</f>
        <v>55.98</v>
      </c>
      <c r="J182" s="290"/>
    </row>
    <row r="183" spans="1:10" ht="15" customHeight="1">
      <c r="A183" s="293" t="s">
        <v>11659</v>
      </c>
      <c r="B183" s="370" t="s">
        <v>216</v>
      </c>
      <c r="C183" s="311" t="s">
        <v>11660</v>
      </c>
      <c r="D183" s="311" t="s">
        <v>11661</v>
      </c>
      <c r="E183" s="514">
        <v>1</v>
      </c>
      <c r="F183" s="770"/>
      <c r="G183" s="479">
        <v>61.27</v>
      </c>
      <c r="H183" s="174">
        <f>IF(G183="","",G183-G183*COMPASS!$U$15)</f>
        <v>61.27</v>
      </c>
      <c r="J183" s="290"/>
    </row>
    <row r="184" spans="1:10" ht="15" customHeight="1">
      <c r="A184" s="775" t="s">
        <v>11665</v>
      </c>
      <c r="B184" s="370" t="s">
        <v>216</v>
      </c>
      <c r="C184" s="311" t="s">
        <v>11666</v>
      </c>
      <c r="D184" s="311" t="s">
        <v>11667</v>
      </c>
      <c r="E184" s="514">
        <v>1</v>
      </c>
      <c r="F184" s="770"/>
      <c r="G184" s="479">
        <v>61.27</v>
      </c>
      <c r="H184" s="174">
        <f>IF(G184="","",G184-G184*COMPASS!$U$15)</f>
        <v>61.27</v>
      </c>
      <c r="J184" s="290"/>
    </row>
    <row r="185" spans="1:10" ht="15" customHeight="1">
      <c r="A185" s="775" t="s">
        <v>11662</v>
      </c>
      <c r="B185" s="370" t="s">
        <v>216</v>
      </c>
      <c r="C185" s="311" t="s">
        <v>11663</v>
      </c>
      <c r="D185" s="311" t="s">
        <v>11664</v>
      </c>
      <c r="E185" s="514">
        <v>1</v>
      </c>
      <c r="F185" s="770"/>
      <c r="G185" s="479">
        <v>61.27</v>
      </c>
      <c r="H185" s="174">
        <f>IF(G185="","",G185-G185*COMPASS!$U$15)</f>
        <v>61.27</v>
      </c>
      <c r="J185" s="290"/>
    </row>
    <row r="186" spans="1:10" ht="15" customHeight="1">
      <c r="A186" s="293" t="s">
        <v>11668</v>
      </c>
      <c r="B186" s="370" t="s">
        <v>216</v>
      </c>
      <c r="C186" s="311" t="s">
        <v>11669</v>
      </c>
      <c r="D186" s="311" t="s">
        <v>11670</v>
      </c>
      <c r="E186" s="514">
        <v>1</v>
      </c>
      <c r="F186" s="770"/>
      <c r="G186" s="479">
        <v>61.27</v>
      </c>
      <c r="H186" s="174">
        <f>IF(G186="","",G186-G186*COMPASS!$U$15)</f>
        <v>61.27</v>
      </c>
      <c r="J186" s="290"/>
    </row>
    <row r="187" spans="1:10" ht="15" customHeight="1">
      <c r="A187" s="293" t="s">
        <v>11671</v>
      </c>
      <c r="B187" s="370" t="s">
        <v>467</v>
      </c>
      <c r="C187" s="311" t="s">
        <v>11672</v>
      </c>
      <c r="D187" s="311" t="s">
        <v>11673</v>
      </c>
      <c r="E187" s="514">
        <v>1</v>
      </c>
      <c r="F187" s="770"/>
      <c r="G187" s="479">
        <v>61.27</v>
      </c>
      <c r="H187" s="174">
        <f>IF(G187="","",G187-G187*COMPASS!$U$15)</f>
        <v>61.27</v>
      </c>
      <c r="J187" s="290"/>
    </row>
    <row r="188" spans="1:10" ht="15" customHeight="1">
      <c r="A188" s="293" t="s">
        <v>12951</v>
      </c>
      <c r="B188" s="370" t="s">
        <v>216</v>
      </c>
      <c r="C188" s="311" t="s">
        <v>12952</v>
      </c>
      <c r="D188" s="311" t="s">
        <v>12953</v>
      </c>
      <c r="E188" s="514">
        <v>1</v>
      </c>
      <c r="F188" s="770"/>
      <c r="G188" s="479">
        <v>66.650000000000006</v>
      </c>
      <c r="H188" s="174">
        <f>IF(G188="","",G188-G188*COMPASS!$U$15)</f>
        <v>66.650000000000006</v>
      </c>
      <c r="J188" s="290"/>
    </row>
    <row r="189" spans="1:10" ht="15" customHeight="1">
      <c r="A189" s="775" t="s">
        <v>11960</v>
      </c>
      <c r="B189" s="370" t="s">
        <v>216</v>
      </c>
      <c r="C189" s="311" t="s">
        <v>11961</v>
      </c>
      <c r="D189" s="311" t="s">
        <v>11962</v>
      </c>
      <c r="E189" s="514">
        <v>1</v>
      </c>
      <c r="F189" s="770"/>
      <c r="G189" s="479">
        <v>66.650000000000006</v>
      </c>
      <c r="H189" s="174">
        <f>IF(G189="","",G189-G189*COMPASS!$U$15)</f>
        <v>66.650000000000006</v>
      </c>
      <c r="J189" s="290"/>
    </row>
    <row r="190" spans="1:10" ht="15" customHeight="1">
      <c r="A190" s="293" t="s">
        <v>11596</v>
      </c>
      <c r="B190" s="370" t="s">
        <v>216</v>
      </c>
      <c r="C190" s="311" t="s">
        <v>11597</v>
      </c>
      <c r="D190" s="311" t="s">
        <v>11598</v>
      </c>
      <c r="E190" s="514">
        <v>1</v>
      </c>
      <c r="F190" s="772"/>
      <c r="G190" s="479">
        <v>140.76</v>
      </c>
      <c r="H190" s="174">
        <f>IF(G190="","",G190-G190*COMPASS!$U$15)</f>
        <v>140.76</v>
      </c>
      <c r="J190" s="290"/>
    </row>
    <row r="191" spans="1:10" ht="15" customHeight="1">
      <c r="A191" s="293" t="s">
        <v>11602</v>
      </c>
      <c r="B191" s="370" t="s">
        <v>216</v>
      </c>
      <c r="C191" s="311" t="s">
        <v>11603</v>
      </c>
      <c r="D191" s="311" t="s">
        <v>11604</v>
      </c>
      <c r="E191" s="514">
        <v>1</v>
      </c>
      <c r="F191" s="772"/>
      <c r="G191" s="479">
        <v>57.25</v>
      </c>
      <c r="H191" s="174">
        <f>IF(G191="","",G191-G191*COMPASS!$U$15)</f>
        <v>57.25</v>
      </c>
      <c r="J191" s="290"/>
    </row>
    <row r="192" spans="1:10" ht="15" customHeight="1">
      <c r="A192" s="502" t="s">
        <v>13824</v>
      </c>
      <c r="B192" s="1069"/>
      <c r="C192" s="1069"/>
      <c r="D192" s="1069"/>
      <c r="E192" s="1069"/>
      <c r="F192" s="1069"/>
      <c r="G192" s="1069"/>
      <c r="H192" s="174" t="str">
        <f>IF(G192="","",G192-G192*COMPASS!$U$15)</f>
        <v/>
      </c>
      <c r="J192" s="290"/>
    </row>
    <row r="193" spans="1:10" ht="15" customHeight="1">
      <c r="A193" s="293" t="s">
        <v>13825</v>
      </c>
      <c r="B193" s="370" t="s">
        <v>11589</v>
      </c>
      <c r="C193" s="311" t="s">
        <v>13826</v>
      </c>
      <c r="D193" s="311" t="s">
        <v>15584</v>
      </c>
      <c r="E193" s="514">
        <v>1</v>
      </c>
      <c r="F193" s="770"/>
      <c r="G193" s="479">
        <v>1229</v>
      </c>
      <c r="H193" s="174">
        <f>IF(G193="","",G193-G193*COMPASS!$U$15)</f>
        <v>1229</v>
      </c>
      <c r="J193" s="290"/>
    </row>
    <row r="194" spans="1:10" ht="15" customHeight="1">
      <c r="A194" s="506" t="s">
        <v>15585</v>
      </c>
      <c r="B194" s="370" t="s">
        <v>216</v>
      </c>
      <c r="C194" s="311" t="s">
        <v>15586</v>
      </c>
      <c r="D194" s="311" t="s">
        <v>15587</v>
      </c>
      <c r="E194" s="514">
        <v>1</v>
      </c>
      <c r="F194" s="770"/>
      <c r="G194" s="479">
        <v>1104</v>
      </c>
      <c r="H194" s="174">
        <f>IF(G194="","",G194-G194*COMPASS!$U$15)</f>
        <v>1104</v>
      </c>
      <c r="J194" s="290"/>
    </row>
    <row r="195" spans="1:10" ht="15" customHeight="1">
      <c r="A195" s="502" t="s">
        <v>11963</v>
      </c>
      <c r="B195" s="503"/>
      <c r="C195" s="503"/>
      <c r="D195" s="503"/>
      <c r="E195" s="503"/>
      <c r="F195" s="503"/>
      <c r="G195" s="503"/>
      <c r="H195" s="174" t="str">
        <f>IF(G195="","",G195-G195*COMPASS!$U$15)</f>
        <v/>
      </c>
      <c r="J195" s="290"/>
    </row>
    <row r="196" spans="1:10" ht="15" customHeight="1">
      <c r="A196" s="347" t="s">
        <v>265</v>
      </c>
      <c r="B196" s="370" t="s">
        <v>216</v>
      </c>
      <c r="C196" s="311" t="s">
        <v>6937</v>
      </c>
      <c r="D196" s="311" t="s">
        <v>13827</v>
      </c>
      <c r="E196" s="515">
        <v>1</v>
      </c>
      <c r="F196" s="772"/>
      <c r="G196" s="479">
        <v>123.02</v>
      </c>
      <c r="H196" s="174">
        <f>IF(G196="","",G196-G196*COMPASS!$U$15)</f>
        <v>123.02</v>
      </c>
      <c r="J196" s="290"/>
    </row>
    <row r="197" spans="1:10" ht="15" customHeight="1">
      <c r="A197" s="293" t="s">
        <v>4306</v>
      </c>
      <c r="B197" s="370" t="s">
        <v>216</v>
      </c>
      <c r="C197" s="311" t="s">
        <v>4323</v>
      </c>
      <c r="D197" s="311" t="s">
        <v>9846</v>
      </c>
      <c r="E197" s="515">
        <v>1</v>
      </c>
      <c r="F197" s="772"/>
      <c r="G197" s="479">
        <v>109.66</v>
      </c>
      <c r="H197" s="174">
        <f>IF(G197="","",G197-G197*COMPASS!$U$15)</f>
        <v>109.66</v>
      </c>
      <c r="J197" s="290"/>
    </row>
    <row r="198" spans="1:10" ht="15" customHeight="1">
      <c r="A198" s="293" t="s">
        <v>4307</v>
      </c>
      <c r="B198" s="370" t="s">
        <v>216</v>
      </c>
      <c r="C198" s="311" t="s">
        <v>4324</v>
      </c>
      <c r="D198" s="311" t="s">
        <v>13828</v>
      </c>
      <c r="E198" s="515">
        <v>1</v>
      </c>
      <c r="F198" s="772"/>
      <c r="G198" s="479">
        <v>13.48</v>
      </c>
      <c r="H198" s="174">
        <f>IF(G198="","",G198-G198*COMPASS!$U$15)</f>
        <v>13.48</v>
      </c>
      <c r="J198" s="290"/>
    </row>
    <row r="199" spans="1:10" ht="15" customHeight="1">
      <c r="A199" s="502" t="s">
        <v>4308</v>
      </c>
      <c r="B199" s="503"/>
      <c r="C199" s="503"/>
      <c r="D199" s="503"/>
      <c r="E199" s="503"/>
      <c r="F199" s="503"/>
      <c r="G199" s="503"/>
      <c r="H199" s="174" t="str">
        <f>IF(G199="","",G199-G199*COMPASS!$U$15)</f>
        <v/>
      </c>
      <c r="J199" s="290"/>
    </row>
    <row r="200" spans="1:10" ht="15" customHeight="1">
      <c r="A200" s="293" t="s">
        <v>11964</v>
      </c>
      <c r="B200" s="370" t="s">
        <v>467</v>
      </c>
      <c r="C200" s="311" t="s">
        <v>11965</v>
      </c>
      <c r="D200" s="311" t="s">
        <v>11966</v>
      </c>
      <c r="E200" s="514">
        <v>1</v>
      </c>
      <c r="F200" s="772"/>
      <c r="G200" s="479">
        <v>78.510000000000005</v>
      </c>
      <c r="H200" s="174">
        <f>IF(G200="","",G200-G200*COMPASS!$U$15)</f>
        <v>78.510000000000005</v>
      </c>
      <c r="J200" s="290"/>
    </row>
    <row r="201" spans="1:10" ht="15" customHeight="1">
      <c r="A201" s="293" t="s">
        <v>11967</v>
      </c>
      <c r="B201" s="370" t="s">
        <v>216</v>
      </c>
      <c r="C201" s="311" t="s">
        <v>11968</v>
      </c>
      <c r="D201" s="311" t="s">
        <v>11969</v>
      </c>
      <c r="E201" s="514">
        <v>1</v>
      </c>
      <c r="F201" s="772"/>
      <c r="G201" s="479">
        <v>78.510000000000005</v>
      </c>
      <c r="H201" s="174">
        <f>IF(G201="","",G201-G201*COMPASS!$U$15)</f>
        <v>78.510000000000005</v>
      </c>
      <c r="J201" s="290"/>
    </row>
    <row r="202" spans="1:10" ht="15" customHeight="1">
      <c r="A202" s="293" t="s">
        <v>11970</v>
      </c>
      <c r="B202" s="370" t="s">
        <v>467</v>
      </c>
      <c r="C202" s="311" t="s">
        <v>11971</v>
      </c>
      <c r="D202" s="311" t="s">
        <v>11972</v>
      </c>
      <c r="E202" s="514">
        <v>1</v>
      </c>
      <c r="F202" s="772"/>
      <c r="G202" s="479">
        <v>78.510000000000005</v>
      </c>
      <c r="H202" s="174">
        <f>IF(G202="","",G202-G202*COMPASS!$U$15)</f>
        <v>78.510000000000005</v>
      </c>
      <c r="J202" s="290"/>
    </row>
    <row r="203" spans="1:10" ht="15" customHeight="1">
      <c r="A203" s="293" t="s">
        <v>11973</v>
      </c>
      <c r="B203" s="370" t="s">
        <v>216</v>
      </c>
      <c r="C203" s="311" t="s">
        <v>11974</v>
      </c>
      <c r="D203" s="311" t="s">
        <v>11975</v>
      </c>
      <c r="E203" s="514">
        <v>1</v>
      </c>
      <c r="F203" s="772"/>
      <c r="G203" s="479">
        <v>78.510000000000005</v>
      </c>
      <c r="H203" s="174">
        <f>IF(G203="","",G203-G203*COMPASS!$U$15)</f>
        <v>78.510000000000005</v>
      </c>
      <c r="J203" s="290"/>
    </row>
    <row r="204" spans="1:10" ht="15" customHeight="1">
      <c r="A204" s="293" t="s">
        <v>11976</v>
      </c>
      <c r="B204" s="370" t="s">
        <v>216</v>
      </c>
      <c r="C204" s="311" t="s">
        <v>11977</v>
      </c>
      <c r="D204" s="311" t="s">
        <v>11978</v>
      </c>
      <c r="E204" s="514">
        <v>1</v>
      </c>
      <c r="F204" s="776"/>
      <c r="G204" s="479">
        <v>78.510000000000005</v>
      </c>
      <c r="H204" s="174">
        <f>IF(G204="","",G204-G204*COMPASS!$U$15)</f>
        <v>78.510000000000005</v>
      </c>
      <c r="J204" s="290"/>
    </row>
    <row r="205" spans="1:10" ht="15" customHeight="1">
      <c r="A205" s="502" t="s">
        <v>11979</v>
      </c>
      <c r="B205" s="503"/>
      <c r="C205" s="503"/>
      <c r="D205" s="503"/>
      <c r="E205" s="503"/>
      <c r="F205" s="503"/>
      <c r="G205" s="503"/>
      <c r="H205" s="174" t="str">
        <f>IF(G205="","",G205-G205*COMPASS!$U$15)</f>
        <v/>
      </c>
      <c r="J205" s="290"/>
    </row>
    <row r="206" spans="1:10" ht="15" customHeight="1">
      <c r="A206" s="777" t="s">
        <v>11785</v>
      </c>
      <c r="B206" s="370" t="s">
        <v>216</v>
      </c>
      <c r="C206" s="311" t="s">
        <v>11786</v>
      </c>
      <c r="D206" s="311" t="s">
        <v>15588</v>
      </c>
      <c r="E206" s="514">
        <v>1</v>
      </c>
      <c r="F206" s="770"/>
      <c r="G206" s="479">
        <v>51.61</v>
      </c>
      <c r="H206" s="174">
        <f>IF(G206="","",G206-G206*COMPASS!$U$15)</f>
        <v>51.61</v>
      </c>
      <c r="J206" s="290"/>
    </row>
    <row r="207" spans="1:10" ht="15" customHeight="1">
      <c r="A207" s="777" t="s">
        <v>11782</v>
      </c>
      <c r="B207" s="370" t="s">
        <v>216</v>
      </c>
      <c r="C207" s="311" t="s">
        <v>11783</v>
      </c>
      <c r="D207" s="311" t="s">
        <v>11784</v>
      </c>
      <c r="E207" s="514">
        <v>1</v>
      </c>
      <c r="F207" s="770"/>
      <c r="G207" s="479">
        <v>36.53</v>
      </c>
      <c r="H207" s="174">
        <f>IF(G207="","",G207-G207*COMPASS!$U$15)</f>
        <v>36.53</v>
      </c>
      <c r="J207" s="290"/>
    </row>
    <row r="208" spans="1:10" ht="15" customHeight="1">
      <c r="A208" s="777" t="s">
        <v>11787</v>
      </c>
      <c r="B208" s="370" t="s">
        <v>216</v>
      </c>
      <c r="C208" s="311" t="s">
        <v>11788</v>
      </c>
      <c r="D208" s="311" t="s">
        <v>11789</v>
      </c>
      <c r="E208" s="514">
        <v>1</v>
      </c>
      <c r="F208" s="770"/>
      <c r="G208" s="479">
        <v>37.590000000000003</v>
      </c>
      <c r="H208" s="174">
        <f>IF(G208="","",G208-G208*COMPASS!$U$15)</f>
        <v>37.590000000000003</v>
      </c>
      <c r="J208" s="290"/>
    </row>
    <row r="209" spans="1:10" ht="15" customHeight="1">
      <c r="A209" s="777" t="s">
        <v>11790</v>
      </c>
      <c r="B209" s="370" t="s">
        <v>216</v>
      </c>
      <c r="C209" s="311" t="s">
        <v>11791</v>
      </c>
      <c r="D209" s="311" t="s">
        <v>11792</v>
      </c>
      <c r="E209" s="514">
        <v>1</v>
      </c>
      <c r="F209" s="770"/>
      <c r="G209" s="479">
        <v>44.77</v>
      </c>
      <c r="H209" s="174">
        <f>IF(G209="","",G209-G209*COMPASS!$U$15)</f>
        <v>44.77</v>
      </c>
      <c r="J209" s="290"/>
    </row>
    <row r="210" spans="1:10" ht="15" customHeight="1">
      <c r="A210" s="777" t="s">
        <v>11779</v>
      </c>
      <c r="B210" s="370" t="s">
        <v>216</v>
      </c>
      <c r="C210" s="311" t="s">
        <v>11780</v>
      </c>
      <c r="D210" s="311" t="s">
        <v>11781</v>
      </c>
      <c r="E210" s="514">
        <v>1</v>
      </c>
      <c r="F210" s="770"/>
      <c r="G210" s="479">
        <v>66.38</v>
      </c>
      <c r="H210" s="174">
        <f>IF(G210="","",G210-G210*COMPASS!$U$15)</f>
        <v>66.38</v>
      </c>
      <c r="J210" s="290"/>
    </row>
    <row r="211" spans="1:10" ht="15" customHeight="1">
      <c r="A211" s="293" t="s">
        <v>11793</v>
      </c>
      <c r="B211" s="370" t="s">
        <v>467</v>
      </c>
      <c r="C211" s="311" t="s">
        <v>11794</v>
      </c>
      <c r="D211" s="311" t="s">
        <v>11795</v>
      </c>
      <c r="E211" s="514">
        <v>1</v>
      </c>
      <c r="F211" s="770"/>
      <c r="G211" s="479">
        <v>63.14</v>
      </c>
      <c r="H211" s="174">
        <f>IF(G211="","",G211-G211*COMPASS!$U$15)</f>
        <v>63.14</v>
      </c>
      <c r="J211" s="290"/>
    </row>
    <row r="212" spans="1:10" ht="15" customHeight="1">
      <c r="A212" s="293" t="s">
        <v>11796</v>
      </c>
      <c r="B212" s="370" t="s">
        <v>216</v>
      </c>
      <c r="C212" s="311" t="s">
        <v>11797</v>
      </c>
      <c r="D212" s="311" t="s">
        <v>11798</v>
      </c>
      <c r="E212" s="514">
        <v>1</v>
      </c>
      <c r="F212" s="770"/>
      <c r="G212" s="479">
        <v>63.65</v>
      </c>
      <c r="H212" s="174">
        <f>IF(G212="","",G212-G212*COMPASS!$U$15)</f>
        <v>63.65</v>
      </c>
      <c r="J212" s="290"/>
    </row>
    <row r="213" spans="1:10" ht="15" customHeight="1">
      <c r="A213" s="293" t="s">
        <v>13829</v>
      </c>
      <c r="B213" s="370" t="s">
        <v>216</v>
      </c>
      <c r="C213" s="311" t="s">
        <v>13830</v>
      </c>
      <c r="D213" s="311" t="s">
        <v>13831</v>
      </c>
      <c r="E213" s="514">
        <v>1</v>
      </c>
      <c r="F213" s="770"/>
      <c r="G213" s="479">
        <v>62.88</v>
      </c>
      <c r="H213" s="174">
        <f>IF(G213="","",G213-G213*COMPASS!$U$15)</f>
        <v>62.88</v>
      </c>
      <c r="J213" s="290"/>
    </row>
    <row r="214" spans="1:10" ht="15" customHeight="1">
      <c r="A214" s="293" t="s">
        <v>15589</v>
      </c>
      <c r="B214" s="370" t="s">
        <v>216</v>
      </c>
      <c r="C214" s="311" t="s">
        <v>15590</v>
      </c>
      <c r="D214" s="311" t="s">
        <v>15591</v>
      </c>
      <c r="E214" s="514">
        <v>1</v>
      </c>
      <c r="F214" s="770"/>
      <c r="G214" s="479">
        <v>62.88</v>
      </c>
      <c r="H214" s="174">
        <f>IF(G214="","",G214-G214*COMPASS!$U$15)</f>
        <v>62.88</v>
      </c>
      <c r="J214" s="290"/>
    </row>
    <row r="215" spans="1:10" ht="15" customHeight="1">
      <c r="A215" s="293" t="s">
        <v>11799</v>
      </c>
      <c r="B215" s="370" t="s">
        <v>216</v>
      </c>
      <c r="C215" s="311" t="s">
        <v>11800</v>
      </c>
      <c r="D215" s="311" t="s">
        <v>11980</v>
      </c>
      <c r="E215" s="514">
        <v>1</v>
      </c>
      <c r="F215" s="770"/>
      <c r="G215" s="479">
        <v>82.11</v>
      </c>
      <c r="H215" s="174">
        <f>IF(G215="","",G215-G215*COMPASS!$U$15)</f>
        <v>82.11</v>
      </c>
      <c r="J215" s="290"/>
    </row>
    <row r="216" spans="1:10" ht="15" customHeight="1">
      <c r="A216" s="293" t="s">
        <v>15592</v>
      </c>
      <c r="B216" s="370" t="s">
        <v>216</v>
      </c>
      <c r="C216" s="311" t="s">
        <v>15593</v>
      </c>
      <c r="D216" s="311" t="s">
        <v>15594</v>
      </c>
      <c r="E216" s="514">
        <v>1</v>
      </c>
      <c r="F216" s="770"/>
      <c r="G216" s="479">
        <v>82.11</v>
      </c>
      <c r="H216" s="174">
        <f>IF(G216="","",G216-G216*COMPASS!$U$15)</f>
        <v>82.11</v>
      </c>
      <c r="J216" s="290"/>
    </row>
    <row r="217" spans="1:10" ht="15" customHeight="1">
      <c r="A217" s="293" t="s">
        <v>11981</v>
      </c>
      <c r="B217" s="370" t="s">
        <v>216</v>
      </c>
      <c r="C217" s="311" t="s">
        <v>11982</v>
      </c>
      <c r="D217" s="311" t="s">
        <v>11983</v>
      </c>
      <c r="E217" s="514">
        <v>1</v>
      </c>
      <c r="F217" s="770"/>
      <c r="G217" s="479">
        <v>108.31</v>
      </c>
      <c r="H217" s="174">
        <f>IF(G217="","",G217-G217*COMPASS!$U$15)</f>
        <v>108.31</v>
      </c>
      <c r="J217" s="290"/>
    </row>
    <row r="218" spans="1:10" ht="15" customHeight="1">
      <c r="A218" s="1151" t="s">
        <v>13832</v>
      </c>
      <c r="B218" s="503"/>
      <c r="C218" s="503"/>
      <c r="D218" s="503"/>
      <c r="E218" s="503"/>
      <c r="F218" s="503"/>
      <c r="G218" s="769"/>
      <c r="H218" s="174" t="str">
        <f>IF(G218="","",G218-G218*COMPASS!$U$15)</f>
        <v/>
      </c>
      <c r="J218" s="290"/>
    </row>
    <row r="219" spans="1:10" ht="15" customHeight="1">
      <c r="A219" s="293" t="s">
        <v>9841</v>
      </c>
      <c r="B219" s="401" t="s">
        <v>216</v>
      </c>
      <c r="C219" s="311" t="s">
        <v>9842</v>
      </c>
      <c r="D219" s="311" t="s">
        <v>13833</v>
      </c>
      <c r="E219" s="514">
        <v>1</v>
      </c>
      <c r="F219" s="772"/>
      <c r="G219" s="479">
        <v>271.45999999999998</v>
      </c>
      <c r="H219" s="174">
        <f>IF(G219="","",G219-G219*COMPASS!$U$15)</f>
        <v>271.45999999999998</v>
      </c>
      <c r="J219" s="290"/>
    </row>
    <row r="220" spans="1:10" ht="15" customHeight="1">
      <c r="A220" s="293" t="s">
        <v>4304</v>
      </c>
      <c r="B220" s="370" t="s">
        <v>216</v>
      </c>
      <c r="C220" s="311" t="s">
        <v>4310</v>
      </c>
      <c r="D220" s="311" t="s">
        <v>13834</v>
      </c>
      <c r="E220" s="514">
        <v>1</v>
      </c>
      <c r="F220" s="772"/>
      <c r="G220" s="479">
        <v>97.62</v>
      </c>
      <c r="H220" s="174">
        <f>IF(G220="","",G220-G220*COMPASS!$U$15)</f>
        <v>97.62</v>
      </c>
      <c r="J220" s="290"/>
    </row>
    <row r="221" spans="1:10" ht="15" customHeight="1">
      <c r="A221" s="293" t="s">
        <v>4303</v>
      </c>
      <c r="B221" s="370" t="s">
        <v>216</v>
      </c>
      <c r="C221" s="311" t="s">
        <v>4309</v>
      </c>
      <c r="D221" s="311" t="s">
        <v>13835</v>
      </c>
      <c r="E221" s="514">
        <v>1</v>
      </c>
      <c r="F221" s="772"/>
      <c r="G221" s="479">
        <v>233.84</v>
      </c>
      <c r="H221" s="174">
        <f>IF(G221="","",G221-G221*COMPASS!$U$15)</f>
        <v>233.84</v>
      </c>
      <c r="J221" s="290"/>
    </row>
    <row r="222" spans="1:10" ht="15" customHeight="1">
      <c r="A222" s="293" t="s">
        <v>4305</v>
      </c>
      <c r="B222" s="370" t="s">
        <v>216</v>
      </c>
      <c r="C222" s="311" t="s">
        <v>4311</v>
      </c>
      <c r="D222" s="311" t="s">
        <v>13836</v>
      </c>
      <c r="E222" s="514">
        <v>1</v>
      </c>
      <c r="F222" s="772"/>
      <c r="G222" s="479">
        <v>81.14</v>
      </c>
      <c r="H222" s="174">
        <f>IF(G222="","",G222-G222*COMPASS!$U$15)</f>
        <v>81.14</v>
      </c>
      <c r="J222" s="290"/>
    </row>
    <row r="223" spans="1:10" ht="15" customHeight="1">
      <c r="A223" s="293" t="s">
        <v>7546</v>
      </c>
      <c r="B223" s="370" t="s">
        <v>216</v>
      </c>
      <c r="C223" s="311" t="s">
        <v>7547</v>
      </c>
      <c r="D223" s="311" t="s">
        <v>13837</v>
      </c>
      <c r="E223" s="514">
        <v>1</v>
      </c>
      <c r="F223" s="772"/>
      <c r="G223" s="479">
        <v>463.08</v>
      </c>
      <c r="H223" s="174">
        <f>IF(G223="","",G223-G223*COMPASS!$U$15)</f>
        <v>463.08</v>
      </c>
      <c r="J223" s="290"/>
    </row>
    <row r="224" spans="1:10" ht="15" customHeight="1">
      <c r="A224" s="502" t="s">
        <v>11984</v>
      </c>
      <c r="B224" s="503"/>
      <c r="C224" s="503"/>
      <c r="D224" s="503"/>
      <c r="E224" s="503"/>
      <c r="F224" s="503"/>
      <c r="G224" s="769"/>
      <c r="H224" s="174" t="str">
        <f>IF(G224="","",G224-G224*COMPASS!$U$15)</f>
        <v/>
      </c>
      <c r="J224" s="290"/>
    </row>
    <row r="225" spans="1:10" ht="15" customHeight="1">
      <c r="A225" s="293" t="s">
        <v>174</v>
      </c>
      <c r="B225" s="370" t="s">
        <v>216</v>
      </c>
      <c r="C225" s="311" t="s">
        <v>6936</v>
      </c>
      <c r="D225" s="311" t="s">
        <v>9836</v>
      </c>
      <c r="E225" s="514">
        <v>1</v>
      </c>
      <c r="F225" s="772"/>
      <c r="G225" s="479">
        <v>48.12</v>
      </c>
      <c r="H225" s="174">
        <f>IF(G225="","",G225-G225*COMPASS!$U$15)</f>
        <v>48.12</v>
      </c>
      <c r="J225" s="290"/>
    </row>
    <row r="226" spans="1:10" ht="15" customHeight="1">
      <c r="A226" s="347" t="s">
        <v>11716</v>
      </c>
      <c r="B226" s="370" t="s">
        <v>216</v>
      </c>
      <c r="C226" s="311" t="s">
        <v>9829</v>
      </c>
      <c r="D226" s="311" t="s">
        <v>13838</v>
      </c>
      <c r="E226" s="514">
        <v>1</v>
      </c>
      <c r="F226" s="772"/>
      <c r="G226" s="479">
        <v>124.36</v>
      </c>
      <c r="H226" s="174">
        <f>IF(G226="","",G226-G226*COMPASS!$U$15)</f>
        <v>124.36</v>
      </c>
      <c r="J226" s="290"/>
    </row>
    <row r="227" spans="1:10" ht="15" customHeight="1">
      <c r="A227" s="347" t="s">
        <v>8370</v>
      </c>
      <c r="B227" s="370" t="s">
        <v>216</v>
      </c>
      <c r="C227" s="311" t="s">
        <v>8371</v>
      </c>
      <c r="D227" s="311" t="s">
        <v>9827</v>
      </c>
      <c r="E227" s="514">
        <v>1</v>
      </c>
      <c r="F227" s="772"/>
      <c r="G227" s="479">
        <v>186.21</v>
      </c>
      <c r="H227" s="174">
        <f>IF(G227="","",G227-G227*COMPASS!$U$15)</f>
        <v>186.21</v>
      </c>
      <c r="J227" s="290"/>
    </row>
    <row r="228" spans="1:10" ht="15" customHeight="1">
      <c r="A228" s="347" t="s">
        <v>15595</v>
      </c>
      <c r="B228" s="370" t="s">
        <v>216</v>
      </c>
      <c r="C228" s="311" t="s">
        <v>15596</v>
      </c>
      <c r="D228" s="311" t="s">
        <v>15597</v>
      </c>
      <c r="E228" s="514">
        <v>1</v>
      </c>
      <c r="F228" s="772"/>
      <c r="G228" s="479">
        <v>243.47</v>
      </c>
      <c r="H228" s="174">
        <f>IF(G228="","",G228-G228*COMPASS!$U$15)</f>
        <v>243.47</v>
      </c>
      <c r="J228" s="290"/>
    </row>
    <row r="229" spans="1:10" ht="15" customHeight="1">
      <c r="A229" s="293" t="s">
        <v>7544</v>
      </c>
      <c r="B229" s="370" t="s">
        <v>216</v>
      </c>
      <c r="C229" s="311" t="s">
        <v>7545</v>
      </c>
      <c r="D229" s="311" t="s">
        <v>15598</v>
      </c>
      <c r="E229" s="514">
        <v>1</v>
      </c>
      <c r="F229" s="772"/>
      <c r="G229" s="479">
        <v>169.6</v>
      </c>
      <c r="H229" s="174">
        <f>IF(G229="","",G229-G229*COMPASS!$U$15)</f>
        <v>169.6</v>
      </c>
      <c r="J229" s="290"/>
    </row>
    <row r="230" spans="1:10" ht="15" customHeight="1">
      <c r="A230" s="347" t="s">
        <v>9828</v>
      </c>
      <c r="B230" s="370" t="s">
        <v>216</v>
      </c>
      <c r="C230" s="311" t="s">
        <v>9829</v>
      </c>
      <c r="D230" s="311" t="s">
        <v>15599</v>
      </c>
      <c r="E230" s="514">
        <v>1</v>
      </c>
      <c r="F230" s="772"/>
      <c r="G230" s="479">
        <v>124.36</v>
      </c>
      <c r="H230" s="174">
        <f>IF(G230="","",G230-G230*COMPASS!$U$15)</f>
        <v>124.36</v>
      </c>
      <c r="J230" s="290"/>
    </row>
    <row r="231" spans="1:10" ht="15" customHeight="1">
      <c r="A231" s="293" t="s">
        <v>1588</v>
      </c>
      <c r="B231" s="370" t="s">
        <v>216</v>
      </c>
      <c r="C231" s="311" t="s">
        <v>1589</v>
      </c>
      <c r="D231" s="311" t="s">
        <v>9830</v>
      </c>
      <c r="E231" s="514">
        <v>1</v>
      </c>
      <c r="F231" s="772"/>
      <c r="G231" s="479">
        <v>118.6</v>
      </c>
      <c r="H231" s="174">
        <f>IF(G231="","",G231-G231*COMPASS!$U$15)</f>
        <v>118.6</v>
      </c>
      <c r="J231" s="290"/>
    </row>
    <row r="232" spans="1:10" ht="15" customHeight="1">
      <c r="A232" s="293" t="s">
        <v>5873</v>
      </c>
      <c r="B232" s="370" t="s">
        <v>216</v>
      </c>
      <c r="C232" s="311" t="s">
        <v>4675</v>
      </c>
      <c r="D232" s="311" t="s">
        <v>11985</v>
      </c>
      <c r="E232" s="514">
        <v>1</v>
      </c>
      <c r="F232" s="772"/>
      <c r="G232" s="479">
        <v>50.68</v>
      </c>
      <c r="H232" s="174">
        <f>IF(G232="","",G232-G232*COMPASS!$U$15)</f>
        <v>50.68</v>
      </c>
      <c r="J232" s="290"/>
    </row>
    <row r="233" spans="1:10" ht="15" customHeight="1">
      <c r="A233" s="293" t="s">
        <v>9837</v>
      </c>
      <c r="B233" s="370" t="s">
        <v>216</v>
      </c>
      <c r="C233" s="311" t="s">
        <v>9838</v>
      </c>
      <c r="D233" s="311" t="s">
        <v>15600</v>
      </c>
      <c r="E233" s="514">
        <v>1</v>
      </c>
      <c r="F233" s="772"/>
      <c r="G233" s="479">
        <v>58.94</v>
      </c>
      <c r="H233" s="174">
        <f>IF(G233="","",G233-G233*COMPASS!$U$15)</f>
        <v>58.94</v>
      </c>
      <c r="J233" s="290"/>
    </row>
    <row r="234" spans="1:10" ht="15" customHeight="1">
      <c r="A234" s="293" t="s">
        <v>9839</v>
      </c>
      <c r="B234" s="370" t="s">
        <v>216</v>
      </c>
      <c r="C234" s="311" t="s">
        <v>9840</v>
      </c>
      <c r="D234" s="311" t="s">
        <v>15601</v>
      </c>
      <c r="E234" s="514">
        <v>1</v>
      </c>
      <c r="F234" s="772"/>
      <c r="G234" s="479">
        <v>119.75</v>
      </c>
      <c r="H234" s="174">
        <f>IF(G234="","",G234-G234*COMPASS!$U$15)</f>
        <v>119.75</v>
      </c>
      <c r="J234" s="290"/>
    </row>
    <row r="235" spans="1:10" ht="15" customHeight="1">
      <c r="A235" s="502" t="s">
        <v>479</v>
      </c>
      <c r="B235" s="503"/>
      <c r="C235" s="503"/>
      <c r="D235" s="503"/>
      <c r="E235" s="503"/>
      <c r="F235" s="503"/>
      <c r="G235" s="769"/>
      <c r="H235" s="174" t="str">
        <f>IF(G235="","",G235-G235*COMPASS!$U$15)</f>
        <v/>
      </c>
      <c r="J235" s="290"/>
    </row>
    <row r="236" spans="1:10" ht="15" customHeight="1">
      <c r="A236" s="293" t="s">
        <v>556</v>
      </c>
      <c r="B236" s="370" t="s">
        <v>216</v>
      </c>
      <c r="C236" s="311" t="s">
        <v>1590</v>
      </c>
      <c r="D236" s="311" t="s">
        <v>9834</v>
      </c>
      <c r="E236" s="514">
        <v>1</v>
      </c>
      <c r="F236" s="772"/>
      <c r="G236" s="479">
        <v>270.39999999999998</v>
      </c>
      <c r="H236" s="174">
        <f>IF(G236="","",G236-G236*COMPASS!$U$15)</f>
        <v>270.39999999999998</v>
      </c>
      <c r="J236" s="290"/>
    </row>
    <row r="237" spans="1:10" ht="15.6">
      <c r="A237" s="293" t="s">
        <v>241</v>
      </c>
      <c r="B237" s="370" t="s">
        <v>216</v>
      </c>
      <c r="C237" s="311" t="s">
        <v>1591</v>
      </c>
      <c r="D237" s="311" t="s">
        <v>9835</v>
      </c>
      <c r="E237" s="514">
        <v>1</v>
      </c>
      <c r="F237" s="772"/>
      <c r="G237" s="479">
        <v>383.45</v>
      </c>
      <c r="H237" s="174">
        <f>IF(G237="","",G237-G237*COMPASS!$U$15)</f>
        <v>383.45</v>
      </c>
    </row>
    <row r="238" spans="1:10" ht="15.6">
      <c r="A238" s="293" t="s">
        <v>646</v>
      </c>
      <c r="B238" s="370" t="s">
        <v>216</v>
      </c>
      <c r="C238" s="311" t="s">
        <v>1592</v>
      </c>
      <c r="D238" s="311" t="s">
        <v>9833</v>
      </c>
      <c r="E238" s="515">
        <v>1</v>
      </c>
      <c r="F238" s="772"/>
      <c r="G238" s="479">
        <v>362.29</v>
      </c>
      <c r="H238" s="174">
        <f>IF(G238="","",G238-G238*COMPASS!$U$15)</f>
        <v>362.29</v>
      </c>
    </row>
    <row r="239" spans="1:10" ht="15.6">
      <c r="A239" s="293" t="s">
        <v>95</v>
      </c>
      <c r="B239" s="370" t="s">
        <v>216</v>
      </c>
      <c r="C239" s="311" t="s">
        <v>1593</v>
      </c>
      <c r="D239" s="311" t="s">
        <v>11715</v>
      </c>
      <c r="E239" s="514">
        <v>1</v>
      </c>
      <c r="F239" s="772"/>
      <c r="G239" s="479">
        <v>724.36</v>
      </c>
      <c r="H239" s="174">
        <f>IF(G239="","",G239-G239*COMPASS!$U$15)</f>
        <v>724.36</v>
      </c>
    </row>
    <row r="240" spans="1:10" ht="15.6">
      <c r="A240" s="293" t="s">
        <v>97</v>
      </c>
      <c r="B240" s="370" t="s">
        <v>216</v>
      </c>
      <c r="C240" s="311" t="s">
        <v>1595</v>
      </c>
      <c r="D240" s="311" t="s">
        <v>9832</v>
      </c>
      <c r="E240" s="515">
        <v>1</v>
      </c>
      <c r="F240" s="772"/>
      <c r="G240" s="479">
        <v>161.94999999999999</v>
      </c>
      <c r="H240" s="174">
        <f>IF(G240="","",G240-G240*COMPASS!$U$15)</f>
        <v>161.94999999999999</v>
      </c>
    </row>
    <row r="241" spans="1:8" ht="15.6">
      <c r="A241" s="293" t="s">
        <v>96</v>
      </c>
      <c r="B241" s="370" t="s">
        <v>216</v>
      </c>
      <c r="C241" s="311" t="s">
        <v>1594</v>
      </c>
      <c r="D241" s="311" t="s">
        <v>9831</v>
      </c>
      <c r="E241" s="514">
        <v>1</v>
      </c>
      <c r="F241" s="772"/>
      <c r="G241" s="479">
        <v>161.94999999999999</v>
      </c>
      <c r="H241" s="174">
        <f>IF(G241="","",G241-G241*COMPASS!$U$15)</f>
        <v>161.94999999999999</v>
      </c>
    </row>
    <row r="242" spans="1:8">
      <c r="A242" s="502" t="s">
        <v>134</v>
      </c>
      <c r="B242" s="503"/>
      <c r="C242" s="503"/>
      <c r="D242" s="503"/>
      <c r="E242" s="503"/>
      <c r="F242" s="503"/>
      <c r="G242" s="778"/>
      <c r="H242" s="174" t="str">
        <f>IF(G242="","",G242-G242*COMPASS!$U$15)</f>
        <v/>
      </c>
    </row>
    <row r="243" spans="1:8" ht="15.6">
      <c r="A243" s="293" t="s">
        <v>411</v>
      </c>
      <c r="B243" s="370" t="s">
        <v>467</v>
      </c>
      <c r="C243" s="311" t="s">
        <v>8639</v>
      </c>
      <c r="D243" s="311" t="s">
        <v>9847</v>
      </c>
      <c r="E243" s="514">
        <v>1</v>
      </c>
      <c r="F243" s="772"/>
      <c r="G243" s="479">
        <v>49.754199999999997</v>
      </c>
      <c r="H243" s="174">
        <f>IF(G243="","",G243-G243*COMPASS!$U$15)</f>
        <v>49.754199999999997</v>
      </c>
    </row>
    <row r="244" spans="1:8" ht="15.6">
      <c r="A244" s="293" t="s">
        <v>143</v>
      </c>
      <c r="B244" s="370" t="s">
        <v>467</v>
      </c>
      <c r="C244" s="311" t="s">
        <v>11986</v>
      </c>
      <c r="D244" s="311" t="s">
        <v>9848</v>
      </c>
      <c r="E244" s="514">
        <v>1</v>
      </c>
      <c r="F244" s="772"/>
      <c r="G244" s="479">
        <v>63.358000000000004</v>
      </c>
      <c r="H244" s="174">
        <f>IF(G244="","",G244-G244*COMPASS!$U$15)</f>
        <v>63.358000000000004</v>
      </c>
    </row>
    <row r="245" spans="1:8" ht="15.6">
      <c r="A245" s="293" t="s">
        <v>144</v>
      </c>
      <c r="B245" s="370" t="s">
        <v>467</v>
      </c>
      <c r="C245" s="311" t="s">
        <v>8640</v>
      </c>
      <c r="D245" s="311" t="s">
        <v>9849</v>
      </c>
      <c r="E245" s="514">
        <v>1</v>
      </c>
      <c r="F245" s="772"/>
      <c r="G245" s="479">
        <v>40.732400000000005</v>
      </c>
      <c r="H245" s="174">
        <f>IF(G245="","",G245-G245*COMPASS!$U$15)</f>
        <v>40.732400000000005</v>
      </c>
    </row>
    <row r="246" spans="1:8" ht="15.6">
      <c r="A246" s="773" t="s">
        <v>7835</v>
      </c>
      <c r="B246" s="370" t="s">
        <v>216</v>
      </c>
      <c r="C246" s="311" t="s">
        <v>8641</v>
      </c>
      <c r="D246" s="311" t="s">
        <v>9850</v>
      </c>
      <c r="E246" s="514">
        <v>1</v>
      </c>
      <c r="F246" s="772"/>
      <c r="G246" s="479">
        <v>31.679000000000002</v>
      </c>
      <c r="H246" s="174">
        <f>IF(G246="","",G246-G246*COMPASS!$U$15)</f>
        <v>31.679000000000002</v>
      </c>
    </row>
    <row r="247" spans="1:8">
      <c r="A247" s="502" t="s">
        <v>8642</v>
      </c>
      <c r="B247" s="503"/>
      <c r="C247" s="503"/>
      <c r="D247" s="503"/>
      <c r="E247" s="503"/>
      <c r="F247" s="503"/>
      <c r="G247" s="503"/>
      <c r="H247" s="174" t="str">
        <f>IF(G247="","",G247-G247*COMPASS!$U$15)</f>
        <v/>
      </c>
    </row>
    <row r="248" spans="1:8" ht="15.6">
      <c r="A248" s="293" t="s">
        <v>15602</v>
      </c>
      <c r="B248" s="370" t="s">
        <v>216</v>
      </c>
      <c r="C248" s="311" t="s">
        <v>15603</v>
      </c>
      <c r="D248" s="311" t="s">
        <v>15604</v>
      </c>
      <c r="E248" s="514">
        <v>1</v>
      </c>
      <c r="F248" s="776"/>
      <c r="G248" s="479">
        <v>279.99</v>
      </c>
      <c r="H248" s="174">
        <f>IF(G248="","",G248-G248*COMPASS!$U$15)</f>
        <v>279.99</v>
      </c>
    </row>
    <row r="249" spans="1:8">
      <c r="A249" s="502" t="s">
        <v>9545</v>
      </c>
      <c r="B249" s="503"/>
      <c r="C249" s="503"/>
      <c r="D249" s="503"/>
      <c r="E249" s="503"/>
      <c r="F249" s="503"/>
      <c r="G249" s="503"/>
      <c r="H249" s="174" t="str">
        <f>IF(G249="","",G249-G249*COMPASS!$U$15)</f>
        <v/>
      </c>
    </row>
    <row r="250" spans="1:8" ht="15.6">
      <c r="A250" s="341" t="s">
        <v>9851</v>
      </c>
      <c r="B250" s="370" t="s">
        <v>216</v>
      </c>
      <c r="C250" s="311" t="s">
        <v>9852</v>
      </c>
      <c r="D250" s="311" t="s">
        <v>9853</v>
      </c>
      <c r="E250" s="514">
        <v>1</v>
      </c>
      <c r="F250" s="776"/>
      <c r="G250" s="479">
        <v>101.78</v>
      </c>
      <c r="H250" s="174">
        <f>IF(G250="","",G250-G250*COMPASS!$U$15)</f>
        <v>101.78</v>
      </c>
    </row>
    <row r="251" spans="1:8" ht="15.6">
      <c r="A251" s="341" t="s">
        <v>9854</v>
      </c>
      <c r="B251" s="370" t="s">
        <v>216</v>
      </c>
      <c r="C251" s="311" t="s">
        <v>9855</v>
      </c>
      <c r="D251" s="311" t="s">
        <v>9856</v>
      </c>
      <c r="E251" s="514">
        <v>1</v>
      </c>
      <c r="F251" s="779"/>
      <c r="G251" s="479">
        <v>154.41</v>
      </c>
      <c r="H251" s="174">
        <f>IF(G251="","",G251-G251*COMPASS!$U$15)</f>
        <v>154.41</v>
      </c>
    </row>
    <row r="252" spans="1:8">
      <c r="A252" s="341" t="s">
        <v>9857</v>
      </c>
      <c r="B252" s="370" t="s">
        <v>216</v>
      </c>
      <c r="C252" s="311" t="s">
        <v>9858</v>
      </c>
      <c r="D252" s="311" t="s">
        <v>9859</v>
      </c>
      <c r="E252" s="514">
        <v>1</v>
      </c>
      <c r="F252" s="770"/>
      <c r="G252" s="479">
        <v>29.99</v>
      </c>
      <c r="H252" s="174">
        <f>IF(G252="","",G252-G252*COMPASS!$U$15)</f>
        <v>29.99</v>
      </c>
    </row>
    <row r="253" spans="1:8">
      <c r="A253" s="773" t="s">
        <v>9546</v>
      </c>
      <c r="B253" s="370" t="s">
        <v>216</v>
      </c>
      <c r="C253" s="311" t="s">
        <v>9547</v>
      </c>
      <c r="D253" s="311" t="s">
        <v>9860</v>
      </c>
      <c r="E253" s="514">
        <v>1</v>
      </c>
      <c r="F253" s="770"/>
      <c r="G253" s="479">
        <v>12.95</v>
      </c>
      <c r="H253" s="174">
        <f>IF(G253="","",G253-G253*COMPASS!$U$15)</f>
        <v>12.95</v>
      </c>
    </row>
    <row r="254" spans="1:8">
      <c r="A254" s="773" t="s">
        <v>9548</v>
      </c>
      <c r="B254" s="370" t="s">
        <v>467</v>
      </c>
      <c r="C254" s="311" t="s">
        <v>9549</v>
      </c>
      <c r="D254" s="311" t="s">
        <v>9861</v>
      </c>
      <c r="E254" s="514">
        <v>1</v>
      </c>
      <c r="F254" s="780"/>
      <c r="G254" s="479">
        <v>15</v>
      </c>
      <c r="H254" s="174">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69"/>
  <sheetViews>
    <sheetView zoomScale="99" zoomScaleNormal="99" workbookViewId="0">
      <pane ySplit="4" topLeftCell="A5" activePane="bottomLeft" state="frozen"/>
      <selection activeCell="X55" sqref="X55"/>
      <selection pane="bottomLeft" activeCell="D8" sqref="D8"/>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5" customWidth="1"/>
    <col min="6" max="6" width="4.5546875" style="475" customWidth="1"/>
    <col min="7" max="7" width="9" style="426" bestFit="1" customWidth="1"/>
    <col min="8" max="8" width="10.44140625" style="476" bestFit="1" customWidth="1"/>
    <col min="9" max="9" width="13.44140625" style="49" customWidth="1"/>
    <col min="10" max="10" width="10" style="49" bestFit="1" customWidth="1"/>
    <col min="11" max="16384" width="9.44140625" style="49"/>
  </cols>
  <sheetData>
    <row r="1" spans="1:10" ht="13.5" customHeight="1">
      <c r="A1" s="53" t="str">
        <f>'LS CABLE'!A1</f>
        <v>Listino Maggio26</v>
      </c>
      <c r="B1" s="81"/>
      <c r="C1" s="92"/>
      <c r="D1" s="1386" t="s">
        <v>11815</v>
      </c>
      <c r="E1" s="1411"/>
      <c r="F1" s="1411"/>
      <c r="G1" s="1411"/>
      <c r="H1" s="154"/>
    </row>
    <row r="2" spans="1:10" ht="13.5" customHeight="1" thickBot="1">
      <c r="A2" s="55"/>
      <c r="B2" s="83"/>
      <c r="C2" s="93"/>
      <c r="D2" s="46"/>
      <c r="E2" s="85"/>
      <c r="F2" s="85"/>
      <c r="G2" s="344"/>
      <c r="H2" s="163" t="s">
        <v>190</v>
      </c>
    </row>
    <row r="3" spans="1:10" ht="24" customHeight="1">
      <c r="A3" s="156" t="s">
        <v>12448</v>
      </c>
      <c r="B3" s="34"/>
      <c r="C3" s="467"/>
      <c r="D3" s="468"/>
      <c r="E3" s="610"/>
      <c r="F3" s="610"/>
      <c r="G3" s="345"/>
      <c r="H3" s="469"/>
    </row>
    <row r="4" spans="1:10" s="67" customFormat="1" ht="12.75" customHeight="1">
      <c r="A4" s="157" t="str">
        <f>'LS CABLE'!A4</f>
        <v>Cod. Compass</v>
      </c>
      <c r="B4" s="470"/>
      <c r="C4" s="471" t="s">
        <v>217</v>
      </c>
      <c r="D4" s="472" t="s">
        <v>219</v>
      </c>
      <c r="E4" s="611" t="s">
        <v>490</v>
      </c>
      <c r="F4" s="611"/>
      <c r="G4" s="346" t="s">
        <v>189</v>
      </c>
      <c r="H4" s="473" t="s">
        <v>491</v>
      </c>
    </row>
    <row r="5" spans="1:10" ht="27.6" customHeight="1">
      <c r="A5" s="971" t="s">
        <v>1370</v>
      </c>
      <c r="B5" s="972"/>
      <c r="C5" s="972"/>
      <c r="D5" s="973"/>
      <c r="E5" s="972"/>
      <c r="F5" s="974"/>
      <c r="G5" s="972"/>
      <c r="H5" s="474" t="str">
        <f>IF(G5="","",G5-G5*COMPASS!#REF!)</f>
        <v/>
      </c>
    </row>
    <row r="6" spans="1:10" ht="15.6" customHeight="1">
      <c r="A6" s="975" t="s">
        <v>12449</v>
      </c>
      <c r="B6" s="976"/>
      <c r="C6" s="977"/>
      <c r="D6" s="978"/>
      <c r="E6" s="978"/>
      <c r="F6" s="979"/>
      <c r="G6" s="980"/>
      <c r="H6" s="153" t="str">
        <f>IF(G6="","",G6-G6*COMPASS!$U$19)</f>
        <v/>
      </c>
    </row>
    <row r="7" spans="1:10" ht="15.6" customHeight="1">
      <c r="A7" s="36" t="s">
        <v>12450</v>
      </c>
      <c r="B7" s="981" t="s">
        <v>467</v>
      </c>
      <c r="C7" s="38" t="s">
        <v>12451</v>
      </c>
      <c r="D7" s="37" t="s">
        <v>14518</v>
      </c>
      <c r="E7" s="790">
        <v>1</v>
      </c>
      <c r="F7" s="982"/>
      <c r="G7" s="983">
        <v>86.38</v>
      </c>
      <c r="H7" s="153">
        <f>IF(G7="","",G7-G7*COMPASS!$U$19)</f>
        <v>86.38</v>
      </c>
      <c r="J7" s="52"/>
    </row>
    <row r="8" spans="1:10" ht="15.6" customHeight="1">
      <c r="A8" s="36" t="s">
        <v>12452</v>
      </c>
      <c r="B8" s="981" t="s">
        <v>467</v>
      </c>
      <c r="C8" s="38" t="s">
        <v>12453</v>
      </c>
      <c r="D8" s="37" t="s">
        <v>14519</v>
      </c>
      <c r="E8" s="790">
        <v>1</v>
      </c>
      <c r="F8" s="982"/>
      <c r="G8" s="983">
        <v>92.56</v>
      </c>
      <c r="H8" s="153">
        <f>IF(G8="","",G8-G8*COMPASS!$U$19)</f>
        <v>92.56</v>
      </c>
      <c r="J8" s="52"/>
    </row>
    <row r="9" spans="1:10" ht="15.6" customHeight="1">
      <c r="A9" s="36" t="s">
        <v>12454</v>
      </c>
      <c r="B9" s="981" t="s">
        <v>467</v>
      </c>
      <c r="C9" s="38" t="s">
        <v>12455</v>
      </c>
      <c r="D9" s="37" t="s">
        <v>14520</v>
      </c>
      <c r="E9" s="790">
        <v>1</v>
      </c>
      <c r="F9" s="982"/>
      <c r="G9" s="983">
        <v>141.41</v>
      </c>
      <c r="H9" s="153">
        <f>IF(G9="","",G9-G9*COMPASS!$U$19)</f>
        <v>141.41</v>
      </c>
      <c r="J9" s="52"/>
    </row>
    <row r="10" spans="1:10" ht="15.6" customHeight="1">
      <c r="A10" s="36" t="s">
        <v>12456</v>
      </c>
      <c r="B10" s="981" t="s">
        <v>467</v>
      </c>
      <c r="C10" s="38" t="s">
        <v>12457</v>
      </c>
      <c r="D10" s="37" t="s">
        <v>14521</v>
      </c>
      <c r="E10" s="790">
        <v>1</v>
      </c>
      <c r="F10" s="982"/>
      <c r="G10" s="983">
        <v>141.41</v>
      </c>
      <c r="H10" s="153">
        <f>IF(G10="","",G10-G10*COMPASS!$U$19)</f>
        <v>141.41</v>
      </c>
      <c r="J10" s="52"/>
    </row>
    <row r="11" spans="1:10" ht="15.6" customHeight="1">
      <c r="A11" s="36" t="s">
        <v>12458</v>
      </c>
      <c r="B11" s="981" t="s">
        <v>467</v>
      </c>
      <c r="C11" s="38" t="s">
        <v>12459</v>
      </c>
      <c r="D11" s="37" t="s">
        <v>14522</v>
      </c>
      <c r="E11" s="790">
        <v>1</v>
      </c>
      <c r="F11" s="982"/>
      <c r="G11" s="983">
        <v>92.56</v>
      </c>
      <c r="H11" s="153">
        <f>IF(G11="","",G11-G11*COMPASS!$U$19)</f>
        <v>92.56</v>
      </c>
      <c r="J11" s="52"/>
    </row>
    <row r="12" spans="1:10" ht="15.6" customHeight="1">
      <c r="A12" s="36" t="s">
        <v>12460</v>
      </c>
      <c r="B12" s="981" t="s">
        <v>467</v>
      </c>
      <c r="C12" s="38" t="s">
        <v>12461</v>
      </c>
      <c r="D12" s="37" t="s">
        <v>14523</v>
      </c>
      <c r="E12" s="790">
        <v>1</v>
      </c>
      <c r="F12" s="982"/>
      <c r="G12" s="983">
        <v>269.06</v>
      </c>
      <c r="H12" s="153">
        <f>IF(G12="","",G12-G12*COMPASS!$U$19)</f>
        <v>269.06</v>
      </c>
      <c r="J12" s="52"/>
    </row>
    <row r="13" spans="1:10" ht="15.6" customHeight="1">
      <c r="A13" s="36" t="s">
        <v>12462</v>
      </c>
      <c r="B13" s="981" t="s">
        <v>467</v>
      </c>
      <c r="C13" s="38" t="s">
        <v>12463</v>
      </c>
      <c r="D13" s="37" t="s">
        <v>14524</v>
      </c>
      <c r="E13" s="790">
        <v>1</v>
      </c>
      <c r="F13" s="982"/>
      <c r="G13" s="983">
        <v>326</v>
      </c>
      <c r="H13" s="153">
        <f>IF(G13="","",G13-G13*COMPASS!$U$19)</f>
        <v>326</v>
      </c>
      <c r="J13" s="52"/>
    </row>
    <row r="14" spans="1:10" ht="15.6" customHeight="1">
      <c r="A14" s="36" t="s">
        <v>12464</v>
      </c>
      <c r="B14" s="981" t="s">
        <v>467</v>
      </c>
      <c r="C14" s="38" t="s">
        <v>12465</v>
      </c>
      <c r="D14" s="37" t="s">
        <v>14525</v>
      </c>
      <c r="E14" s="790">
        <v>1</v>
      </c>
      <c r="F14" s="982"/>
      <c r="G14" s="983">
        <v>353.06</v>
      </c>
      <c r="H14" s="153">
        <f>IF(G14="","",G14-G14*COMPASS!$U$19)</f>
        <v>353.06</v>
      </c>
      <c r="J14" s="52"/>
    </row>
    <row r="15" spans="1:10" ht="15.6" customHeight="1">
      <c r="A15" s="36" t="s">
        <v>12466</v>
      </c>
      <c r="B15" s="981" t="s">
        <v>467</v>
      </c>
      <c r="C15" s="38" t="s">
        <v>12467</v>
      </c>
      <c r="D15" s="37" t="s">
        <v>14526</v>
      </c>
      <c r="E15" s="790">
        <v>1</v>
      </c>
      <c r="F15" s="982"/>
      <c r="G15" s="983">
        <v>408.65</v>
      </c>
      <c r="H15" s="153">
        <f>IF(G15="","",G15-G15*COMPASS!$U$19)</f>
        <v>408.65</v>
      </c>
      <c r="J15" s="52"/>
    </row>
    <row r="16" spans="1:10" ht="15.6" customHeight="1">
      <c r="A16" s="36" t="s">
        <v>12468</v>
      </c>
      <c r="B16" s="981" t="s">
        <v>467</v>
      </c>
      <c r="C16" s="38" t="s">
        <v>12469</v>
      </c>
      <c r="D16" s="37" t="s">
        <v>14527</v>
      </c>
      <c r="E16" s="790">
        <v>1</v>
      </c>
      <c r="F16" s="982"/>
      <c r="G16" s="983">
        <v>1101.48</v>
      </c>
      <c r="H16" s="153">
        <f>IF(G16="","",G16-G16*COMPASS!$U$19)</f>
        <v>1101.48</v>
      </c>
      <c r="J16" s="52"/>
    </row>
    <row r="17" spans="1:10" ht="15.6" customHeight="1">
      <c r="A17" s="36" t="s">
        <v>12470</v>
      </c>
      <c r="B17" s="981" t="s">
        <v>467</v>
      </c>
      <c r="C17" s="38" t="s">
        <v>12471</v>
      </c>
      <c r="D17" s="37" t="s">
        <v>14528</v>
      </c>
      <c r="E17" s="790">
        <v>1</v>
      </c>
      <c r="F17" s="982"/>
      <c r="G17" s="983">
        <v>817.11</v>
      </c>
      <c r="H17" s="153">
        <f>IF(G17="","",G17-G17*COMPASS!$U$19)</f>
        <v>817.11</v>
      </c>
      <c r="J17" s="52"/>
    </row>
    <row r="18" spans="1:10" ht="15.6" customHeight="1">
      <c r="A18" s="36" t="s">
        <v>12472</v>
      </c>
      <c r="B18" s="981" t="s">
        <v>467</v>
      </c>
      <c r="C18" s="38" t="s">
        <v>12473</v>
      </c>
      <c r="D18" s="37" t="s">
        <v>14529</v>
      </c>
      <c r="E18" s="790">
        <v>1</v>
      </c>
      <c r="F18" s="982"/>
      <c r="G18" s="983">
        <v>269.06</v>
      </c>
      <c r="H18" s="153">
        <f>IF(G18="","",G18-G18*COMPASS!$U$19)</f>
        <v>269.06</v>
      </c>
      <c r="J18" s="52"/>
    </row>
    <row r="19" spans="1:10" ht="15.6" customHeight="1">
      <c r="A19" s="36" t="s">
        <v>12474</v>
      </c>
      <c r="B19" s="981" t="s">
        <v>467</v>
      </c>
      <c r="C19" s="38" t="s">
        <v>12475</v>
      </c>
      <c r="D19" s="37" t="s">
        <v>14530</v>
      </c>
      <c r="E19" s="790">
        <v>1</v>
      </c>
      <c r="F19" s="982"/>
      <c r="G19" s="983">
        <v>308.86</v>
      </c>
      <c r="H19" s="153">
        <f>IF(G19="","",G19-G19*COMPASS!$U$19)</f>
        <v>308.86</v>
      </c>
      <c r="J19" s="52"/>
    </row>
    <row r="20" spans="1:10" ht="15.6" customHeight="1">
      <c r="A20" s="36" t="s">
        <v>12476</v>
      </c>
      <c r="B20" s="981" t="s">
        <v>467</v>
      </c>
      <c r="C20" s="38" t="s">
        <v>12477</v>
      </c>
      <c r="D20" s="37" t="s">
        <v>14531</v>
      </c>
      <c r="E20" s="790">
        <v>1</v>
      </c>
      <c r="F20" s="982"/>
      <c r="G20" s="983">
        <v>402.21</v>
      </c>
      <c r="H20" s="153">
        <f>IF(G20="","",G20-G20*COMPASS!$U$19)</f>
        <v>402.21</v>
      </c>
      <c r="J20" s="52"/>
    </row>
    <row r="21" spans="1:10" ht="15.6" customHeight="1">
      <c r="A21" s="36" t="s">
        <v>12478</v>
      </c>
      <c r="B21" s="981" t="s">
        <v>467</v>
      </c>
      <c r="C21" s="38" t="s">
        <v>12479</v>
      </c>
      <c r="D21" s="37" t="s">
        <v>14532</v>
      </c>
      <c r="E21" s="790">
        <v>1</v>
      </c>
      <c r="F21" s="982"/>
      <c r="G21" s="983">
        <v>402.21</v>
      </c>
      <c r="H21" s="153">
        <f>IF(G21="","",G21-G21*COMPASS!$U$19)</f>
        <v>402.21</v>
      </c>
      <c r="J21" s="52"/>
    </row>
    <row r="22" spans="1:10" ht="15.6" customHeight="1">
      <c r="A22" s="36" t="s">
        <v>12480</v>
      </c>
      <c r="B22" s="981" t="s">
        <v>467</v>
      </c>
      <c r="C22" s="38" t="s">
        <v>12481</v>
      </c>
      <c r="D22" s="37" t="s">
        <v>14533</v>
      </c>
      <c r="E22" s="790">
        <v>1</v>
      </c>
      <c r="F22" s="982"/>
      <c r="G22" s="983">
        <v>308.86</v>
      </c>
      <c r="H22" s="153">
        <f>IF(G22="","",G22-G22*COMPASS!$U$19)</f>
        <v>308.86</v>
      </c>
      <c r="J22" s="52"/>
    </row>
    <row r="23" spans="1:10" ht="15.6" customHeight="1">
      <c r="A23" s="975" t="s">
        <v>12482</v>
      </c>
      <c r="B23" s="976"/>
      <c r="C23" s="977"/>
      <c r="D23" s="978"/>
      <c r="E23" s="978"/>
      <c r="F23" s="979"/>
      <c r="G23" s="980"/>
      <c r="H23" s="153" t="str">
        <f>IF(G23="","",G23-G23*COMPASS!$U$19)</f>
        <v/>
      </c>
      <c r="J23" s="52"/>
    </row>
    <row r="24" spans="1:10" ht="15.6" customHeight="1">
      <c r="A24" s="36" t="s">
        <v>12483</v>
      </c>
      <c r="B24" s="981" t="s">
        <v>467</v>
      </c>
      <c r="C24" s="38" t="s">
        <v>12484</v>
      </c>
      <c r="D24" s="37" t="s">
        <v>14534</v>
      </c>
      <c r="E24" s="790">
        <v>10</v>
      </c>
      <c r="F24" s="982"/>
      <c r="G24" s="983">
        <v>13.88</v>
      </c>
      <c r="H24" s="153">
        <f>IF(G24="","",G24-G24*COMPASS!$U$19)</f>
        <v>13.88</v>
      </c>
      <c r="J24" s="52"/>
    </row>
    <row r="25" spans="1:10" ht="15.6" customHeight="1">
      <c r="A25" s="36" t="s">
        <v>12485</v>
      </c>
      <c r="B25" s="981" t="s">
        <v>467</v>
      </c>
      <c r="C25" s="38" t="s">
        <v>12486</v>
      </c>
      <c r="D25" s="37" t="s">
        <v>14535</v>
      </c>
      <c r="E25" s="790">
        <v>10</v>
      </c>
      <c r="F25" s="982"/>
      <c r="G25" s="983">
        <v>9.93</v>
      </c>
      <c r="H25" s="153">
        <f>IF(G25="","",G25-G25*COMPASS!$U$19)</f>
        <v>9.93</v>
      </c>
      <c r="J25" s="52"/>
    </row>
    <row r="26" spans="1:10" ht="15.6" customHeight="1">
      <c r="A26" s="36" t="s">
        <v>12487</v>
      </c>
      <c r="B26" s="981" t="s">
        <v>467</v>
      </c>
      <c r="C26" s="38" t="s">
        <v>12488</v>
      </c>
      <c r="D26" s="37" t="s">
        <v>14536</v>
      </c>
      <c r="E26" s="790">
        <v>10</v>
      </c>
      <c r="F26" s="982"/>
      <c r="G26" s="983">
        <v>14.06</v>
      </c>
      <c r="H26" s="153">
        <f>IF(G26="","",G26-G26*COMPASS!$U$19)</f>
        <v>14.06</v>
      </c>
      <c r="J26" s="52"/>
    </row>
    <row r="27" spans="1:10" ht="15.6" customHeight="1">
      <c r="A27" s="36" t="s">
        <v>12489</v>
      </c>
      <c r="B27" s="981" t="s">
        <v>467</v>
      </c>
      <c r="C27" s="38" t="s">
        <v>12490</v>
      </c>
      <c r="D27" s="37" t="s">
        <v>14537</v>
      </c>
      <c r="E27" s="790">
        <v>10</v>
      </c>
      <c r="F27" s="982"/>
      <c r="G27" s="983">
        <v>10.1</v>
      </c>
      <c r="H27" s="153">
        <f>IF(G27="","",G27-G27*COMPASS!$U$19)</f>
        <v>10.1</v>
      </c>
      <c r="J27" s="52"/>
    </row>
    <row r="28" spans="1:10" ht="15.6" customHeight="1">
      <c r="A28" s="36" t="s">
        <v>12491</v>
      </c>
      <c r="B28" s="981" t="s">
        <v>467</v>
      </c>
      <c r="C28" s="38" t="s">
        <v>12492</v>
      </c>
      <c r="D28" s="37" t="s">
        <v>14538</v>
      </c>
      <c r="E28" s="790">
        <v>10</v>
      </c>
      <c r="F28" s="982"/>
      <c r="G28" s="983">
        <v>18.89</v>
      </c>
      <c r="H28" s="153">
        <f>IF(G28="","",G28-G28*COMPASS!$U$19)</f>
        <v>18.89</v>
      </c>
      <c r="J28" s="52"/>
    </row>
    <row r="29" spans="1:10" ht="15.6" customHeight="1">
      <c r="A29" s="36" t="s">
        <v>12493</v>
      </c>
      <c r="B29" s="981" t="s">
        <v>467</v>
      </c>
      <c r="C29" s="38" t="s">
        <v>12494</v>
      </c>
      <c r="D29" s="37" t="s">
        <v>14539</v>
      </c>
      <c r="E29" s="790">
        <v>10</v>
      </c>
      <c r="F29" s="982"/>
      <c r="G29" s="983">
        <v>22.02</v>
      </c>
      <c r="H29" s="153"/>
      <c r="J29" s="52"/>
    </row>
    <row r="30" spans="1:10" ht="15.6" customHeight="1">
      <c r="A30" s="975" t="s">
        <v>12495</v>
      </c>
      <c r="B30" s="976"/>
      <c r="C30" s="977"/>
      <c r="D30" s="978"/>
      <c r="E30" s="978"/>
      <c r="F30" s="979"/>
      <c r="G30" s="980"/>
      <c r="H30" s="153" t="str">
        <f>IF(G30="","",G30-G30*COMPASS!$U$19)</f>
        <v/>
      </c>
      <c r="J30" s="52"/>
    </row>
    <row r="31" spans="1:10" ht="15.6" customHeight="1">
      <c r="A31" s="36" t="s">
        <v>12496</v>
      </c>
      <c r="B31" s="981" t="s">
        <v>467</v>
      </c>
      <c r="C31" s="38" t="s">
        <v>12497</v>
      </c>
      <c r="D31" s="37" t="s">
        <v>14540</v>
      </c>
      <c r="E31" s="790">
        <v>10</v>
      </c>
      <c r="F31" s="982"/>
      <c r="G31" s="983">
        <v>15.58</v>
      </c>
      <c r="H31" s="153">
        <f>IF(G31="","",G31-G31*COMPASS!$U$19)</f>
        <v>15.58</v>
      </c>
      <c r="J31" s="52"/>
    </row>
    <row r="32" spans="1:10" ht="15.6" customHeight="1">
      <c r="A32" s="36" t="s">
        <v>12498</v>
      </c>
      <c r="B32" s="981" t="s">
        <v>467</v>
      </c>
      <c r="C32" s="38" t="s">
        <v>12499</v>
      </c>
      <c r="D32" s="37" t="s">
        <v>14541</v>
      </c>
      <c r="E32" s="790">
        <v>10</v>
      </c>
      <c r="F32" s="982"/>
      <c r="G32" s="983">
        <v>16.739999999999998</v>
      </c>
      <c r="H32" s="153">
        <f>IF(G32="","",G32-G32*COMPASS!$U$19)</f>
        <v>16.739999999999998</v>
      </c>
      <c r="J32" s="52"/>
    </row>
    <row r="33" spans="1:10" ht="15.6" customHeight="1">
      <c r="A33" s="36" t="s">
        <v>12500</v>
      </c>
      <c r="B33" s="981" t="s">
        <v>467</v>
      </c>
      <c r="C33" s="38" t="s">
        <v>12501</v>
      </c>
      <c r="D33" s="37" t="s">
        <v>14542</v>
      </c>
      <c r="E33" s="790">
        <v>10</v>
      </c>
      <c r="F33" s="982"/>
      <c r="G33" s="983">
        <v>17.920000000000002</v>
      </c>
      <c r="H33" s="153">
        <f>IF(G33="","",G33-G33*COMPASS!$U$19)</f>
        <v>17.920000000000002</v>
      </c>
      <c r="J33" s="52"/>
    </row>
    <row r="34" spans="1:10" ht="15.6" customHeight="1">
      <c r="A34" s="36" t="s">
        <v>12502</v>
      </c>
      <c r="B34" s="981" t="s">
        <v>467</v>
      </c>
      <c r="C34" s="38" t="s">
        <v>12503</v>
      </c>
      <c r="D34" s="37" t="s">
        <v>14543</v>
      </c>
      <c r="E34" s="790">
        <v>10</v>
      </c>
      <c r="F34" s="982"/>
      <c r="G34" s="983">
        <v>20.25</v>
      </c>
      <c r="H34" s="153">
        <f>IF(G34="","",G34-G34*COMPASS!$U$19)</f>
        <v>20.25</v>
      </c>
      <c r="J34" s="52"/>
    </row>
    <row r="35" spans="1:10" ht="15.6" customHeight="1">
      <c r="A35" s="36" t="s">
        <v>12504</v>
      </c>
      <c r="B35" s="981" t="s">
        <v>467</v>
      </c>
      <c r="C35" s="38" t="s">
        <v>12505</v>
      </c>
      <c r="D35" s="37" t="s">
        <v>14544</v>
      </c>
      <c r="E35" s="790">
        <v>10</v>
      </c>
      <c r="F35" s="982"/>
      <c r="G35" s="983">
        <v>24.91</v>
      </c>
      <c r="H35" s="153">
        <f>IF(G35="","",G35-G35*COMPASS!$U$19)</f>
        <v>24.91</v>
      </c>
      <c r="J35" s="52"/>
    </row>
    <row r="36" spans="1:10" ht="15.6" customHeight="1">
      <c r="A36" s="36" t="s">
        <v>12506</v>
      </c>
      <c r="B36" s="981" t="s">
        <v>467</v>
      </c>
      <c r="C36" s="38" t="s">
        <v>12507</v>
      </c>
      <c r="D36" s="37" t="s">
        <v>14545</v>
      </c>
      <c r="E36" s="790">
        <v>10</v>
      </c>
      <c r="F36" s="982"/>
      <c r="G36" s="983">
        <v>36.590000000000003</v>
      </c>
      <c r="H36" s="153">
        <f>IF(G36="","",G36-G36*COMPASS!$U$19)</f>
        <v>36.590000000000003</v>
      </c>
      <c r="J36" s="52"/>
    </row>
    <row r="37" spans="1:10" ht="15.6" customHeight="1">
      <c r="A37" s="975" t="s">
        <v>12508</v>
      </c>
      <c r="B37" s="975"/>
      <c r="C37" s="977" t="s">
        <v>17719</v>
      </c>
      <c r="D37" s="978"/>
      <c r="E37" s="978"/>
      <c r="F37" s="979"/>
      <c r="G37" s="980"/>
      <c r="H37" s="153" t="str">
        <f>IF(G37="","",G37-G37*COMPASS!$U$19)</f>
        <v/>
      </c>
      <c r="J37" s="52"/>
    </row>
    <row r="38" spans="1:10" ht="15.6" customHeight="1">
      <c r="A38" s="36" t="s">
        <v>12509</v>
      </c>
      <c r="B38" s="981" t="s">
        <v>4437</v>
      </c>
      <c r="C38" s="38" t="s">
        <v>12510</v>
      </c>
      <c r="D38" s="37" t="s">
        <v>14546</v>
      </c>
      <c r="E38" s="790">
        <v>10</v>
      </c>
      <c r="F38" s="982"/>
      <c r="G38" s="983" t="s">
        <v>3313</v>
      </c>
      <c r="H38" s="153" t="e">
        <f>IF(G38="","",G38-G38*COMPASS!$U$19)</f>
        <v>#VALUE!</v>
      </c>
      <c r="J38" s="52"/>
    </row>
    <row r="39" spans="1:10" ht="15.6" customHeight="1">
      <c r="A39" s="36" t="s">
        <v>12511</v>
      </c>
      <c r="B39" s="981" t="s">
        <v>4437</v>
      </c>
      <c r="C39" s="38" t="s">
        <v>12512</v>
      </c>
      <c r="D39" s="37" t="s">
        <v>14547</v>
      </c>
      <c r="E39" s="790">
        <v>10</v>
      </c>
      <c r="F39" s="982"/>
      <c r="G39" s="983" t="s">
        <v>3313</v>
      </c>
      <c r="H39" s="153" t="e">
        <f>IF(G39="","",G39-G39*COMPASS!$U$19)</f>
        <v>#VALUE!</v>
      </c>
      <c r="J39" s="52"/>
    </row>
    <row r="40" spans="1:10" ht="15.6" customHeight="1">
      <c r="A40" s="36" t="s">
        <v>12513</v>
      </c>
      <c r="B40" s="981" t="s">
        <v>4437</v>
      </c>
      <c r="C40" s="38" t="s">
        <v>12514</v>
      </c>
      <c r="D40" s="37" t="s">
        <v>14548</v>
      </c>
      <c r="E40" s="790">
        <v>10</v>
      </c>
      <c r="F40" s="982"/>
      <c r="G40" s="983" t="s">
        <v>3313</v>
      </c>
      <c r="H40" s="153" t="e">
        <f>IF(G40="","",G40-G40*COMPASS!$U$19)</f>
        <v>#VALUE!</v>
      </c>
      <c r="J40" s="52"/>
    </row>
    <row r="41" spans="1:10" ht="15.6" customHeight="1">
      <c r="A41" s="975" t="s">
        <v>12515</v>
      </c>
      <c r="B41" s="975"/>
      <c r="C41" s="977"/>
      <c r="D41" s="978"/>
      <c r="E41" s="978"/>
      <c r="F41" s="979"/>
      <c r="G41" s="980"/>
      <c r="H41" s="153" t="str">
        <f>IF(G41="","",G41-G41*COMPASS!$U$19)</f>
        <v/>
      </c>
      <c r="J41" s="52"/>
    </row>
    <row r="42" spans="1:10" ht="15.6" customHeight="1">
      <c r="A42" s="36" t="s">
        <v>12516</v>
      </c>
      <c r="B42" s="981" t="s">
        <v>467</v>
      </c>
      <c r="C42" s="38" t="s">
        <v>12517</v>
      </c>
      <c r="D42" s="37" t="s">
        <v>14549</v>
      </c>
      <c r="E42" s="790">
        <v>10</v>
      </c>
      <c r="F42" s="982"/>
      <c r="G42" s="983">
        <v>8.27</v>
      </c>
      <c r="H42" s="153">
        <f>IF(G42="","",G42-G42*COMPASS!$U$19)</f>
        <v>8.27</v>
      </c>
      <c r="J42" s="52"/>
    </row>
    <row r="43" spans="1:10" ht="15.6" customHeight="1">
      <c r="A43" s="36" t="s">
        <v>12518</v>
      </c>
      <c r="B43" s="981" t="s">
        <v>467</v>
      </c>
      <c r="C43" s="38" t="s">
        <v>12519</v>
      </c>
      <c r="D43" s="37" t="s">
        <v>14550</v>
      </c>
      <c r="E43" s="790">
        <v>10</v>
      </c>
      <c r="F43" s="982"/>
      <c r="G43" s="983">
        <v>9.61</v>
      </c>
      <c r="H43" s="153">
        <f>IF(G43="","",G43-G43*COMPASS!$U$19)</f>
        <v>9.61</v>
      </c>
      <c r="J43" s="52"/>
    </row>
    <row r="44" spans="1:10" ht="15.6" customHeight="1">
      <c r="A44" s="36" t="s">
        <v>12520</v>
      </c>
      <c r="B44" s="981" t="s">
        <v>467</v>
      </c>
      <c r="C44" s="38" t="s">
        <v>12521</v>
      </c>
      <c r="D44" s="37" t="s">
        <v>14551</v>
      </c>
      <c r="E44" s="790">
        <v>10</v>
      </c>
      <c r="F44" s="982"/>
      <c r="G44" s="983">
        <v>10.93</v>
      </c>
      <c r="H44" s="153">
        <f>IF(G44="","",G44-G44*COMPASS!$U$19)</f>
        <v>10.93</v>
      </c>
      <c r="J44" s="52"/>
    </row>
    <row r="45" spans="1:10" ht="15.6" customHeight="1">
      <c r="A45" s="36" t="s">
        <v>12522</v>
      </c>
      <c r="B45" s="981" t="s">
        <v>467</v>
      </c>
      <c r="C45" s="38" t="s">
        <v>12523</v>
      </c>
      <c r="D45" s="37" t="s">
        <v>14552</v>
      </c>
      <c r="E45" s="790">
        <v>10</v>
      </c>
      <c r="F45" s="982"/>
      <c r="G45" s="983">
        <v>13.59</v>
      </c>
      <c r="H45" s="153">
        <f>IF(G45="","",G45-G45*COMPASS!$U$19)</f>
        <v>13.59</v>
      </c>
      <c r="J45" s="52"/>
    </row>
    <row r="46" spans="1:10" ht="15.6" customHeight="1">
      <c r="A46" s="36" t="s">
        <v>12524</v>
      </c>
      <c r="B46" s="981" t="s">
        <v>467</v>
      </c>
      <c r="C46" s="38" t="s">
        <v>12525</v>
      </c>
      <c r="D46" s="37" t="s">
        <v>14553</v>
      </c>
      <c r="E46" s="790">
        <v>10</v>
      </c>
      <c r="F46" s="982"/>
      <c r="G46" s="983">
        <v>20.23</v>
      </c>
      <c r="H46" s="153">
        <f>IF(G46="","",G46-G46*COMPASS!$U$19)</f>
        <v>20.23</v>
      </c>
      <c r="J46" s="52"/>
    </row>
    <row r="47" spans="1:10" ht="15.6" customHeight="1">
      <c r="A47" s="36" t="s">
        <v>12526</v>
      </c>
      <c r="B47" s="981" t="s">
        <v>467</v>
      </c>
      <c r="C47" s="38" t="s">
        <v>12527</v>
      </c>
      <c r="D47" s="37" t="s">
        <v>14554</v>
      </c>
      <c r="E47" s="790">
        <v>10</v>
      </c>
      <c r="F47" s="982"/>
      <c r="G47" s="983">
        <v>8.93</v>
      </c>
      <c r="H47" s="153">
        <f>IF(G47="","",G47-G47*COMPASS!$U$19)</f>
        <v>8.93</v>
      </c>
      <c r="J47" s="52"/>
    </row>
    <row r="48" spans="1:10" ht="15.6" customHeight="1">
      <c r="A48" s="36" t="s">
        <v>12528</v>
      </c>
      <c r="B48" s="981" t="s">
        <v>467</v>
      </c>
      <c r="C48" s="38" t="s">
        <v>12529</v>
      </c>
      <c r="D48" s="37" t="s">
        <v>14555</v>
      </c>
      <c r="E48" s="790">
        <v>10</v>
      </c>
      <c r="F48" s="982"/>
      <c r="G48" s="983">
        <v>10.26</v>
      </c>
      <c r="H48" s="153">
        <f>IF(G48="","",G48-G48*COMPASS!$U$19)</f>
        <v>10.26</v>
      </c>
      <c r="J48" s="52"/>
    </row>
    <row r="49" spans="1:10" ht="15.6" customHeight="1">
      <c r="A49" s="36" t="s">
        <v>12530</v>
      </c>
      <c r="B49" s="981" t="s">
        <v>467</v>
      </c>
      <c r="C49" s="38" t="s">
        <v>12531</v>
      </c>
      <c r="D49" s="37" t="s">
        <v>14556</v>
      </c>
      <c r="E49" s="790">
        <v>10</v>
      </c>
      <c r="F49" s="982"/>
      <c r="G49" s="983">
        <v>11.59</v>
      </c>
      <c r="H49" s="153">
        <f>IF(G49="","",G49-G49*COMPASS!$U$19)</f>
        <v>11.59</v>
      </c>
      <c r="J49" s="52"/>
    </row>
    <row r="50" spans="1:10" ht="15.6" customHeight="1">
      <c r="A50" s="36" t="s">
        <v>12532</v>
      </c>
      <c r="B50" s="981" t="s">
        <v>467</v>
      </c>
      <c r="C50" s="38" t="s">
        <v>12533</v>
      </c>
      <c r="D50" s="37" t="s">
        <v>14557</v>
      </c>
      <c r="E50" s="790">
        <v>10</v>
      </c>
      <c r="F50" s="982"/>
      <c r="G50" s="983">
        <v>14.24</v>
      </c>
      <c r="H50" s="153">
        <f>IF(G50="","",G50-G50*COMPASS!$U$19)</f>
        <v>14.24</v>
      </c>
      <c r="J50" s="52"/>
    </row>
    <row r="51" spans="1:10" ht="15.6" customHeight="1">
      <c r="A51" s="36" t="s">
        <v>12534</v>
      </c>
      <c r="B51" s="981" t="s">
        <v>467</v>
      </c>
      <c r="C51" s="38" t="s">
        <v>12535</v>
      </c>
      <c r="D51" s="37" t="s">
        <v>14558</v>
      </c>
      <c r="E51" s="790">
        <v>10</v>
      </c>
      <c r="F51" s="982"/>
      <c r="G51" s="983">
        <v>20.89</v>
      </c>
      <c r="H51" s="153">
        <f>IF(G51="","",G51-G51*COMPASS!$U$19)</f>
        <v>20.89</v>
      </c>
      <c r="J51" s="52"/>
    </row>
    <row r="52" spans="1:10" ht="15.6" customHeight="1">
      <c r="A52" s="975" t="s">
        <v>12536</v>
      </c>
      <c r="B52" s="977"/>
      <c r="C52" s="977"/>
      <c r="D52" s="978"/>
      <c r="E52" s="978"/>
      <c r="F52" s="979"/>
      <c r="G52" s="980"/>
      <c r="H52" s="153" t="str">
        <f>IF(G52="","",G52-G52*COMPASS!$U$19)</f>
        <v/>
      </c>
      <c r="J52" s="52"/>
    </row>
    <row r="53" spans="1:10" ht="15.6" customHeight="1">
      <c r="A53" s="36" t="s">
        <v>12537</v>
      </c>
      <c r="B53" s="981" t="s">
        <v>467</v>
      </c>
      <c r="C53" s="38" t="s">
        <v>12538</v>
      </c>
      <c r="D53" s="37" t="s">
        <v>14559</v>
      </c>
      <c r="E53" s="790">
        <v>10</v>
      </c>
      <c r="F53" s="982"/>
      <c r="G53" s="983">
        <v>24.93</v>
      </c>
      <c r="H53" s="153">
        <f>IF(G53="","",G53-G53*COMPASS!$U$19)</f>
        <v>24.93</v>
      </c>
      <c r="J53" s="52"/>
    </row>
    <row r="54" spans="1:10" ht="15.6" customHeight="1">
      <c r="A54" s="36" t="s">
        <v>12539</v>
      </c>
      <c r="B54" s="981" t="s">
        <v>467</v>
      </c>
      <c r="C54" s="38" t="s">
        <v>12540</v>
      </c>
      <c r="D54" s="37" t="s">
        <v>14560</v>
      </c>
      <c r="E54" s="790">
        <v>10</v>
      </c>
      <c r="F54" s="982"/>
      <c r="G54" s="983">
        <v>26.44</v>
      </c>
      <c r="H54" s="153">
        <f>IF(G54="","",G54-G54*COMPASS!$U$19)</f>
        <v>26.44</v>
      </c>
      <c r="J54" s="52"/>
    </row>
    <row r="55" spans="1:10" ht="15.6" customHeight="1">
      <c r="A55" s="36" t="s">
        <v>12541</v>
      </c>
      <c r="B55" s="981" t="s">
        <v>467</v>
      </c>
      <c r="C55" s="38" t="s">
        <v>12542</v>
      </c>
      <c r="D55" s="37" t="s">
        <v>14561</v>
      </c>
      <c r="E55" s="790">
        <v>10</v>
      </c>
      <c r="F55" s="982"/>
      <c r="G55" s="983">
        <v>29.44</v>
      </c>
      <c r="H55" s="153">
        <f>IF(G55="","",G55-G55*COMPASS!$U$19)</f>
        <v>29.44</v>
      </c>
      <c r="J55" s="52"/>
    </row>
    <row r="56" spans="1:10" ht="15.6" customHeight="1">
      <c r="A56" s="36" t="s">
        <v>12543</v>
      </c>
      <c r="B56" s="981" t="s">
        <v>467</v>
      </c>
      <c r="C56" s="38" t="s">
        <v>12544</v>
      </c>
      <c r="D56" s="37" t="s">
        <v>14562</v>
      </c>
      <c r="E56" s="790">
        <v>10</v>
      </c>
      <c r="F56" s="982"/>
      <c r="G56" s="983">
        <v>35.46</v>
      </c>
      <c r="H56" s="153">
        <f>IF(G56="","",G56-G56*COMPASS!$U$19)</f>
        <v>35.46</v>
      </c>
      <c r="J56" s="52"/>
    </row>
    <row r="57" spans="1:10" ht="15.6" customHeight="1">
      <c r="A57" s="36" t="s">
        <v>12545</v>
      </c>
      <c r="B57" s="981" t="s">
        <v>467</v>
      </c>
      <c r="C57" s="38" t="s">
        <v>12546</v>
      </c>
      <c r="D57" s="37" t="s">
        <v>14563</v>
      </c>
      <c r="E57" s="790">
        <v>10</v>
      </c>
      <c r="F57" s="982"/>
      <c r="G57" s="983">
        <v>42.97</v>
      </c>
      <c r="H57" s="153">
        <f>IF(G57="","",G57-G57*COMPASS!$U$19)</f>
        <v>42.97</v>
      </c>
      <c r="J57" s="52"/>
    </row>
    <row r="58" spans="1:10" ht="15.6" customHeight="1">
      <c r="A58" s="36" t="s">
        <v>12547</v>
      </c>
      <c r="B58" s="981" t="s">
        <v>467</v>
      </c>
      <c r="C58" s="38" t="s">
        <v>12548</v>
      </c>
      <c r="D58" s="37" t="s">
        <v>14564</v>
      </c>
      <c r="E58" s="790">
        <v>10</v>
      </c>
      <c r="F58" s="982"/>
      <c r="G58" s="983">
        <v>54.83</v>
      </c>
      <c r="H58" s="153">
        <f>IF(G58="","",G58-G58*COMPASS!$U$19)</f>
        <v>54.83</v>
      </c>
      <c r="J58" s="52"/>
    </row>
    <row r="59" spans="1:10" ht="15.6" customHeight="1">
      <c r="A59" s="975" t="s">
        <v>12549</v>
      </c>
      <c r="B59" s="975"/>
      <c r="C59" s="977" t="s">
        <v>3313</v>
      </c>
      <c r="D59" s="978"/>
      <c r="E59" s="978"/>
      <c r="F59" s="979"/>
      <c r="G59" s="980"/>
      <c r="H59" s="153" t="str">
        <f>IF(G59="","",G59-G59*COMPASS!$U$19)</f>
        <v/>
      </c>
      <c r="J59" s="52"/>
    </row>
    <row r="60" spans="1:10" ht="15.6" customHeight="1">
      <c r="A60" s="36" t="s">
        <v>12550</v>
      </c>
      <c r="B60" s="981" t="s">
        <v>467</v>
      </c>
      <c r="C60" s="38" t="s">
        <v>12551</v>
      </c>
      <c r="D60" s="37" t="s">
        <v>14565</v>
      </c>
      <c r="E60" s="790">
        <v>500</v>
      </c>
      <c r="F60" s="982"/>
      <c r="G60" s="983" t="s">
        <v>3313</v>
      </c>
      <c r="H60" s="153" t="e">
        <f>IF(G60="","",G60-G60*COMPASS!$U$19)</f>
        <v>#VALUE!</v>
      </c>
      <c r="J60" s="52"/>
    </row>
    <row r="61" spans="1:10" ht="15.6" customHeight="1">
      <c r="A61" s="36" t="s">
        <v>12552</v>
      </c>
      <c r="B61" s="981" t="s">
        <v>467</v>
      </c>
      <c r="C61" s="38" t="s">
        <v>12553</v>
      </c>
      <c r="D61" s="37" t="s">
        <v>14566</v>
      </c>
      <c r="E61" s="790">
        <v>305</v>
      </c>
      <c r="F61" s="982"/>
      <c r="G61" s="983" t="s">
        <v>3313</v>
      </c>
      <c r="H61" s="153" t="e">
        <f>IF(G61="","",G61-G61*COMPASS!$U$19)</f>
        <v>#VALUE!</v>
      </c>
      <c r="J61" s="52"/>
    </row>
    <row r="62" spans="1:10" ht="15.6" customHeight="1">
      <c r="A62" s="36" t="s">
        <v>12554</v>
      </c>
      <c r="B62" s="981" t="s">
        <v>467</v>
      </c>
      <c r="C62" s="38" t="s">
        <v>12555</v>
      </c>
      <c r="D62" s="37" t="s">
        <v>14567</v>
      </c>
      <c r="E62" s="790">
        <v>500</v>
      </c>
      <c r="F62" s="982"/>
      <c r="G62" s="983" t="s">
        <v>3313</v>
      </c>
      <c r="H62" s="153" t="e">
        <f>IF(G62="","",G62-G62*COMPASS!$U$19)</f>
        <v>#VALUE!</v>
      </c>
      <c r="J62" s="52"/>
    </row>
    <row r="63" spans="1:10" ht="15.6" customHeight="1">
      <c r="A63" s="36" t="s">
        <v>12556</v>
      </c>
      <c r="B63" s="981" t="s">
        <v>467</v>
      </c>
      <c r="C63" s="38" t="s">
        <v>12557</v>
      </c>
      <c r="D63" s="37" t="s">
        <v>14568</v>
      </c>
      <c r="E63" s="790">
        <v>500</v>
      </c>
      <c r="F63" s="982"/>
      <c r="G63" s="983" t="s">
        <v>3313</v>
      </c>
      <c r="H63" s="153" t="e">
        <f>IF(G63="","",G63-G63*COMPASS!$U$19)</f>
        <v>#VALUE!</v>
      </c>
      <c r="J63" s="52"/>
    </row>
    <row r="64" spans="1:10" ht="15.6" customHeight="1">
      <c r="A64" s="36" t="s">
        <v>12558</v>
      </c>
      <c r="B64" s="981" t="s">
        <v>467</v>
      </c>
      <c r="C64" s="38" t="s">
        <v>12559</v>
      </c>
      <c r="D64" s="37" t="s">
        <v>14569</v>
      </c>
      <c r="E64" s="790">
        <v>500</v>
      </c>
      <c r="F64" s="982"/>
      <c r="G64" s="983" t="s">
        <v>3313</v>
      </c>
      <c r="H64" s="153" t="e">
        <f>IF(G64="","",G64-G64*COMPASS!$U$19)</f>
        <v>#VALUE!</v>
      </c>
      <c r="J64" s="52"/>
    </row>
    <row r="65" spans="1:10" ht="15.6" customHeight="1">
      <c r="A65" s="36" t="s">
        <v>12560</v>
      </c>
      <c r="B65" s="981" t="s">
        <v>467</v>
      </c>
      <c r="C65" s="38" t="s">
        <v>12561</v>
      </c>
      <c r="D65" s="37" t="s">
        <v>14570</v>
      </c>
      <c r="E65" s="790">
        <v>500</v>
      </c>
      <c r="F65" s="982"/>
      <c r="G65" s="983" t="s">
        <v>3313</v>
      </c>
      <c r="H65" s="153" t="e">
        <f>IF(G65="","",G65-G65*COMPASS!$U$19)</f>
        <v>#VALUE!</v>
      </c>
      <c r="J65" s="52"/>
    </row>
    <row r="66" spans="1:10" ht="15.6" customHeight="1">
      <c r="A66" s="36" t="s">
        <v>12562</v>
      </c>
      <c r="B66" s="981" t="s">
        <v>467</v>
      </c>
      <c r="C66" s="38" t="s">
        <v>12563</v>
      </c>
      <c r="D66" s="793" t="s">
        <v>14571</v>
      </c>
      <c r="E66" s="790">
        <v>500</v>
      </c>
      <c r="F66" s="982"/>
      <c r="G66" s="983" t="s">
        <v>3313</v>
      </c>
      <c r="H66" s="153" t="e">
        <f>IF(G66="","",G66-G66*COMPASS!$U$19)</f>
        <v>#VALUE!</v>
      </c>
      <c r="J66" s="52"/>
    </row>
    <row r="67" spans="1:10" ht="15.6" customHeight="1">
      <c r="A67" s="36" t="s">
        <v>12564</v>
      </c>
      <c r="B67" s="981" t="s">
        <v>467</v>
      </c>
      <c r="C67" s="38" t="s">
        <v>12565</v>
      </c>
      <c r="D67" s="793" t="s">
        <v>14572</v>
      </c>
      <c r="E67" s="790">
        <v>500</v>
      </c>
      <c r="F67" s="982"/>
      <c r="G67" s="983" t="s">
        <v>3313</v>
      </c>
      <c r="H67" s="153" t="e">
        <f>IF(G67="","",G67-G67*COMPASS!$U$19)</f>
        <v>#VALUE!</v>
      </c>
      <c r="J67" s="52"/>
    </row>
    <row r="68" spans="1:10" ht="15.6" customHeight="1">
      <c r="A68" s="36" t="s">
        <v>12566</v>
      </c>
      <c r="B68" s="981" t="s">
        <v>467</v>
      </c>
      <c r="C68" s="38" t="s">
        <v>12567</v>
      </c>
      <c r="D68" s="793" t="s">
        <v>14573</v>
      </c>
      <c r="E68" s="790">
        <v>500</v>
      </c>
      <c r="F68" s="982"/>
      <c r="G68" s="983" t="s">
        <v>3313</v>
      </c>
      <c r="H68" s="153" t="e">
        <f>IF(G68="","",G68-G68*COMPASS!$U$19)</f>
        <v>#VALUE!</v>
      </c>
      <c r="J68" s="52"/>
    </row>
    <row r="69" spans="1:10" ht="15.6" customHeight="1">
      <c r="A69" s="36" t="s">
        <v>12568</v>
      </c>
      <c r="B69" s="981" t="s">
        <v>467</v>
      </c>
      <c r="C69" s="38" t="s">
        <v>12569</v>
      </c>
      <c r="D69" s="793" t="s">
        <v>14574</v>
      </c>
      <c r="E69" s="790">
        <v>500</v>
      </c>
      <c r="F69" s="982"/>
      <c r="G69" s="983" t="s">
        <v>3313</v>
      </c>
      <c r="H69" s="153" t="e">
        <f>IF(G69="","",G69-G69*COMPASS!$U$19)</f>
        <v>#VALUE!</v>
      </c>
      <c r="J69" s="52"/>
    </row>
    <row r="70" spans="1:10" ht="15.6" customHeight="1">
      <c r="A70" s="36" t="s">
        <v>12570</v>
      </c>
      <c r="B70" s="981" t="s">
        <v>467</v>
      </c>
      <c r="C70" s="38" t="s">
        <v>12571</v>
      </c>
      <c r="D70" s="793" t="s">
        <v>14575</v>
      </c>
      <c r="E70" s="790">
        <v>305</v>
      </c>
      <c r="F70" s="982"/>
      <c r="G70" s="983" t="s">
        <v>3313</v>
      </c>
      <c r="H70" s="153" t="e">
        <f>IF(G70="","",G70-G70*COMPASS!$U$19)</f>
        <v>#VALUE!</v>
      </c>
      <c r="J70" s="52"/>
    </row>
    <row r="71" spans="1:10" ht="15.6" customHeight="1">
      <c r="A71" s="975" t="s">
        <v>12572</v>
      </c>
      <c r="B71" s="976"/>
      <c r="C71" s="977"/>
      <c r="D71" s="978"/>
      <c r="E71" s="978"/>
      <c r="F71" s="979"/>
      <c r="G71" s="980"/>
      <c r="H71" s="153" t="str">
        <f>IF(G71="","",G71-G71*COMPASS!$U$19)</f>
        <v/>
      </c>
      <c r="J71" s="52"/>
    </row>
    <row r="72" spans="1:10" ht="15.6" customHeight="1">
      <c r="A72" s="36" t="s">
        <v>12573</v>
      </c>
      <c r="B72" s="981" t="s">
        <v>467</v>
      </c>
      <c r="C72" s="38" t="s">
        <v>12574</v>
      </c>
      <c r="D72" s="37" t="s">
        <v>14576</v>
      </c>
      <c r="E72" s="790">
        <v>10</v>
      </c>
      <c r="F72" s="982"/>
      <c r="G72" s="983">
        <v>30.12</v>
      </c>
      <c r="H72" s="153">
        <f>IF(G72="","",G72-G72*COMPASS!$U$19)</f>
        <v>30.12</v>
      </c>
      <c r="J72" s="52"/>
    </row>
    <row r="73" spans="1:10" ht="15.6" customHeight="1">
      <c r="A73" s="36" t="s">
        <v>12575</v>
      </c>
      <c r="B73" s="981" t="s">
        <v>467</v>
      </c>
      <c r="C73" s="38" t="s">
        <v>12576</v>
      </c>
      <c r="D73" s="37" t="s">
        <v>14577</v>
      </c>
      <c r="E73" s="790">
        <v>10</v>
      </c>
      <c r="F73" s="982"/>
      <c r="G73" s="983">
        <v>1.95</v>
      </c>
      <c r="H73" s="153">
        <f>IF(G73="","",G73-G73*COMPASS!$U$19)</f>
        <v>1.95</v>
      </c>
      <c r="J73" s="52"/>
    </row>
    <row r="74" spans="1:10" ht="15.6" customHeight="1">
      <c r="A74" s="36" t="s">
        <v>12577</v>
      </c>
      <c r="B74" s="981" t="s">
        <v>467</v>
      </c>
      <c r="C74" s="38" t="s">
        <v>12578</v>
      </c>
      <c r="D74" s="37" t="s">
        <v>14578</v>
      </c>
      <c r="E74" s="790">
        <v>10</v>
      </c>
      <c r="F74" s="982"/>
      <c r="G74" s="983">
        <v>1.95</v>
      </c>
      <c r="H74" s="153">
        <f>IF(G74="","",G74-G74*COMPASS!$U$19)</f>
        <v>1.95</v>
      </c>
      <c r="J74" s="52"/>
    </row>
    <row r="75" spans="1:10" ht="15.6" customHeight="1">
      <c r="A75" s="36" t="s">
        <v>12579</v>
      </c>
      <c r="B75" s="981" t="s">
        <v>467</v>
      </c>
      <c r="C75" s="38" t="s">
        <v>12580</v>
      </c>
      <c r="D75" s="37" t="s">
        <v>14579</v>
      </c>
      <c r="E75" s="790">
        <v>10</v>
      </c>
      <c r="F75" s="982"/>
      <c r="G75" s="983">
        <v>1.95</v>
      </c>
      <c r="H75" s="153">
        <f>IF(G75="","",G75-G75*COMPASS!$U$19)</f>
        <v>1.95</v>
      </c>
      <c r="J75" s="52"/>
    </row>
    <row r="76" spans="1:10" ht="15.6" customHeight="1">
      <c r="A76" s="36" t="s">
        <v>12581</v>
      </c>
      <c r="B76" s="981" t="s">
        <v>467</v>
      </c>
      <c r="C76" s="38" t="s">
        <v>12582</v>
      </c>
      <c r="D76" s="37" t="s">
        <v>14580</v>
      </c>
      <c r="E76" s="790">
        <v>10</v>
      </c>
      <c r="F76" s="982"/>
      <c r="G76" s="983">
        <v>1.95</v>
      </c>
      <c r="H76" s="153">
        <f>IF(G76="","",G76-G76*COMPASS!$U$19)</f>
        <v>1.95</v>
      </c>
      <c r="J76" s="52"/>
    </row>
    <row r="77" spans="1:10" ht="15.6" customHeight="1">
      <c r="A77" s="36" t="s">
        <v>12583</v>
      </c>
      <c r="B77" s="981" t="s">
        <v>467</v>
      </c>
      <c r="C77" s="38" t="s">
        <v>12584</v>
      </c>
      <c r="D77" s="37" t="s">
        <v>14581</v>
      </c>
      <c r="E77" s="790">
        <v>10</v>
      </c>
      <c r="F77" s="982"/>
      <c r="G77" s="983">
        <v>1.95</v>
      </c>
      <c r="H77" s="153">
        <f>IF(G77="","",G77-G77*COMPASS!$U$19)</f>
        <v>1.95</v>
      </c>
      <c r="J77" s="52"/>
    </row>
    <row r="78" spans="1:10" ht="15.6" customHeight="1">
      <c r="A78" s="36" t="s">
        <v>12585</v>
      </c>
      <c r="B78" s="981" t="s">
        <v>467</v>
      </c>
      <c r="C78" s="38" t="s">
        <v>12586</v>
      </c>
      <c r="D78" s="37" t="s">
        <v>14582</v>
      </c>
      <c r="E78" s="790">
        <v>10</v>
      </c>
      <c r="F78" s="982"/>
      <c r="G78" s="983">
        <v>1.95</v>
      </c>
      <c r="H78" s="153">
        <f>IF(G78="","",G78-G78*COMPASS!$U$19)</f>
        <v>1.95</v>
      </c>
      <c r="J78" s="52"/>
    </row>
    <row r="79" spans="1:10" ht="15.6" customHeight="1">
      <c r="A79" s="36" t="s">
        <v>12587</v>
      </c>
      <c r="B79" s="981" t="s">
        <v>467</v>
      </c>
      <c r="C79" s="38" t="s">
        <v>12588</v>
      </c>
      <c r="D79" s="37" t="s">
        <v>14583</v>
      </c>
      <c r="E79" s="790">
        <v>10</v>
      </c>
      <c r="F79" s="982"/>
      <c r="G79" s="983">
        <v>1.95</v>
      </c>
      <c r="H79" s="153">
        <f>IF(G79="","",G79-G79*COMPASS!$U$19)</f>
        <v>1.95</v>
      </c>
      <c r="J79" s="52"/>
    </row>
    <row r="80" spans="1:10" ht="15.6" customHeight="1">
      <c r="A80" s="36" t="s">
        <v>12589</v>
      </c>
      <c r="B80" s="981" t="s">
        <v>467</v>
      </c>
      <c r="C80" s="38" t="s">
        <v>12590</v>
      </c>
      <c r="D80" s="37" t="s">
        <v>14584</v>
      </c>
      <c r="E80" s="790">
        <v>10</v>
      </c>
      <c r="F80" s="982"/>
      <c r="G80" s="983">
        <v>10.039999999999999</v>
      </c>
      <c r="H80" s="153">
        <f>IF(G80="","",G80-G80*COMPASS!$U$19)</f>
        <v>10.039999999999999</v>
      </c>
      <c r="J80" s="52"/>
    </row>
    <row r="81" spans="1:10" ht="15.6" customHeight="1">
      <c r="A81" s="36" t="s">
        <v>12591</v>
      </c>
      <c r="B81" s="981" t="s">
        <v>467</v>
      </c>
      <c r="C81" s="38" t="s">
        <v>12592</v>
      </c>
      <c r="D81" s="37" t="s">
        <v>14585</v>
      </c>
      <c r="E81" s="790">
        <v>10</v>
      </c>
      <c r="F81" s="982"/>
      <c r="G81" s="983">
        <v>4.3</v>
      </c>
      <c r="H81" s="153">
        <f>IF(G81="","",G81-G81*COMPASS!$U$19)</f>
        <v>4.3</v>
      </c>
      <c r="J81" s="52"/>
    </row>
    <row r="82" spans="1:10" ht="15.6" customHeight="1">
      <c r="A82" s="36" t="s">
        <v>12593</v>
      </c>
      <c r="B82" s="981" t="s">
        <v>467</v>
      </c>
      <c r="C82" s="38" t="s">
        <v>12594</v>
      </c>
      <c r="D82" s="37" t="s">
        <v>14586</v>
      </c>
      <c r="E82" s="790">
        <v>1</v>
      </c>
      <c r="F82" s="982"/>
      <c r="G82" s="983">
        <v>10.039999999999999</v>
      </c>
      <c r="H82" s="153">
        <f>IF(G82="","",G82-G82*COMPASS!$U$19)</f>
        <v>10.039999999999999</v>
      </c>
      <c r="J82" s="52"/>
    </row>
    <row r="83" spans="1:10" ht="15.6" customHeight="1">
      <c r="A83" s="36" t="s">
        <v>12595</v>
      </c>
      <c r="B83" s="981" t="s">
        <v>467</v>
      </c>
      <c r="C83" s="38" t="s">
        <v>12596</v>
      </c>
      <c r="D83" s="37" t="s">
        <v>14587</v>
      </c>
      <c r="E83" s="790">
        <v>1</v>
      </c>
      <c r="F83" s="982"/>
      <c r="G83" s="983">
        <v>8.9700000000000006</v>
      </c>
      <c r="H83" s="153">
        <f>IF(G83="","",G83-G83*COMPASS!$U$19)</f>
        <v>8.9700000000000006</v>
      </c>
      <c r="J83" s="52"/>
    </row>
    <row r="84" spans="1:10" ht="15.6" customHeight="1">
      <c r="A84" s="36" t="s">
        <v>12597</v>
      </c>
      <c r="B84" s="981" t="s">
        <v>467</v>
      </c>
      <c r="C84" s="38" t="s">
        <v>12598</v>
      </c>
      <c r="D84" s="37" t="s">
        <v>14588</v>
      </c>
      <c r="E84" s="790">
        <v>20</v>
      </c>
      <c r="F84" s="982"/>
      <c r="G84" s="983">
        <v>30.8</v>
      </c>
      <c r="H84" s="153">
        <f>IF(G84="","",G84-G84*COMPASS!$U$19)</f>
        <v>30.8</v>
      </c>
      <c r="J84" s="52"/>
    </row>
    <row r="85" spans="1:10" ht="15.6" customHeight="1">
      <c r="A85" s="975" t="s">
        <v>12599</v>
      </c>
      <c r="B85" s="976"/>
      <c r="C85" s="977"/>
      <c r="D85" s="978"/>
      <c r="E85" s="978"/>
      <c r="F85" s="979"/>
      <c r="G85" s="980"/>
      <c r="H85" s="153" t="str">
        <f>IF(G85="","",G85-G85*COMPASS!$U$19)</f>
        <v/>
      </c>
      <c r="J85" s="52"/>
    </row>
    <row r="86" spans="1:10" ht="15.6" customHeight="1">
      <c r="A86" s="36" t="s">
        <v>12600</v>
      </c>
      <c r="B86" s="981" t="s">
        <v>467</v>
      </c>
      <c r="C86" s="38" t="s">
        <v>12601</v>
      </c>
      <c r="D86" s="37" t="s">
        <v>14589</v>
      </c>
      <c r="E86" s="790">
        <v>10</v>
      </c>
      <c r="F86" s="982"/>
      <c r="G86" s="983">
        <v>11.72</v>
      </c>
      <c r="H86" s="153">
        <f>IF(G86="","",G86-G86*COMPASS!$U$19)</f>
        <v>11.72</v>
      </c>
      <c r="J86" s="52"/>
    </row>
    <row r="87" spans="1:10" ht="15.6" customHeight="1">
      <c r="A87" s="36" t="s">
        <v>12602</v>
      </c>
      <c r="B87" s="981" t="s">
        <v>467</v>
      </c>
      <c r="C87" s="38" t="s">
        <v>12603</v>
      </c>
      <c r="D87" s="37" t="s">
        <v>14590</v>
      </c>
      <c r="E87" s="790">
        <v>10</v>
      </c>
      <c r="F87" s="982"/>
      <c r="G87" s="983">
        <v>8.35</v>
      </c>
      <c r="H87" s="153">
        <f>IF(G87="","",G87-G87*COMPASS!$U$19)</f>
        <v>8.35</v>
      </c>
      <c r="J87" s="52"/>
    </row>
    <row r="88" spans="1:10" ht="15.6" customHeight="1">
      <c r="A88" s="36" t="s">
        <v>12604</v>
      </c>
      <c r="B88" s="981" t="s">
        <v>467</v>
      </c>
      <c r="C88" s="38" t="s">
        <v>12605</v>
      </c>
      <c r="D88" s="37" t="s">
        <v>14591</v>
      </c>
      <c r="E88" s="790">
        <v>10</v>
      </c>
      <c r="F88" s="982"/>
      <c r="G88" s="983">
        <v>12.24</v>
      </c>
      <c r="H88" s="153">
        <f>IF(G88="","",G88-G88*COMPASS!$U$19)</f>
        <v>12.24</v>
      </c>
      <c r="J88" s="52"/>
    </row>
    <row r="89" spans="1:10" ht="15.6" customHeight="1">
      <c r="A89" s="36" t="s">
        <v>12606</v>
      </c>
      <c r="B89" s="981" t="s">
        <v>467</v>
      </c>
      <c r="C89" s="38" t="s">
        <v>12607</v>
      </c>
      <c r="D89" s="37" t="s">
        <v>14592</v>
      </c>
      <c r="E89" s="790">
        <v>10</v>
      </c>
      <c r="F89" s="982"/>
      <c r="G89" s="983">
        <v>8.66</v>
      </c>
      <c r="H89" s="153">
        <f>IF(G89="","",G89-G89*COMPASS!$U$19)</f>
        <v>8.66</v>
      </c>
      <c r="J89" s="52"/>
    </row>
    <row r="90" spans="1:10" ht="15.6" customHeight="1">
      <c r="A90" s="36" t="s">
        <v>12608</v>
      </c>
      <c r="B90" s="981" t="s">
        <v>467</v>
      </c>
      <c r="C90" s="38" t="s">
        <v>12609</v>
      </c>
      <c r="D90" s="37" t="s">
        <v>14593</v>
      </c>
      <c r="E90" s="790">
        <v>10</v>
      </c>
      <c r="F90" s="982"/>
      <c r="G90" s="983">
        <v>13.5</v>
      </c>
      <c r="H90" s="153">
        <f>IF(G90="","",G90-G90*COMPASS!$U$19)</f>
        <v>13.5</v>
      </c>
      <c r="J90" s="52"/>
    </row>
    <row r="91" spans="1:10" ht="15.6" customHeight="1">
      <c r="A91" s="36" t="s">
        <v>12610</v>
      </c>
      <c r="B91" s="981" t="s">
        <v>467</v>
      </c>
      <c r="C91" s="38" t="s">
        <v>12611</v>
      </c>
      <c r="D91" s="37" t="s">
        <v>14594</v>
      </c>
      <c r="E91" s="790">
        <v>100</v>
      </c>
      <c r="F91" s="982"/>
      <c r="G91" s="983">
        <v>12.72</v>
      </c>
      <c r="H91" s="153">
        <f>IF(G91="","",G91-G91*COMPASS!$U$19)</f>
        <v>12.72</v>
      </c>
      <c r="J91" s="52"/>
    </row>
    <row r="92" spans="1:10" ht="15.6" customHeight="1">
      <c r="A92" s="36" t="s">
        <v>12612</v>
      </c>
      <c r="B92" s="981" t="s">
        <v>467</v>
      </c>
      <c r="C92" s="38" t="s">
        <v>12613</v>
      </c>
      <c r="D92" s="37" t="s">
        <v>14595</v>
      </c>
      <c r="E92" s="790">
        <v>100</v>
      </c>
      <c r="F92" s="982"/>
      <c r="G92" s="983">
        <v>9.11</v>
      </c>
      <c r="H92" s="153">
        <f>IF(G92="","",G92-G92*COMPASS!$U$19)</f>
        <v>9.11</v>
      </c>
      <c r="J92" s="52"/>
    </row>
    <row r="93" spans="1:10" ht="15.6" customHeight="1">
      <c r="A93" s="36" t="s">
        <v>12614</v>
      </c>
      <c r="B93" s="981" t="s">
        <v>467</v>
      </c>
      <c r="C93" s="38" t="s">
        <v>12615</v>
      </c>
      <c r="D93" s="37" t="s">
        <v>14596</v>
      </c>
      <c r="E93" s="790">
        <v>100</v>
      </c>
      <c r="F93" s="982"/>
      <c r="G93" s="983">
        <v>5.64</v>
      </c>
      <c r="H93" s="153">
        <f>IF(G93="","",G93-G93*COMPASS!$U$19)</f>
        <v>5.64</v>
      </c>
      <c r="J93" s="52"/>
    </row>
    <row r="94" spans="1:10" ht="15.6" customHeight="1">
      <c r="A94" s="36" t="s">
        <v>12616</v>
      </c>
      <c r="B94" s="981" t="s">
        <v>467</v>
      </c>
      <c r="C94" s="38" t="s">
        <v>12617</v>
      </c>
      <c r="D94" s="37" t="s">
        <v>14597</v>
      </c>
      <c r="E94" s="790">
        <v>100</v>
      </c>
      <c r="F94" s="982"/>
      <c r="G94" s="983">
        <v>6.19</v>
      </c>
      <c r="H94" s="153">
        <f>IF(G94="","",G94-G94*COMPASS!$U$19)</f>
        <v>6.19</v>
      </c>
      <c r="J94" s="52"/>
    </row>
    <row r="95" spans="1:10" ht="15.6" customHeight="1">
      <c r="A95" s="36" t="s">
        <v>12618</v>
      </c>
      <c r="B95" s="981" t="s">
        <v>467</v>
      </c>
      <c r="C95" s="38" t="s">
        <v>12619</v>
      </c>
      <c r="D95" s="37" t="s">
        <v>14598</v>
      </c>
      <c r="E95" s="790">
        <v>100</v>
      </c>
      <c r="F95" s="982"/>
      <c r="G95" s="983">
        <v>1.24</v>
      </c>
      <c r="H95" s="153">
        <f>IF(G95="","",G95-G95*COMPASS!$U$19)</f>
        <v>1.24</v>
      </c>
      <c r="J95" s="52"/>
    </row>
    <row r="96" spans="1:10" ht="15.6" customHeight="1">
      <c r="A96" s="984" t="s">
        <v>1371</v>
      </c>
      <c r="B96" s="985"/>
      <c r="C96" s="984"/>
      <c r="D96" s="986"/>
      <c r="E96" s="985"/>
      <c r="F96" s="987"/>
      <c r="G96" s="985"/>
      <c r="H96" s="153" t="str">
        <f>IF(G96="","",G96-G96*COMPASS!$U$19)</f>
        <v/>
      </c>
      <c r="J96" s="52"/>
    </row>
    <row r="97" spans="1:10" ht="15.6" customHeight="1">
      <c r="A97" s="988" t="s">
        <v>12620</v>
      </c>
      <c r="B97" s="989"/>
      <c r="C97" s="990"/>
      <c r="D97" s="991"/>
      <c r="E97" s="991"/>
      <c r="F97" s="992"/>
      <c r="G97" s="993"/>
      <c r="H97" s="153" t="str">
        <f>IF(G97="","",G97-G97*COMPASS!$U$19)</f>
        <v/>
      </c>
      <c r="J97" s="52"/>
    </row>
    <row r="98" spans="1:10" ht="15.6" customHeight="1">
      <c r="A98" s="36" t="s">
        <v>12621</v>
      </c>
      <c r="B98" s="981" t="s">
        <v>467</v>
      </c>
      <c r="C98" s="38" t="s">
        <v>12622</v>
      </c>
      <c r="D98" s="37" t="s">
        <v>14599</v>
      </c>
      <c r="E98" s="790">
        <v>1</v>
      </c>
      <c r="F98" s="982"/>
      <c r="G98" s="983">
        <v>190.58</v>
      </c>
      <c r="H98" s="153">
        <f>IF(G98="","",G98-G98*COMPASS!$U$19)</f>
        <v>190.58</v>
      </c>
      <c r="J98" s="52"/>
    </row>
    <row r="99" spans="1:10" ht="15.6" customHeight="1">
      <c r="A99" s="36" t="s">
        <v>12623</v>
      </c>
      <c r="B99" s="981" t="s">
        <v>467</v>
      </c>
      <c r="C99" s="38" t="s">
        <v>12624</v>
      </c>
      <c r="D99" s="37" t="s">
        <v>14600</v>
      </c>
      <c r="E99" s="790">
        <v>1</v>
      </c>
      <c r="F99" s="982"/>
      <c r="G99" s="983">
        <v>266.29000000000002</v>
      </c>
      <c r="H99" s="153">
        <f>IF(G99="","",G99-G99*COMPASS!$U$19)</f>
        <v>266.29000000000002</v>
      </c>
      <c r="J99" s="52"/>
    </row>
    <row r="100" spans="1:10" ht="15.6" customHeight="1">
      <c r="A100" s="36" t="s">
        <v>12625</v>
      </c>
      <c r="B100" s="981" t="s">
        <v>467</v>
      </c>
      <c r="C100" s="38" t="s">
        <v>12626</v>
      </c>
      <c r="D100" s="37" t="s">
        <v>14601</v>
      </c>
      <c r="E100" s="790">
        <v>1</v>
      </c>
      <c r="F100" s="982"/>
      <c r="G100" s="983">
        <v>143.97999999999999</v>
      </c>
      <c r="H100" s="153">
        <f>IF(G100="","",G100-G100*COMPASS!$U$19)</f>
        <v>143.97999999999999</v>
      </c>
      <c r="J100" s="52"/>
    </row>
    <row r="101" spans="1:10" ht="15.6" customHeight="1">
      <c r="A101" s="36" t="s">
        <v>12627</v>
      </c>
      <c r="B101" s="981" t="s">
        <v>467</v>
      </c>
      <c r="C101" s="38" t="s">
        <v>12628</v>
      </c>
      <c r="D101" s="37" t="s">
        <v>14602</v>
      </c>
      <c r="E101" s="790">
        <v>1</v>
      </c>
      <c r="F101" s="982"/>
      <c r="G101" s="983">
        <v>365.31</v>
      </c>
      <c r="H101" s="153">
        <f>IF(G101="","",G101-G101*COMPASS!$U$19)</f>
        <v>365.31</v>
      </c>
      <c r="J101" s="52"/>
    </row>
    <row r="102" spans="1:10" ht="15.6" customHeight="1">
      <c r="A102" s="36" t="s">
        <v>12629</v>
      </c>
      <c r="B102" s="981" t="s">
        <v>467</v>
      </c>
      <c r="C102" s="38" t="s">
        <v>12630</v>
      </c>
      <c r="D102" s="37" t="s">
        <v>14603</v>
      </c>
      <c r="E102" s="790">
        <v>1</v>
      </c>
      <c r="F102" s="982"/>
      <c r="G102" s="983">
        <v>255.49</v>
      </c>
      <c r="H102" s="153">
        <f>IF(G102="","",G102-G102*COMPASS!$U$19)</f>
        <v>255.49</v>
      </c>
      <c r="J102" s="52"/>
    </row>
    <row r="103" spans="1:10" ht="15.6" customHeight="1">
      <c r="A103" s="988" t="s">
        <v>12631</v>
      </c>
      <c r="B103" s="989"/>
      <c r="C103" s="990"/>
      <c r="D103" s="991"/>
      <c r="E103" s="991"/>
      <c r="F103" s="992"/>
      <c r="G103" s="993"/>
      <c r="H103" s="153" t="str">
        <f>IF(G103="","",G103-G103*COMPASS!$U$19)</f>
        <v/>
      </c>
      <c r="J103" s="52"/>
    </row>
    <row r="104" spans="1:10" ht="15.6" customHeight="1">
      <c r="A104" s="36" t="s">
        <v>12632</v>
      </c>
      <c r="B104" s="981" t="s">
        <v>467</v>
      </c>
      <c r="C104" s="38" t="s">
        <v>12633</v>
      </c>
      <c r="D104" s="37" t="s">
        <v>14604</v>
      </c>
      <c r="E104" s="790">
        <v>1</v>
      </c>
      <c r="F104" s="982"/>
      <c r="G104" s="983">
        <v>61.44</v>
      </c>
      <c r="H104" s="153">
        <f>IF(G104="","",G104-G104*COMPASS!$U$19)</f>
        <v>61.44</v>
      </c>
      <c r="J104" s="52"/>
    </row>
    <row r="105" spans="1:10" ht="15.6" customHeight="1">
      <c r="A105" s="36" t="s">
        <v>12634</v>
      </c>
      <c r="B105" s="981" t="s">
        <v>467</v>
      </c>
      <c r="C105" s="38" t="s">
        <v>12635</v>
      </c>
      <c r="D105" s="37" t="s">
        <v>14605</v>
      </c>
      <c r="E105" s="790">
        <v>1</v>
      </c>
      <c r="F105" s="982"/>
      <c r="G105" s="983">
        <v>333.38</v>
      </c>
      <c r="H105" s="153">
        <f>IF(G105="","",G105-G105*COMPASS!$U$19)</f>
        <v>333.38</v>
      </c>
      <c r="J105" s="52"/>
    </row>
    <row r="106" spans="1:10" ht="15.6" customHeight="1">
      <c r="A106" s="36" t="s">
        <v>12636</v>
      </c>
      <c r="B106" s="981" t="s">
        <v>467</v>
      </c>
      <c r="C106" s="38" t="s">
        <v>12637</v>
      </c>
      <c r="D106" s="37" t="s">
        <v>14606</v>
      </c>
      <c r="E106" s="790">
        <v>1</v>
      </c>
      <c r="F106" s="982"/>
      <c r="G106" s="983">
        <v>1037.6300000000001</v>
      </c>
      <c r="H106" s="153">
        <f>IF(G106="","",G106-G106*COMPASS!$U$19)</f>
        <v>1037.6300000000001</v>
      </c>
      <c r="J106" s="52"/>
    </row>
    <row r="107" spans="1:10" ht="15.6" customHeight="1">
      <c r="A107" s="36" t="s">
        <v>12638</v>
      </c>
      <c r="B107" s="981" t="s">
        <v>467</v>
      </c>
      <c r="C107" s="38" t="s">
        <v>12639</v>
      </c>
      <c r="D107" s="37" t="s">
        <v>14607</v>
      </c>
      <c r="E107" s="790">
        <v>1</v>
      </c>
      <c r="F107" s="982"/>
      <c r="G107" s="983">
        <v>1153.73</v>
      </c>
      <c r="H107" s="153">
        <f>IF(G107="","",G107-G107*COMPASS!$U$19)</f>
        <v>1153.73</v>
      </c>
      <c r="J107" s="52"/>
    </row>
    <row r="108" spans="1:10" ht="15.6" customHeight="1">
      <c r="A108" s="36" t="s">
        <v>12640</v>
      </c>
      <c r="B108" s="981" t="s">
        <v>467</v>
      </c>
      <c r="C108" s="38" t="s">
        <v>12641</v>
      </c>
      <c r="D108" s="37" t="s">
        <v>14608</v>
      </c>
      <c r="E108" s="790">
        <v>1</v>
      </c>
      <c r="F108" s="982"/>
      <c r="G108" s="983">
        <v>105.47</v>
      </c>
      <c r="H108" s="153">
        <f>IF(G108="","",G108-G108*COMPASS!$U$19)</f>
        <v>105.47</v>
      </c>
      <c r="J108" s="52"/>
    </row>
    <row r="109" spans="1:10" ht="15.6" customHeight="1">
      <c r="A109" s="36" t="s">
        <v>12642</v>
      </c>
      <c r="B109" s="981" t="s">
        <v>467</v>
      </c>
      <c r="C109" s="38" t="s">
        <v>12643</v>
      </c>
      <c r="D109" s="37" t="s">
        <v>14609</v>
      </c>
      <c r="E109" s="790">
        <v>1</v>
      </c>
      <c r="F109" s="982"/>
      <c r="G109" s="983">
        <v>182.61</v>
      </c>
      <c r="H109" s="153">
        <f>IF(G109="","",G109-G109*COMPASS!$U$19)</f>
        <v>182.61</v>
      </c>
      <c r="J109" s="52"/>
    </row>
    <row r="110" spans="1:10" ht="15.6" customHeight="1">
      <c r="A110" s="36" t="s">
        <v>12644</v>
      </c>
      <c r="B110" s="981" t="s">
        <v>467</v>
      </c>
      <c r="C110" s="38" t="s">
        <v>12645</v>
      </c>
      <c r="D110" s="37" t="s">
        <v>14610</v>
      </c>
      <c r="E110" s="790">
        <v>1</v>
      </c>
      <c r="F110" s="982"/>
      <c r="G110" s="983">
        <v>160.44999999999999</v>
      </c>
      <c r="H110" s="153">
        <f>IF(G110="","",G110-G110*COMPASS!$U$19)</f>
        <v>160.44999999999999</v>
      </c>
      <c r="J110" s="52"/>
    </row>
    <row r="111" spans="1:10" ht="15.6" customHeight="1">
      <c r="A111" s="36" t="s">
        <v>12646</v>
      </c>
      <c r="B111" s="981" t="s">
        <v>467</v>
      </c>
      <c r="C111" s="38" t="s">
        <v>12647</v>
      </c>
      <c r="D111" s="37" t="s">
        <v>14611</v>
      </c>
      <c r="E111" s="790">
        <v>1</v>
      </c>
      <c r="F111" s="982"/>
      <c r="G111" s="983">
        <v>84.36</v>
      </c>
      <c r="H111" s="153">
        <f>IF(G111="","",G111-G111*COMPASS!$U$19)</f>
        <v>84.36</v>
      </c>
      <c r="J111" s="52"/>
    </row>
    <row r="112" spans="1:10" ht="15.6" customHeight="1">
      <c r="A112" s="988" t="s">
        <v>12648</v>
      </c>
      <c r="B112" s="989"/>
      <c r="C112" s="990"/>
      <c r="D112" s="991"/>
      <c r="E112" s="991"/>
      <c r="F112" s="992"/>
      <c r="G112" s="993"/>
      <c r="H112" s="153" t="str">
        <f>IF(G112="","",G112-G112*COMPASS!$U$19)</f>
        <v/>
      </c>
      <c r="J112" s="52"/>
    </row>
    <row r="113" spans="1:10" ht="15.6" customHeight="1">
      <c r="A113" s="36" t="s">
        <v>12649</v>
      </c>
      <c r="B113" s="981" t="s">
        <v>467</v>
      </c>
      <c r="C113" s="38" t="s">
        <v>12650</v>
      </c>
      <c r="D113" s="37" t="s">
        <v>14612</v>
      </c>
      <c r="E113" s="790">
        <v>100</v>
      </c>
      <c r="F113" s="982"/>
      <c r="G113" s="983">
        <v>2</v>
      </c>
      <c r="H113" s="153">
        <f>IF(G113="","",G113-G113*COMPASS!$U$19)</f>
        <v>2</v>
      </c>
      <c r="J113" s="52"/>
    </row>
    <row r="114" spans="1:10" ht="15.6" customHeight="1">
      <c r="A114" s="36" t="s">
        <v>12651</v>
      </c>
      <c r="B114" s="981" t="s">
        <v>467</v>
      </c>
      <c r="C114" s="38" t="s">
        <v>12652</v>
      </c>
      <c r="D114" s="37" t="s">
        <v>14613</v>
      </c>
      <c r="E114" s="790">
        <v>100</v>
      </c>
      <c r="F114" s="982"/>
      <c r="G114" s="983">
        <v>2</v>
      </c>
      <c r="H114" s="153">
        <f>IF(G114="","",G114-G114*COMPASS!$U$19)</f>
        <v>2</v>
      </c>
      <c r="J114" s="52"/>
    </row>
    <row r="115" spans="1:10" ht="15.6" customHeight="1">
      <c r="A115" s="36" t="s">
        <v>12653</v>
      </c>
      <c r="B115" s="981" t="s">
        <v>467</v>
      </c>
      <c r="C115" s="38" t="s">
        <v>12654</v>
      </c>
      <c r="D115" s="37" t="s">
        <v>14614</v>
      </c>
      <c r="E115" s="790">
        <v>100</v>
      </c>
      <c r="F115" s="982"/>
      <c r="G115" s="983">
        <v>2</v>
      </c>
      <c r="H115" s="153">
        <f>IF(G115="","",G115-G115*COMPASS!$U$19)</f>
        <v>2</v>
      </c>
      <c r="J115" s="52"/>
    </row>
    <row r="116" spans="1:10" ht="15.6" customHeight="1">
      <c r="A116" s="36" t="s">
        <v>12655</v>
      </c>
      <c r="B116" s="981" t="s">
        <v>467</v>
      </c>
      <c r="C116" s="38" t="s">
        <v>12656</v>
      </c>
      <c r="D116" s="37" t="s">
        <v>14615</v>
      </c>
      <c r="E116" s="790">
        <v>100</v>
      </c>
      <c r="F116" s="982"/>
      <c r="G116" s="983">
        <v>2</v>
      </c>
      <c r="H116" s="153">
        <f>IF(G116="","",G116-G116*COMPASS!$U$19)</f>
        <v>2</v>
      </c>
      <c r="J116" s="52"/>
    </row>
    <row r="117" spans="1:10" ht="15.6" customHeight="1">
      <c r="A117" s="36" t="s">
        <v>12657</v>
      </c>
      <c r="B117" s="981" t="s">
        <v>467</v>
      </c>
      <c r="C117" s="38" t="s">
        <v>12658</v>
      </c>
      <c r="D117" s="37" t="s">
        <v>14616</v>
      </c>
      <c r="E117" s="790">
        <v>100</v>
      </c>
      <c r="F117" s="982"/>
      <c r="G117" s="983">
        <v>2</v>
      </c>
      <c r="H117" s="153">
        <f>IF(G117="","",G117-G117*COMPASS!$U$19)</f>
        <v>2</v>
      </c>
      <c r="J117" s="52"/>
    </row>
    <row r="118" spans="1:10" ht="15.6" customHeight="1">
      <c r="A118" s="36" t="s">
        <v>12659</v>
      </c>
      <c r="B118" s="981" t="s">
        <v>467</v>
      </c>
      <c r="C118" s="38" t="s">
        <v>12660</v>
      </c>
      <c r="D118" s="37" t="s">
        <v>14617</v>
      </c>
      <c r="E118" s="790">
        <v>100</v>
      </c>
      <c r="F118" s="982"/>
      <c r="G118" s="983">
        <v>2.5</v>
      </c>
      <c r="H118" s="153">
        <f>IF(G118="","",G118-G118*COMPASS!$U$19)</f>
        <v>2.5</v>
      </c>
      <c r="J118" s="52"/>
    </row>
    <row r="119" spans="1:10" ht="15.6" customHeight="1">
      <c r="A119" s="36" t="s">
        <v>12661</v>
      </c>
      <c r="B119" s="981" t="s">
        <v>467</v>
      </c>
      <c r="C119" s="38" t="s">
        <v>12662</v>
      </c>
      <c r="D119" s="37" t="s">
        <v>14618</v>
      </c>
      <c r="E119" s="790">
        <v>100</v>
      </c>
      <c r="F119" s="982"/>
      <c r="G119" s="983">
        <v>2</v>
      </c>
      <c r="H119" s="153">
        <f>IF(G119="","",G119-G119*COMPASS!$U$19)</f>
        <v>2</v>
      </c>
    </row>
    <row r="120" spans="1:10" ht="15.6" customHeight="1">
      <c r="A120" s="994" t="s">
        <v>12663</v>
      </c>
      <c r="B120" s="989"/>
      <c r="C120" s="995"/>
      <c r="D120" s="991"/>
      <c r="E120" s="991"/>
      <c r="F120" s="992"/>
      <c r="G120" s="993" t="e">
        <v>#N/A</v>
      </c>
      <c r="H120" s="153" t="e">
        <f>IF(G120="","",G120-G120*COMPASS!$U$19)</f>
        <v>#N/A</v>
      </c>
    </row>
    <row r="121" spans="1:10" ht="15.6" customHeight="1">
      <c r="A121" s="36" t="s">
        <v>12664</v>
      </c>
      <c r="B121" s="981" t="s">
        <v>467</v>
      </c>
      <c r="C121" s="38" t="s">
        <v>12665</v>
      </c>
      <c r="D121" s="37" t="s">
        <v>14619</v>
      </c>
      <c r="E121" s="790">
        <v>10</v>
      </c>
      <c r="F121" s="982"/>
      <c r="G121" s="983">
        <v>11.2</v>
      </c>
      <c r="H121" s="153">
        <f>IF(G121="","",G121-G121*COMPASS!$U$19)</f>
        <v>11.2</v>
      </c>
    </row>
    <row r="122" spans="1:10" ht="15.6" customHeight="1">
      <c r="A122" s="36" t="s">
        <v>12666</v>
      </c>
      <c r="B122" s="981" t="s">
        <v>467</v>
      </c>
      <c r="C122" s="38" t="s">
        <v>12667</v>
      </c>
      <c r="D122" s="37" t="s">
        <v>14620</v>
      </c>
      <c r="E122" s="790">
        <v>10</v>
      </c>
      <c r="F122" s="982"/>
      <c r="G122" s="983">
        <v>13.2</v>
      </c>
      <c r="H122" s="153">
        <f>IF(G122="","",G122-G122*COMPASS!$U$19)</f>
        <v>13.2</v>
      </c>
    </row>
    <row r="123" spans="1:10" ht="15.6" customHeight="1">
      <c r="A123" s="36" t="s">
        <v>12668</v>
      </c>
      <c r="B123" s="981" t="s">
        <v>467</v>
      </c>
      <c r="C123" s="38" t="s">
        <v>12669</v>
      </c>
      <c r="D123" s="37" t="s">
        <v>14621</v>
      </c>
      <c r="E123" s="790">
        <v>10</v>
      </c>
      <c r="F123" s="982"/>
      <c r="G123" s="983">
        <v>15.2</v>
      </c>
      <c r="H123" s="153">
        <f>IF(G123="","",G123-G123*COMPASS!$U$19)</f>
        <v>15.2</v>
      </c>
    </row>
    <row r="124" spans="1:10">
      <c r="A124" s="36" t="s">
        <v>12670</v>
      </c>
      <c r="B124" s="981" t="s">
        <v>467</v>
      </c>
      <c r="C124" s="38" t="s">
        <v>12671</v>
      </c>
      <c r="D124" s="37" t="s">
        <v>14622</v>
      </c>
      <c r="E124" s="790">
        <v>10</v>
      </c>
      <c r="F124" s="982"/>
      <c r="G124" s="983">
        <v>19.100000000000001</v>
      </c>
      <c r="H124" s="153">
        <f>IF(G124="","",G124-G124*COMPASS!$U$19)</f>
        <v>19.100000000000001</v>
      </c>
    </row>
    <row r="125" spans="1:10">
      <c r="A125" s="36" t="s">
        <v>12672</v>
      </c>
      <c r="B125" s="981" t="s">
        <v>467</v>
      </c>
      <c r="C125" s="38" t="s">
        <v>12673</v>
      </c>
      <c r="D125" s="37" t="s">
        <v>14623</v>
      </c>
      <c r="E125" s="790">
        <v>10</v>
      </c>
      <c r="F125" s="982"/>
      <c r="G125" s="983">
        <v>28.95</v>
      </c>
      <c r="H125" s="153">
        <f>IF(G125="","",G125-G125*COMPASS!$U$19)</f>
        <v>28.95</v>
      </c>
    </row>
    <row r="126" spans="1:10">
      <c r="A126" s="36" t="s">
        <v>12674</v>
      </c>
      <c r="B126" s="981" t="s">
        <v>467</v>
      </c>
      <c r="C126" s="38" t="s">
        <v>12675</v>
      </c>
      <c r="D126" s="37" t="s">
        <v>14624</v>
      </c>
      <c r="E126" s="790">
        <v>10</v>
      </c>
      <c r="F126" s="982"/>
      <c r="G126" s="983">
        <v>11.2</v>
      </c>
      <c r="H126" s="153">
        <f>IF(G126="","",G126-G126*COMPASS!$U$19)</f>
        <v>11.2</v>
      </c>
    </row>
    <row r="127" spans="1:10">
      <c r="A127" s="36" t="s">
        <v>12676</v>
      </c>
      <c r="B127" s="981" t="s">
        <v>467</v>
      </c>
      <c r="C127" s="38" t="s">
        <v>12677</v>
      </c>
      <c r="D127" s="37" t="s">
        <v>14625</v>
      </c>
      <c r="E127" s="790">
        <v>10</v>
      </c>
      <c r="F127" s="982"/>
      <c r="G127" s="983">
        <v>13.2</v>
      </c>
      <c r="H127" s="153">
        <f>IF(G127="","",G127-G127*COMPASS!$U$19)</f>
        <v>13.2</v>
      </c>
    </row>
    <row r="128" spans="1:10">
      <c r="A128" s="36" t="s">
        <v>12678</v>
      </c>
      <c r="B128" s="981" t="s">
        <v>467</v>
      </c>
      <c r="C128" s="38" t="s">
        <v>12679</v>
      </c>
      <c r="D128" s="37" t="s">
        <v>14626</v>
      </c>
      <c r="E128" s="790">
        <v>10</v>
      </c>
      <c r="F128" s="982"/>
      <c r="G128" s="983">
        <v>15.15</v>
      </c>
      <c r="H128" s="153">
        <f>IF(G128="","",G128-G128*COMPASS!$U$19)</f>
        <v>15.15</v>
      </c>
    </row>
    <row r="129" spans="1:8">
      <c r="A129" s="36" t="s">
        <v>12680</v>
      </c>
      <c r="B129" s="981" t="s">
        <v>467</v>
      </c>
      <c r="C129" s="38" t="s">
        <v>12681</v>
      </c>
      <c r="D129" s="37" t="s">
        <v>14627</v>
      </c>
      <c r="E129" s="790">
        <v>10</v>
      </c>
      <c r="F129" s="982"/>
      <c r="G129" s="983">
        <v>19.2</v>
      </c>
      <c r="H129" s="153">
        <f>IF(G129="","",G129-G129*COMPASS!$U$19)</f>
        <v>19.2</v>
      </c>
    </row>
    <row r="130" spans="1:8">
      <c r="A130" s="36" t="s">
        <v>12682</v>
      </c>
      <c r="B130" s="981" t="s">
        <v>467</v>
      </c>
      <c r="C130" s="38" t="s">
        <v>12683</v>
      </c>
      <c r="D130" s="37" t="s">
        <v>14628</v>
      </c>
      <c r="E130" s="790">
        <v>10</v>
      </c>
      <c r="F130" s="982"/>
      <c r="G130" s="983">
        <v>28.95</v>
      </c>
      <c r="H130" s="153">
        <f>IF(G130="","",G130-G130*COMPASS!$U$19)</f>
        <v>28.95</v>
      </c>
    </row>
    <row r="131" spans="1:8">
      <c r="A131" s="36" t="s">
        <v>12684</v>
      </c>
      <c r="B131" s="981" t="s">
        <v>467</v>
      </c>
      <c r="C131" s="38" t="s">
        <v>12685</v>
      </c>
      <c r="D131" s="37" t="s">
        <v>14629</v>
      </c>
      <c r="E131" s="790">
        <v>10</v>
      </c>
      <c r="F131" s="982"/>
      <c r="G131" s="983">
        <v>9.9</v>
      </c>
      <c r="H131" s="153">
        <f>IF(G131="","",G131-G131*COMPASS!$U$19)</f>
        <v>9.9</v>
      </c>
    </row>
    <row r="132" spans="1:8">
      <c r="A132" s="36" t="s">
        <v>12686</v>
      </c>
      <c r="B132" s="981" t="s">
        <v>467</v>
      </c>
      <c r="C132" s="38" t="s">
        <v>12687</v>
      </c>
      <c r="D132" s="37" t="s">
        <v>14630</v>
      </c>
      <c r="E132" s="790">
        <v>10</v>
      </c>
      <c r="F132" s="982"/>
      <c r="G132" s="983">
        <v>10.4</v>
      </c>
      <c r="H132" s="153">
        <f>IF(G132="","",G132-G132*COMPASS!$U$19)</f>
        <v>10.4</v>
      </c>
    </row>
    <row r="133" spans="1:8">
      <c r="A133" s="36" t="s">
        <v>12688</v>
      </c>
      <c r="B133" s="981" t="s">
        <v>467</v>
      </c>
      <c r="C133" s="38" t="s">
        <v>12689</v>
      </c>
      <c r="D133" s="37" t="s">
        <v>14631</v>
      </c>
      <c r="E133" s="790">
        <v>10</v>
      </c>
      <c r="F133" s="982"/>
      <c r="G133" s="983">
        <v>10.95</v>
      </c>
      <c r="H133" s="153">
        <f>IF(G133="","",G133-G133*COMPASS!$U$19)</f>
        <v>10.95</v>
      </c>
    </row>
    <row r="134" spans="1:8">
      <c r="A134" s="36" t="s">
        <v>12690</v>
      </c>
      <c r="B134" s="981" t="s">
        <v>467</v>
      </c>
      <c r="C134" s="38" t="s">
        <v>12691</v>
      </c>
      <c r="D134" s="37" t="s">
        <v>14632</v>
      </c>
      <c r="E134" s="790">
        <v>10</v>
      </c>
      <c r="F134" s="982"/>
      <c r="G134" s="983">
        <v>12.25</v>
      </c>
      <c r="H134" s="153">
        <f>IF(G134="","",G134-G134*COMPASS!$U$19)</f>
        <v>12.25</v>
      </c>
    </row>
    <row r="135" spans="1:8">
      <c r="A135" s="36" t="s">
        <v>12692</v>
      </c>
      <c r="B135" s="981" t="s">
        <v>467</v>
      </c>
      <c r="C135" s="38" t="s">
        <v>12693</v>
      </c>
      <c r="D135" s="37" t="s">
        <v>14633</v>
      </c>
      <c r="E135" s="790">
        <v>10</v>
      </c>
      <c r="F135" s="982"/>
      <c r="G135" s="983">
        <v>15.55</v>
      </c>
      <c r="H135" s="153">
        <f>IF(G135="","",G135-G135*COMPASS!$U$19)</f>
        <v>15.55</v>
      </c>
    </row>
    <row r="136" spans="1:8">
      <c r="A136" s="36" t="s">
        <v>12694</v>
      </c>
      <c r="B136" s="981" t="s">
        <v>467</v>
      </c>
      <c r="C136" s="38" t="s">
        <v>12695</v>
      </c>
      <c r="D136" s="37" t="s">
        <v>14634</v>
      </c>
      <c r="E136" s="790">
        <v>10</v>
      </c>
      <c r="F136" s="982"/>
      <c r="G136" s="983">
        <v>9.9</v>
      </c>
      <c r="H136" s="153">
        <f>IF(G136="","",G136-G136*COMPASS!$U$19)</f>
        <v>9.9</v>
      </c>
    </row>
    <row r="137" spans="1:8">
      <c r="A137" s="36" t="s">
        <v>12696</v>
      </c>
      <c r="B137" s="981" t="s">
        <v>467</v>
      </c>
      <c r="C137" s="38" t="s">
        <v>12697</v>
      </c>
      <c r="D137" s="37" t="s">
        <v>14635</v>
      </c>
      <c r="E137" s="790">
        <v>10</v>
      </c>
      <c r="F137" s="982"/>
      <c r="G137" s="983">
        <v>10.4</v>
      </c>
      <c r="H137" s="153">
        <f>IF(G137="","",G137-G137*COMPASS!$U$19)</f>
        <v>10.4</v>
      </c>
    </row>
    <row r="138" spans="1:8">
      <c r="A138" s="36" t="s">
        <v>12698</v>
      </c>
      <c r="B138" s="981" t="s">
        <v>467</v>
      </c>
      <c r="C138" s="38" t="s">
        <v>12699</v>
      </c>
      <c r="D138" s="37" t="s">
        <v>14636</v>
      </c>
      <c r="E138" s="790">
        <v>10</v>
      </c>
      <c r="F138" s="982"/>
      <c r="G138" s="983">
        <v>10.95</v>
      </c>
      <c r="H138" s="153">
        <f>IF(G138="","",G138-G138*COMPASS!$U$19)</f>
        <v>10.95</v>
      </c>
    </row>
    <row r="139" spans="1:8">
      <c r="A139" s="36" t="s">
        <v>12700</v>
      </c>
      <c r="B139" s="981" t="s">
        <v>467</v>
      </c>
      <c r="C139" s="38" t="s">
        <v>12701</v>
      </c>
      <c r="D139" s="37" t="s">
        <v>14637</v>
      </c>
      <c r="E139" s="790">
        <v>10</v>
      </c>
      <c r="F139" s="982"/>
      <c r="G139" s="983">
        <v>12.25</v>
      </c>
      <c r="H139" s="153">
        <f>IF(G139="","",G139-G139*COMPASS!$U$19)</f>
        <v>12.25</v>
      </c>
    </row>
    <row r="140" spans="1:8">
      <c r="A140" s="36" t="s">
        <v>12702</v>
      </c>
      <c r="B140" s="981" t="s">
        <v>467</v>
      </c>
      <c r="C140" s="38" t="s">
        <v>12703</v>
      </c>
      <c r="D140" s="37" t="s">
        <v>14638</v>
      </c>
      <c r="E140" s="790">
        <v>10</v>
      </c>
      <c r="F140" s="982"/>
      <c r="G140" s="983">
        <v>15.55</v>
      </c>
      <c r="H140" s="153">
        <f>IF(G140="","",G140-G140*COMPASS!$U$19)</f>
        <v>15.55</v>
      </c>
    </row>
    <row r="141" spans="1:8">
      <c r="A141" s="994" t="s">
        <v>12704</v>
      </c>
      <c r="B141" s="989"/>
      <c r="C141" s="991" t="s">
        <v>3313</v>
      </c>
      <c r="D141" s="991"/>
      <c r="E141" s="991"/>
      <c r="F141" s="992"/>
      <c r="G141" s="993"/>
      <c r="H141" s="153" t="str">
        <f>IF(G141="","",G141-G141*COMPASS!$U$19)</f>
        <v/>
      </c>
    </row>
    <row r="142" spans="1:8">
      <c r="A142" s="36" t="s">
        <v>12705</v>
      </c>
      <c r="B142" s="981" t="s">
        <v>467</v>
      </c>
      <c r="C142" s="38" t="s">
        <v>12706</v>
      </c>
      <c r="D142" s="37" t="s">
        <v>14639</v>
      </c>
      <c r="E142" s="790">
        <v>2100</v>
      </c>
      <c r="F142" s="982"/>
      <c r="G142" s="983" t="s">
        <v>3313</v>
      </c>
      <c r="H142" s="153" t="e">
        <f>IF(G142="","",G142-G142*COMPASS!$U$19)</f>
        <v>#VALUE!</v>
      </c>
    </row>
    <row r="143" spans="1:8">
      <c r="A143" s="36" t="s">
        <v>12707</v>
      </c>
      <c r="B143" s="981" t="s">
        <v>467</v>
      </c>
      <c r="C143" s="38" t="s">
        <v>12708</v>
      </c>
      <c r="D143" s="37" t="s">
        <v>14640</v>
      </c>
      <c r="E143" s="790">
        <v>2100</v>
      </c>
      <c r="F143" s="982"/>
      <c r="G143" s="983" t="s">
        <v>3313</v>
      </c>
      <c r="H143" s="153" t="e">
        <f>IF(G143="","",G143-G143*COMPASS!$U$19)</f>
        <v>#VALUE!</v>
      </c>
    </row>
    <row r="144" spans="1:8">
      <c r="A144" s="36" t="s">
        <v>12709</v>
      </c>
      <c r="B144" s="981" t="s">
        <v>467</v>
      </c>
      <c r="C144" s="38" t="s">
        <v>12710</v>
      </c>
      <c r="D144" s="37" t="s">
        <v>14641</v>
      </c>
      <c r="E144" s="790">
        <v>2100</v>
      </c>
      <c r="F144" s="982"/>
      <c r="G144" s="983" t="s">
        <v>3313</v>
      </c>
      <c r="H144" s="153" t="e">
        <f>IF(G144="","",G144-G144*COMPASS!$U$19)</f>
        <v>#VALUE!</v>
      </c>
    </row>
    <row r="145" spans="1:8">
      <c r="A145" s="36" t="s">
        <v>12711</v>
      </c>
      <c r="B145" s="981" t="s">
        <v>467</v>
      </c>
      <c r="C145" s="38" t="s">
        <v>12712</v>
      </c>
      <c r="D145" s="37" t="s">
        <v>14642</v>
      </c>
      <c r="E145" s="790">
        <v>2100</v>
      </c>
      <c r="F145" s="982"/>
      <c r="G145" s="983" t="s">
        <v>3313</v>
      </c>
      <c r="H145" s="153" t="e">
        <f>IF(G145="","",G145-G145*COMPASS!$U$19)</f>
        <v>#VALUE!</v>
      </c>
    </row>
    <row r="146" spans="1:8">
      <c r="A146" s="36" t="s">
        <v>12713</v>
      </c>
      <c r="B146" s="981" t="s">
        <v>467</v>
      </c>
      <c r="C146" s="38" t="s">
        <v>12714</v>
      </c>
      <c r="D146" s="793" t="s">
        <v>14643</v>
      </c>
      <c r="E146" s="790">
        <v>2100</v>
      </c>
      <c r="F146" s="982"/>
      <c r="G146" s="983" t="s">
        <v>3313</v>
      </c>
      <c r="H146" s="153" t="e">
        <f>IF(G146="","",G146-G146*COMPASS!$U$19)</f>
        <v>#VALUE!</v>
      </c>
    </row>
    <row r="147" spans="1:8">
      <c r="A147" s="36" t="s">
        <v>12715</v>
      </c>
      <c r="B147" s="981" t="s">
        <v>467</v>
      </c>
      <c r="C147" s="38" t="s">
        <v>12716</v>
      </c>
      <c r="D147" s="793" t="s">
        <v>14644</v>
      </c>
      <c r="E147" s="790">
        <v>2100</v>
      </c>
      <c r="F147" s="982"/>
      <c r="G147" s="983" t="s">
        <v>3313</v>
      </c>
      <c r="H147" s="153" t="e">
        <f>IF(G147="","",G147-G147*COMPASS!$U$19)</f>
        <v>#VALUE!</v>
      </c>
    </row>
    <row r="148" spans="1:8">
      <c r="A148" s="36" t="s">
        <v>12717</v>
      </c>
      <c r="B148" s="981" t="s">
        <v>467</v>
      </c>
      <c r="C148" s="38" t="s">
        <v>12718</v>
      </c>
      <c r="D148" s="793" t="s">
        <v>14645</v>
      </c>
      <c r="E148" s="790">
        <v>2100</v>
      </c>
      <c r="F148" s="982"/>
      <c r="G148" s="983" t="s">
        <v>3313</v>
      </c>
      <c r="H148" s="153" t="e">
        <f>IF(G148="","",G148-G148*COMPASS!$U$19)</f>
        <v>#VALUE!</v>
      </c>
    </row>
    <row r="149" spans="1:8">
      <c r="A149" s="36" t="s">
        <v>12719</v>
      </c>
      <c r="B149" s="981" t="s">
        <v>467</v>
      </c>
      <c r="C149" s="38" t="s">
        <v>12720</v>
      </c>
      <c r="D149" s="793" t="s">
        <v>14646</v>
      </c>
      <c r="E149" s="790">
        <v>2100</v>
      </c>
      <c r="F149" s="982"/>
      <c r="G149" s="983" t="s">
        <v>3313</v>
      </c>
      <c r="H149" s="153" t="e">
        <f>IF(G149="","",G149-G149*COMPASS!$U$19)</f>
        <v>#VALUE!</v>
      </c>
    </row>
    <row r="150" spans="1:8">
      <c r="A150" s="36" t="s">
        <v>12721</v>
      </c>
      <c r="B150" s="981" t="s">
        <v>467</v>
      </c>
      <c r="C150" s="38" t="s">
        <v>12722</v>
      </c>
      <c r="D150" s="793" t="s">
        <v>14647</v>
      </c>
      <c r="E150" s="790">
        <v>2100</v>
      </c>
      <c r="F150" s="982"/>
      <c r="G150" s="983" t="s">
        <v>3313</v>
      </c>
      <c r="H150" s="153" t="e">
        <f>IF(G150="","",G150-G150*COMPASS!$U$19)</f>
        <v>#VALUE!</v>
      </c>
    </row>
    <row r="151" spans="1:8">
      <c r="A151" s="36" t="s">
        <v>12723</v>
      </c>
      <c r="B151" s="981" t="s">
        <v>467</v>
      </c>
      <c r="C151" s="38" t="s">
        <v>12724</v>
      </c>
      <c r="D151" s="793" t="s">
        <v>14648</v>
      </c>
      <c r="E151" s="790">
        <v>2100</v>
      </c>
      <c r="F151" s="982"/>
      <c r="G151" s="983" t="s">
        <v>3313</v>
      </c>
      <c r="H151" s="153" t="e">
        <f>IF(G151="","",G151-G151*COMPASS!$U$19)</f>
        <v>#VALUE!</v>
      </c>
    </row>
    <row r="152" spans="1:8">
      <c r="A152" s="36" t="s">
        <v>12725</v>
      </c>
      <c r="B152" s="981" t="s">
        <v>216</v>
      </c>
      <c r="C152" s="38" t="s">
        <v>12726</v>
      </c>
      <c r="D152" s="793" t="s">
        <v>14649</v>
      </c>
      <c r="E152" s="790">
        <v>2100</v>
      </c>
      <c r="F152" s="982"/>
      <c r="G152" s="983" t="s">
        <v>3313</v>
      </c>
      <c r="H152" s="153" t="e">
        <f>IF(G152="","",G152-G152*COMPASS!$U$19)</f>
        <v>#VALUE!</v>
      </c>
    </row>
    <row r="153" spans="1:8">
      <c r="A153" s="36" t="s">
        <v>12727</v>
      </c>
      <c r="B153" s="981" t="s">
        <v>467</v>
      </c>
      <c r="C153" s="38" t="s">
        <v>12728</v>
      </c>
      <c r="D153" s="793" t="s">
        <v>14650</v>
      </c>
      <c r="E153" s="790">
        <v>2100</v>
      </c>
      <c r="F153" s="982"/>
      <c r="G153" s="983" t="s">
        <v>3313</v>
      </c>
      <c r="H153" s="153" t="e">
        <f>IF(G153="","",G153-G153*COMPASS!$U$19)</f>
        <v>#VALUE!</v>
      </c>
    </row>
    <row r="154" spans="1:8">
      <c r="A154" s="36" t="s">
        <v>12729</v>
      </c>
      <c r="B154" s="981" t="s">
        <v>467</v>
      </c>
      <c r="C154" s="38" t="s">
        <v>12730</v>
      </c>
      <c r="D154" s="793" t="s">
        <v>14651</v>
      </c>
      <c r="E154" s="790">
        <v>2100</v>
      </c>
      <c r="F154" s="982"/>
      <c r="G154" s="983" t="s">
        <v>3313</v>
      </c>
      <c r="H154" s="153" t="e">
        <f>IF(G154="","",G154-G154*COMPASS!$U$19)</f>
        <v>#VALUE!</v>
      </c>
    </row>
    <row r="155" spans="1:8">
      <c r="A155" s="36" t="s">
        <v>12731</v>
      </c>
      <c r="B155" s="981" t="s">
        <v>467</v>
      </c>
      <c r="C155" s="38" t="s">
        <v>12732</v>
      </c>
      <c r="D155" s="793" t="s">
        <v>14652</v>
      </c>
      <c r="E155" s="790">
        <v>2100</v>
      </c>
      <c r="F155" s="982"/>
      <c r="G155" s="983" t="s">
        <v>3313</v>
      </c>
      <c r="H155" s="153" t="e">
        <f>IF(G155="","",G155-G155*COMPASS!$U$19)</f>
        <v>#VALUE!</v>
      </c>
    </row>
    <row r="156" spans="1:8">
      <c r="A156" s="36" t="s">
        <v>12733</v>
      </c>
      <c r="B156" s="981" t="s">
        <v>467</v>
      </c>
      <c r="C156" s="38" t="s">
        <v>12734</v>
      </c>
      <c r="D156" s="793" t="s">
        <v>14653</v>
      </c>
      <c r="E156" s="790">
        <v>2100</v>
      </c>
      <c r="F156" s="982"/>
      <c r="G156" s="983" t="s">
        <v>3313</v>
      </c>
      <c r="H156" s="153" t="e">
        <f>IF(G156="","",G156-G156*COMPASS!$U$19)</f>
        <v>#VALUE!</v>
      </c>
    </row>
    <row r="157" spans="1:8">
      <c r="A157" s="36" t="s">
        <v>12735</v>
      </c>
      <c r="B157" s="981" t="s">
        <v>467</v>
      </c>
      <c r="C157" s="38" t="s">
        <v>12736</v>
      </c>
      <c r="D157" s="793" t="s">
        <v>14654</v>
      </c>
      <c r="E157" s="790">
        <v>2100</v>
      </c>
      <c r="F157" s="982"/>
      <c r="G157" s="983" t="s">
        <v>3313</v>
      </c>
      <c r="H157" s="153" t="e">
        <f>IF(G157="","",G157-G157*COMPASS!$U$19)</f>
        <v>#VALUE!</v>
      </c>
    </row>
    <row r="158" spans="1:8">
      <c r="A158" s="36" t="s">
        <v>12737</v>
      </c>
      <c r="B158" s="981" t="s">
        <v>467</v>
      </c>
      <c r="C158" s="38" t="s">
        <v>12738</v>
      </c>
      <c r="D158" s="793" t="s">
        <v>14655</v>
      </c>
      <c r="E158" s="790">
        <v>2100</v>
      </c>
      <c r="F158" s="982"/>
      <c r="G158" s="983" t="s">
        <v>3313</v>
      </c>
      <c r="H158" s="153" t="e">
        <f>IF(G158="","",G158-G158*COMPASS!$U$19)</f>
        <v>#VALUE!</v>
      </c>
    </row>
    <row r="159" spans="1:8">
      <c r="A159" s="988" t="s">
        <v>277</v>
      </c>
      <c r="B159" s="989"/>
      <c r="C159" s="990"/>
      <c r="D159" s="991"/>
      <c r="E159" s="991"/>
      <c r="F159" s="992"/>
      <c r="G159" s="993"/>
      <c r="H159" s="153" t="str">
        <f>IF(G159="","",G159-G159*COMPASS!$U$19)</f>
        <v/>
      </c>
    </row>
    <row r="160" spans="1:8">
      <c r="A160" s="36" t="s">
        <v>12739</v>
      </c>
      <c r="B160" s="981" t="s">
        <v>467</v>
      </c>
      <c r="C160" s="38" t="s">
        <v>12740</v>
      </c>
      <c r="D160" s="37" t="s">
        <v>14656</v>
      </c>
      <c r="E160" s="790">
        <v>1</v>
      </c>
      <c r="F160" s="982"/>
      <c r="G160" s="983">
        <v>358.26</v>
      </c>
      <c r="H160" s="153">
        <f>IF(G160="","",G160-G160*COMPASS!$U$19)</f>
        <v>358.26</v>
      </c>
    </row>
    <row r="161" spans="1:8">
      <c r="A161" s="36" t="s">
        <v>12741</v>
      </c>
      <c r="B161" s="981" t="s">
        <v>467</v>
      </c>
      <c r="C161" s="38" t="s">
        <v>12742</v>
      </c>
      <c r="D161" s="37" t="s">
        <v>14657</v>
      </c>
      <c r="E161" s="790">
        <v>1</v>
      </c>
      <c r="F161" s="982"/>
      <c r="G161" s="983">
        <v>387.63</v>
      </c>
      <c r="H161" s="153">
        <f>IF(G161="","",G161-G161*COMPASS!$U$19)</f>
        <v>387.63</v>
      </c>
    </row>
    <row r="162" spans="1:8">
      <c r="A162" s="36" t="s">
        <v>12743</v>
      </c>
      <c r="B162" s="981" t="s">
        <v>467</v>
      </c>
      <c r="C162" s="38" t="s">
        <v>12744</v>
      </c>
      <c r="D162" s="37" t="s">
        <v>14658</v>
      </c>
      <c r="E162" s="790">
        <v>1</v>
      </c>
      <c r="F162" s="982"/>
      <c r="G162" s="983">
        <v>200.62</v>
      </c>
      <c r="H162" s="153">
        <f>IF(G162="","",G162-G162*COMPASS!$U$19)</f>
        <v>200.62</v>
      </c>
    </row>
    <row r="163" spans="1:8">
      <c r="A163" s="36" t="s">
        <v>12745</v>
      </c>
      <c r="B163" s="981" t="s">
        <v>467</v>
      </c>
      <c r="C163" s="38" t="s">
        <v>12746</v>
      </c>
      <c r="D163" s="37" t="s">
        <v>14659</v>
      </c>
      <c r="E163" s="790">
        <v>1</v>
      </c>
      <c r="F163" s="982"/>
      <c r="G163" s="983">
        <v>163.87</v>
      </c>
      <c r="H163" s="153">
        <f>IF(G163="","",G163-G163*COMPASS!$U$19)</f>
        <v>163.87</v>
      </c>
    </row>
    <row r="164" spans="1:8">
      <c r="A164" s="36" t="s">
        <v>12747</v>
      </c>
      <c r="B164" s="981" t="s">
        <v>467</v>
      </c>
      <c r="C164" s="38" t="s">
        <v>12748</v>
      </c>
      <c r="D164" s="37" t="s">
        <v>14660</v>
      </c>
      <c r="E164" s="790">
        <v>1</v>
      </c>
      <c r="F164" s="982"/>
      <c r="G164" s="983">
        <v>61.44</v>
      </c>
      <c r="H164" s="153">
        <f>IF(G164="","",G164-G164*COMPASS!$U$19)</f>
        <v>61.44</v>
      </c>
    </row>
    <row r="165" spans="1:8">
      <c r="A165" s="36" t="s">
        <v>12749</v>
      </c>
      <c r="B165" s="981" t="s">
        <v>467</v>
      </c>
      <c r="C165" s="38" t="s">
        <v>12750</v>
      </c>
      <c r="D165" s="37" t="s">
        <v>14661</v>
      </c>
      <c r="E165" s="790">
        <v>1</v>
      </c>
      <c r="F165" s="982"/>
      <c r="G165" s="983">
        <v>382.58</v>
      </c>
      <c r="H165" s="153">
        <f>IF(G165="","",G165-G165*COMPASS!$U$19)</f>
        <v>382.58</v>
      </c>
    </row>
    <row r="166" spans="1:8">
      <c r="A166" s="36" t="s">
        <v>12751</v>
      </c>
      <c r="B166" s="981" t="s">
        <v>467</v>
      </c>
      <c r="C166" s="38" t="s">
        <v>12752</v>
      </c>
      <c r="D166" s="37" t="s">
        <v>14662</v>
      </c>
      <c r="E166" s="790">
        <v>1</v>
      </c>
      <c r="F166" s="982"/>
      <c r="G166" s="983">
        <v>422.53</v>
      </c>
      <c r="H166" s="153">
        <f>IF(G166="","",G166-G166*COMPASS!$U$19)</f>
        <v>422.53</v>
      </c>
    </row>
    <row r="167" spans="1:8">
      <c r="A167" s="36" t="s">
        <v>12753</v>
      </c>
      <c r="B167" s="981" t="s">
        <v>467</v>
      </c>
      <c r="C167" s="38" t="s">
        <v>12754</v>
      </c>
      <c r="D167" s="37" t="s">
        <v>14663</v>
      </c>
      <c r="E167" s="790">
        <v>10</v>
      </c>
      <c r="F167" s="982"/>
      <c r="G167" s="983">
        <v>2.04</v>
      </c>
      <c r="H167" s="153">
        <f>IF(G167="","",G167-G167*COMPASS!$U$19)</f>
        <v>2.04</v>
      </c>
    </row>
    <row r="168" spans="1:8">
      <c r="A168" s="36" t="s">
        <v>12755</v>
      </c>
      <c r="B168" s="981" t="s">
        <v>467</v>
      </c>
      <c r="C168" s="38" t="s">
        <v>12756</v>
      </c>
      <c r="D168" s="37" t="s">
        <v>14664</v>
      </c>
      <c r="E168" s="790">
        <v>1</v>
      </c>
      <c r="F168" s="982"/>
      <c r="G168" s="983">
        <v>38.869999999999997</v>
      </c>
      <c r="H168" s="153">
        <f>IF(G168="","",G168-G168*COMPASS!$U$19)</f>
        <v>38.869999999999997</v>
      </c>
    </row>
    <row r="169" spans="1:8">
      <c r="A169" s="36" t="s">
        <v>12757</v>
      </c>
      <c r="B169" s="981" t="s">
        <v>467</v>
      </c>
      <c r="C169" s="38" t="s">
        <v>12758</v>
      </c>
      <c r="D169" s="37" t="s">
        <v>14665</v>
      </c>
      <c r="E169" s="790">
        <v>1</v>
      </c>
      <c r="F169" s="982"/>
      <c r="G169" s="983">
        <v>38.869999999999997</v>
      </c>
      <c r="H169" s="153">
        <f>IF(G169="","",G169-G169*COMPASS!$U$19)</f>
        <v>38.869999999999997</v>
      </c>
    </row>
  </sheetData>
  <sheetProtection algorithmName="SHA-512" hashValue="rXE/IyQDL2QoBrwJsf2wdTlbr6lIwzRACe40GuPMnAD257q+jvhcdZPhblAXH4dMHrM0ZuZdGhPAx3XUQHcD1w==" saltValue="1h3qMic2R73r1GU2UZOBpQ=="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262"/>
  <sheetViews>
    <sheetView zoomScale="99" zoomScaleNormal="99" workbookViewId="0">
      <pane ySplit="4" topLeftCell="A5" activePane="bottomLeft" state="frozen"/>
      <selection activeCell="X55" sqref="X55"/>
      <selection pane="bottomLeft" activeCell="O18" sqref="O16:O18"/>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5" customWidth="1"/>
    <col min="6" max="6" width="4.5546875" style="475" customWidth="1"/>
    <col min="7" max="7" width="9" style="426" bestFit="1" customWidth="1"/>
    <col min="8" max="8" width="10.44140625" style="476" bestFit="1" customWidth="1"/>
    <col min="9" max="9" width="13.44140625" style="49" customWidth="1"/>
    <col min="10" max="10" width="10" style="49" bestFit="1" customWidth="1"/>
    <col min="11" max="16384" width="9.44140625" style="49"/>
  </cols>
  <sheetData>
    <row r="1" spans="1:10" ht="13.5" customHeight="1">
      <c r="A1" s="53" t="str">
        <f>'LS CABLE'!A1</f>
        <v>Listino Maggio26</v>
      </c>
      <c r="B1" s="81"/>
      <c r="C1" s="92"/>
      <c r="D1" s="1386" t="s">
        <v>11815</v>
      </c>
      <c r="E1" s="1411"/>
      <c r="F1" s="1411"/>
      <c r="G1" s="1411"/>
      <c r="H1" s="154"/>
    </row>
    <row r="2" spans="1:10" ht="13.5" customHeight="1" thickBot="1">
      <c r="A2" s="55"/>
      <c r="B2" s="83"/>
      <c r="C2" s="93"/>
      <c r="D2" s="46"/>
      <c r="E2" s="85"/>
      <c r="F2" s="85"/>
      <c r="G2" s="344"/>
      <c r="H2" s="163" t="s">
        <v>190</v>
      </c>
    </row>
    <row r="3" spans="1:10" ht="24" customHeight="1">
      <c r="A3" s="156" t="s">
        <v>16425</v>
      </c>
      <c r="B3" s="34"/>
      <c r="C3" s="467"/>
      <c r="D3" s="468"/>
      <c r="E3" s="610"/>
      <c r="F3" s="610"/>
      <c r="G3" s="345"/>
      <c r="H3" s="469"/>
    </row>
    <row r="4" spans="1:10" s="67" customFormat="1" ht="12.75" customHeight="1">
      <c r="A4" s="157" t="str">
        <f>'LS CABLE'!A4</f>
        <v>Cod. Compass</v>
      </c>
      <c r="B4" s="470"/>
      <c r="C4" s="471" t="s">
        <v>217</v>
      </c>
      <c r="D4" s="472" t="s">
        <v>219</v>
      </c>
      <c r="E4" s="611" t="s">
        <v>490</v>
      </c>
      <c r="F4" s="611"/>
      <c r="G4" s="346" t="s">
        <v>189</v>
      </c>
      <c r="H4" s="473" t="s">
        <v>491</v>
      </c>
    </row>
    <row r="5" spans="1:10" ht="27.6" customHeight="1">
      <c r="A5" s="1286" t="s">
        <v>3447</v>
      </c>
      <c r="B5" s="1287"/>
      <c r="C5" s="1288"/>
      <c r="D5" s="1287"/>
      <c r="E5" s="1287"/>
      <c r="F5" s="1287"/>
      <c r="G5" s="1289"/>
      <c r="H5" s="474" t="str">
        <f>IF(G5="","",G5-G5*COMPASS!#REF!)</f>
        <v/>
      </c>
    </row>
    <row r="6" spans="1:10" ht="15.6" customHeight="1">
      <c r="A6" s="1290" t="s">
        <v>12759</v>
      </c>
      <c r="B6" s="1291"/>
      <c r="C6" s="1292"/>
      <c r="D6" s="1291"/>
      <c r="E6" s="1291"/>
      <c r="F6" s="1291"/>
      <c r="G6" s="1293"/>
      <c r="H6" s="153" t="str">
        <f>IF(G6="","",G6-G6*COMPASS!$U$19)</f>
        <v/>
      </c>
    </row>
    <row r="7" spans="1:10" ht="15.6" customHeight="1">
      <c r="A7" s="1294" t="s">
        <v>12834</v>
      </c>
      <c r="B7" s="1295" t="s">
        <v>467</v>
      </c>
      <c r="C7" s="341" t="s">
        <v>3448</v>
      </c>
      <c r="D7" s="1008" t="s">
        <v>16426</v>
      </c>
      <c r="E7" s="1296">
        <v>1</v>
      </c>
      <c r="F7" s="1297"/>
      <c r="G7" s="1298">
        <v>99</v>
      </c>
      <c r="H7" s="153">
        <f>IF(G7="","",G7-G7*COMPASS!$U$19)</f>
        <v>99</v>
      </c>
      <c r="J7" s="52"/>
    </row>
    <row r="8" spans="1:10" ht="15.6" customHeight="1">
      <c r="A8" s="1294" t="s">
        <v>12835</v>
      </c>
      <c r="B8" s="1295" t="s">
        <v>467</v>
      </c>
      <c r="C8" s="341" t="s">
        <v>3443</v>
      </c>
      <c r="D8" s="1008" t="s">
        <v>16427</v>
      </c>
      <c r="E8" s="1296">
        <v>1</v>
      </c>
      <c r="F8" s="1297"/>
      <c r="G8" s="1298">
        <v>114</v>
      </c>
      <c r="H8" s="153">
        <f>IF(G8="","",G8-G8*COMPASS!$U$19)</f>
        <v>114</v>
      </c>
      <c r="J8" s="52"/>
    </row>
    <row r="9" spans="1:10" ht="15.6" customHeight="1">
      <c r="A9" s="1286" t="s">
        <v>1102</v>
      </c>
      <c r="B9" s="1287"/>
      <c r="C9" s="1288"/>
      <c r="D9" s="1287"/>
      <c r="E9" s="1287"/>
      <c r="F9" s="1287"/>
      <c r="G9" s="1289"/>
      <c r="H9" s="153" t="str">
        <f>IF(G9="","",G9-G9*COMPASS!$U$19)</f>
        <v/>
      </c>
      <c r="J9" s="52"/>
    </row>
    <row r="10" spans="1:10" ht="15.6" customHeight="1">
      <c r="A10" s="1290" t="s">
        <v>1103</v>
      </c>
      <c r="B10" s="1291"/>
      <c r="C10" s="1292"/>
      <c r="D10" s="1291"/>
      <c r="E10" s="1291"/>
      <c r="F10" s="1291"/>
      <c r="G10" s="1293"/>
      <c r="H10" s="153" t="str">
        <f>IF(G10="","",G10-G10*COMPASS!$U$19)</f>
        <v/>
      </c>
      <c r="J10" s="52"/>
    </row>
    <row r="11" spans="1:10" ht="15.6" customHeight="1">
      <c r="A11" s="1294" t="s">
        <v>12836</v>
      </c>
      <c r="B11" s="1295" t="s">
        <v>467</v>
      </c>
      <c r="C11" s="341" t="s">
        <v>1104</v>
      </c>
      <c r="D11" s="1008" t="s">
        <v>16428</v>
      </c>
      <c r="E11" s="1296">
        <v>1</v>
      </c>
      <c r="F11" s="1297"/>
      <c r="G11" s="1298">
        <v>168</v>
      </c>
      <c r="H11" s="153">
        <f>IF(G11="","",G11-G11*COMPASS!$U$19)</f>
        <v>168</v>
      </c>
      <c r="J11" s="52"/>
    </row>
    <row r="12" spans="1:10" ht="15.6" customHeight="1">
      <c r="A12" s="1294" t="s">
        <v>12837</v>
      </c>
      <c r="B12" s="1295" t="s">
        <v>467</v>
      </c>
      <c r="C12" s="341" t="s">
        <v>1121</v>
      </c>
      <c r="D12" s="1008" t="s">
        <v>16429</v>
      </c>
      <c r="E12" s="1296">
        <v>1</v>
      </c>
      <c r="F12" s="1297"/>
      <c r="G12" s="1298">
        <v>198</v>
      </c>
      <c r="H12" s="153">
        <f>IF(G12="","",G12-G12*COMPASS!$U$19)</f>
        <v>198</v>
      </c>
      <c r="J12" s="52"/>
    </row>
    <row r="13" spans="1:10" ht="15.6" customHeight="1">
      <c r="A13" s="1286" t="s">
        <v>1122</v>
      </c>
      <c r="B13" s="1287"/>
      <c r="C13" s="1288"/>
      <c r="D13" s="1287"/>
      <c r="E13" s="1287"/>
      <c r="F13" s="1287"/>
      <c r="G13" s="1287"/>
      <c r="H13" s="153" t="str">
        <f>IF(G13="","",G13-G13*COMPASS!$U$19)</f>
        <v/>
      </c>
      <c r="J13" s="52"/>
    </row>
    <row r="14" spans="1:10" ht="15.6" customHeight="1">
      <c r="A14" s="1290" t="s">
        <v>1123</v>
      </c>
      <c r="B14" s="1291"/>
      <c r="C14" s="1292"/>
      <c r="D14" s="1291"/>
      <c r="E14" s="1291"/>
      <c r="F14" s="1291"/>
      <c r="G14" s="1299"/>
      <c r="H14" s="153" t="str">
        <f>IF(G14="","",G14-G14*COMPASS!$U$19)</f>
        <v/>
      </c>
      <c r="J14" s="52"/>
    </row>
    <row r="15" spans="1:10" ht="15.6" customHeight="1">
      <c r="A15" s="1294" t="s">
        <v>12838</v>
      </c>
      <c r="B15" s="1295" t="s">
        <v>467</v>
      </c>
      <c r="C15" s="1300" t="s">
        <v>1124</v>
      </c>
      <c r="D15" s="1008" t="s">
        <v>16430</v>
      </c>
      <c r="E15" s="1296">
        <v>1</v>
      </c>
      <c r="F15" s="1297"/>
      <c r="G15" s="1298">
        <v>116</v>
      </c>
      <c r="H15" s="153">
        <f>IF(G15="","",G15-G15*COMPASS!$U$19)</f>
        <v>116</v>
      </c>
      <c r="J15" s="52"/>
    </row>
    <row r="16" spans="1:10" ht="15.6" customHeight="1">
      <c r="A16" s="1294" t="s">
        <v>12839</v>
      </c>
      <c r="B16" s="1295" t="s">
        <v>467</v>
      </c>
      <c r="C16" s="1300" t="s">
        <v>1125</v>
      </c>
      <c r="D16" s="1008" t="s">
        <v>16431</v>
      </c>
      <c r="E16" s="1296">
        <v>1</v>
      </c>
      <c r="F16" s="1297"/>
      <c r="G16" s="1298">
        <v>138</v>
      </c>
      <c r="H16" s="153">
        <f>IF(G16="","",G16-G16*COMPASS!$U$19)</f>
        <v>138</v>
      </c>
      <c r="J16" s="52"/>
    </row>
    <row r="17" spans="1:10" ht="15.6" customHeight="1">
      <c r="A17" s="1294" t="s">
        <v>12840</v>
      </c>
      <c r="B17" s="1295" t="s">
        <v>467</v>
      </c>
      <c r="C17" s="1300" t="s">
        <v>1126</v>
      </c>
      <c r="D17" s="1008" t="s">
        <v>16432</v>
      </c>
      <c r="E17" s="1296">
        <v>1</v>
      </c>
      <c r="F17" s="1297"/>
      <c r="G17" s="1298">
        <v>160</v>
      </c>
      <c r="H17" s="153">
        <f>IF(G17="","",G17-G17*COMPASS!$U$19)</f>
        <v>160</v>
      </c>
      <c r="J17" s="52"/>
    </row>
    <row r="18" spans="1:10" ht="15.6" customHeight="1">
      <c r="A18" s="1294" t="s">
        <v>12841</v>
      </c>
      <c r="B18" s="1295" t="s">
        <v>467</v>
      </c>
      <c r="C18" s="1300" t="s">
        <v>1127</v>
      </c>
      <c r="D18" s="1008" t="s">
        <v>16433</v>
      </c>
      <c r="E18" s="1296">
        <v>1</v>
      </c>
      <c r="F18" s="1297"/>
      <c r="G18" s="1298">
        <v>277</v>
      </c>
      <c r="H18" s="153">
        <f>IF(G18="","",G18-G18*COMPASS!$U$19)</f>
        <v>277</v>
      </c>
      <c r="J18" s="52"/>
    </row>
    <row r="19" spans="1:10" ht="15.6" customHeight="1">
      <c r="A19" s="1294" t="s">
        <v>12842</v>
      </c>
      <c r="B19" s="1295" t="s">
        <v>467</v>
      </c>
      <c r="C19" s="1300" t="s">
        <v>1128</v>
      </c>
      <c r="D19" s="1008" t="s">
        <v>16434</v>
      </c>
      <c r="E19" s="1296">
        <v>1</v>
      </c>
      <c r="F19" s="1297"/>
      <c r="G19" s="1298">
        <v>375</v>
      </c>
      <c r="H19" s="153">
        <f>IF(G19="","",G19-G19*COMPASS!$U$19)</f>
        <v>375</v>
      </c>
      <c r="J19" s="52"/>
    </row>
    <row r="20" spans="1:10" ht="15.6" customHeight="1">
      <c r="A20" s="1286" t="s">
        <v>2605</v>
      </c>
      <c r="B20" s="1287"/>
      <c r="C20" s="1288"/>
      <c r="D20" s="1287"/>
      <c r="E20" s="1287"/>
      <c r="F20" s="1287"/>
      <c r="G20" s="1287"/>
      <c r="H20" s="153" t="str">
        <f>IF(G20="","",G20-G20*COMPASS!$U$19)</f>
        <v/>
      </c>
      <c r="J20" s="52"/>
    </row>
    <row r="21" spans="1:10" ht="15.6" customHeight="1">
      <c r="A21" s="1290" t="s">
        <v>2606</v>
      </c>
      <c r="B21" s="1291"/>
      <c r="C21" s="1292"/>
      <c r="D21" s="1291"/>
      <c r="E21" s="1291"/>
      <c r="F21" s="1291"/>
      <c r="G21" s="1299"/>
      <c r="H21" s="153" t="str">
        <f>IF(G21="","",G21-G21*COMPASS!$U$19)</f>
        <v/>
      </c>
      <c r="J21" s="52"/>
    </row>
    <row r="22" spans="1:10" ht="15.6" customHeight="1">
      <c r="A22" s="1294" t="s">
        <v>12843</v>
      </c>
      <c r="B22" s="1295" t="s">
        <v>467</v>
      </c>
      <c r="C22" s="1300" t="s">
        <v>7536</v>
      </c>
      <c r="D22" s="1008" t="s">
        <v>16435</v>
      </c>
      <c r="E22" s="1296">
        <v>1</v>
      </c>
      <c r="F22" s="1297"/>
      <c r="G22" s="1298">
        <v>390</v>
      </c>
      <c r="H22" s="153">
        <f>IF(G22="","",G22-G22*COMPASS!$U$19)</f>
        <v>390</v>
      </c>
      <c r="J22" s="52"/>
    </row>
    <row r="23" spans="1:10" ht="15.6" customHeight="1">
      <c r="A23" s="1294" t="s">
        <v>12844</v>
      </c>
      <c r="B23" s="1295" t="s">
        <v>467</v>
      </c>
      <c r="C23" s="1300" t="s">
        <v>7537</v>
      </c>
      <c r="D23" s="1008" t="s">
        <v>16436</v>
      </c>
      <c r="E23" s="1296">
        <v>1</v>
      </c>
      <c r="F23" s="1297"/>
      <c r="G23" s="1298">
        <v>501</v>
      </c>
      <c r="H23" s="153">
        <f>IF(G23="","",G23-G23*COMPASS!$U$19)</f>
        <v>501</v>
      </c>
      <c r="J23" s="52"/>
    </row>
    <row r="24" spans="1:10" ht="15.6" customHeight="1">
      <c r="A24" s="1286" t="s">
        <v>1129</v>
      </c>
      <c r="B24" s="1287"/>
      <c r="C24" s="1288"/>
      <c r="D24" s="1287"/>
      <c r="E24" s="1287"/>
      <c r="F24" s="1287"/>
      <c r="G24" s="1287"/>
      <c r="H24" s="153" t="str">
        <f>IF(G24="","",G24-G24*COMPASS!$U$19)</f>
        <v/>
      </c>
      <c r="J24" s="52"/>
    </row>
    <row r="25" spans="1:10" ht="15.6" customHeight="1">
      <c r="A25" s="1290" t="s">
        <v>1651</v>
      </c>
      <c r="B25" s="1290"/>
      <c r="C25" s="1292"/>
      <c r="D25" s="1291"/>
      <c r="E25" s="1291"/>
      <c r="F25" s="1291"/>
      <c r="G25" s="1299"/>
      <c r="H25" s="153" t="str">
        <f>IF(G25="","",G25-G25*COMPASS!$U$19)</f>
        <v/>
      </c>
      <c r="J25" s="52"/>
    </row>
    <row r="26" spans="1:10" ht="15.6" customHeight="1">
      <c r="A26" s="1294" t="s">
        <v>12845</v>
      </c>
      <c r="B26" s="1295" t="s">
        <v>467</v>
      </c>
      <c r="C26" s="1300" t="s">
        <v>1652</v>
      </c>
      <c r="D26" s="1008" t="s">
        <v>16437</v>
      </c>
      <c r="E26" s="1008">
        <v>1</v>
      </c>
      <c r="F26" s="1297"/>
      <c r="G26" s="1298">
        <v>160</v>
      </c>
      <c r="H26" s="153">
        <f>IF(G26="","",G26-G26*COMPASS!$U$19)</f>
        <v>160</v>
      </c>
      <c r="J26" s="52"/>
    </row>
    <row r="27" spans="1:10" ht="15.6" customHeight="1">
      <c r="A27" s="1294" t="s">
        <v>12846</v>
      </c>
      <c r="B27" s="1295" t="s">
        <v>467</v>
      </c>
      <c r="C27" s="1300" t="s">
        <v>1653</v>
      </c>
      <c r="D27" s="1008" t="s">
        <v>16438</v>
      </c>
      <c r="E27" s="1008">
        <v>1</v>
      </c>
      <c r="F27" s="1297"/>
      <c r="G27" s="1298">
        <v>190</v>
      </c>
      <c r="H27" s="153">
        <f>IF(G27="","",G27-G27*COMPASS!$U$19)</f>
        <v>190</v>
      </c>
      <c r="J27" s="52"/>
    </row>
    <row r="28" spans="1:10" ht="15.6" customHeight="1">
      <c r="A28" s="1294" t="s">
        <v>12847</v>
      </c>
      <c r="B28" s="1295" t="s">
        <v>467</v>
      </c>
      <c r="C28" s="1300" t="s">
        <v>1823</v>
      </c>
      <c r="D28" s="1008" t="s">
        <v>16439</v>
      </c>
      <c r="E28" s="1008">
        <v>1</v>
      </c>
      <c r="F28" s="1297"/>
      <c r="G28" s="1298">
        <v>375</v>
      </c>
      <c r="H28" s="153">
        <f>IF(G28="","",G28-G28*COMPASS!$U$19)</f>
        <v>375</v>
      </c>
      <c r="J28" s="52"/>
    </row>
    <row r="29" spans="1:10" ht="15.6" customHeight="1">
      <c r="A29" s="1294" t="s">
        <v>12848</v>
      </c>
      <c r="B29" s="1295" t="s">
        <v>467</v>
      </c>
      <c r="C29" s="1300" t="s">
        <v>1824</v>
      </c>
      <c r="D29" s="1008" t="s">
        <v>16440</v>
      </c>
      <c r="E29" s="1008">
        <v>1</v>
      </c>
      <c r="F29" s="1297"/>
      <c r="G29" s="1298">
        <v>496</v>
      </c>
      <c r="H29" s="153"/>
      <c r="J29" s="52"/>
    </row>
    <row r="30" spans="1:10" ht="15.6" customHeight="1">
      <c r="A30" s="1294" t="s">
        <v>12849</v>
      </c>
      <c r="B30" s="1295" t="s">
        <v>467</v>
      </c>
      <c r="C30" s="1300" t="s">
        <v>1825</v>
      </c>
      <c r="D30" s="1008" t="s">
        <v>16441</v>
      </c>
      <c r="E30" s="1008">
        <v>1</v>
      </c>
      <c r="F30" s="1297"/>
      <c r="G30" s="1298">
        <v>697</v>
      </c>
      <c r="H30" s="153">
        <f>IF(G30="","",G30-G30*COMPASS!$U$19)</f>
        <v>697</v>
      </c>
      <c r="J30" s="52"/>
    </row>
    <row r="31" spans="1:10" ht="15.6" customHeight="1">
      <c r="A31" s="1286" t="s">
        <v>1256</v>
      </c>
      <c r="B31" s="1287"/>
      <c r="C31" s="1288"/>
      <c r="D31" s="1287"/>
      <c r="E31" s="1287"/>
      <c r="F31" s="1287"/>
      <c r="G31" s="1287"/>
      <c r="H31" s="153" t="str">
        <f>IF(G31="","",G31-G31*COMPASS!$U$19)</f>
        <v/>
      </c>
      <c r="J31" s="52"/>
    </row>
    <row r="32" spans="1:10" ht="15.6" customHeight="1">
      <c r="A32" s="1290" t="s">
        <v>1257</v>
      </c>
      <c r="B32" s="1291"/>
      <c r="C32" s="1292"/>
      <c r="D32" s="1291"/>
      <c r="E32" s="1291"/>
      <c r="F32" s="1291"/>
      <c r="G32" s="1299"/>
      <c r="H32" s="153" t="str">
        <f>IF(G32="","",G32-G32*COMPASS!$U$19)</f>
        <v/>
      </c>
      <c r="J32" s="52"/>
    </row>
    <row r="33" spans="1:10" ht="15.6" customHeight="1">
      <c r="A33" s="1294" t="s">
        <v>12856</v>
      </c>
      <c r="B33" s="1295" t="s">
        <v>216</v>
      </c>
      <c r="C33" s="341" t="s">
        <v>1258</v>
      </c>
      <c r="D33" s="1008" t="s">
        <v>16452</v>
      </c>
      <c r="E33" s="1008">
        <v>1</v>
      </c>
      <c r="F33" s="1297"/>
      <c r="G33" s="1298">
        <v>462</v>
      </c>
      <c r="H33" s="153">
        <f>IF(G33="","",G33-G33*COMPASS!$U$19)</f>
        <v>462</v>
      </c>
      <c r="J33" s="52"/>
    </row>
    <row r="34" spans="1:10" ht="15.6" customHeight="1">
      <c r="A34" s="1294" t="s">
        <v>12857</v>
      </c>
      <c r="B34" s="1295" t="s">
        <v>467</v>
      </c>
      <c r="C34" s="341" t="s">
        <v>1259</v>
      </c>
      <c r="D34" s="1008" t="s">
        <v>16453</v>
      </c>
      <c r="E34" s="1008">
        <v>1</v>
      </c>
      <c r="F34" s="1297"/>
      <c r="G34" s="1298">
        <v>542</v>
      </c>
      <c r="H34" s="153">
        <f>IF(G34="","",G34-G34*COMPASS!$U$19)</f>
        <v>542</v>
      </c>
      <c r="J34" s="52"/>
    </row>
    <row r="35" spans="1:10" ht="15.6" customHeight="1">
      <c r="A35" s="1294" t="s">
        <v>12858</v>
      </c>
      <c r="B35" s="1295" t="s">
        <v>216</v>
      </c>
      <c r="C35" s="341" t="s">
        <v>1260</v>
      </c>
      <c r="D35" s="1008" t="s">
        <v>16454</v>
      </c>
      <c r="E35" s="1008">
        <v>1</v>
      </c>
      <c r="F35" s="1297"/>
      <c r="G35" s="1298">
        <v>728</v>
      </c>
      <c r="H35" s="153">
        <f>IF(G35="","",G35-G35*COMPASS!$U$19)</f>
        <v>728</v>
      </c>
      <c r="J35" s="52"/>
    </row>
    <row r="36" spans="1:10" ht="15.6" customHeight="1">
      <c r="A36" s="1294" t="s">
        <v>12859</v>
      </c>
      <c r="B36" s="1295" t="s">
        <v>216</v>
      </c>
      <c r="C36" s="341" t="s">
        <v>1261</v>
      </c>
      <c r="D36" s="1008" t="s">
        <v>16455</v>
      </c>
      <c r="E36" s="1008">
        <v>1</v>
      </c>
      <c r="F36" s="1297"/>
      <c r="G36" s="1298">
        <v>972</v>
      </c>
      <c r="H36" s="153">
        <f>IF(G36="","",G36-G36*COMPASS!$U$19)</f>
        <v>972</v>
      </c>
      <c r="J36" s="52"/>
    </row>
    <row r="37" spans="1:10" ht="15.6" customHeight="1">
      <c r="A37" s="1286" t="s">
        <v>1141</v>
      </c>
      <c r="B37" s="1287"/>
      <c r="C37" s="1288"/>
      <c r="D37" s="1287"/>
      <c r="E37" s="1287"/>
      <c r="F37" s="1287"/>
      <c r="G37" s="1287"/>
      <c r="H37" s="153" t="str">
        <f>IF(G37="","",G37-G37*COMPASS!$U$19)</f>
        <v/>
      </c>
      <c r="J37" s="52"/>
    </row>
    <row r="38" spans="1:10" ht="15.6" customHeight="1">
      <c r="A38" s="1290" t="s">
        <v>2854</v>
      </c>
      <c r="B38" s="1291"/>
      <c r="C38" s="1292"/>
      <c r="D38" s="1291"/>
      <c r="E38" s="1291"/>
      <c r="F38" s="1291"/>
      <c r="G38" s="1299"/>
      <c r="H38" s="153" t="str">
        <f>IF(G38="","",G38-G38*COMPASS!$U$19)</f>
        <v/>
      </c>
      <c r="J38" s="52"/>
    </row>
    <row r="39" spans="1:10" ht="15.6" customHeight="1">
      <c r="A39" s="1294" t="s">
        <v>16442</v>
      </c>
      <c r="B39" s="1295" t="s">
        <v>467</v>
      </c>
      <c r="C39" s="1300" t="s">
        <v>2610</v>
      </c>
      <c r="D39" s="1008" t="s">
        <v>16443</v>
      </c>
      <c r="E39" s="1008">
        <v>1</v>
      </c>
      <c r="F39" s="1297"/>
      <c r="G39" s="1298">
        <v>728</v>
      </c>
      <c r="H39" s="153">
        <f>IF(G39="","",G39-G39*COMPASS!$U$19)</f>
        <v>728</v>
      </c>
      <c r="J39" s="52"/>
    </row>
    <row r="40" spans="1:10" ht="15.6" customHeight="1">
      <c r="A40" s="1294" t="s">
        <v>16444</v>
      </c>
      <c r="B40" s="1295" t="s">
        <v>467</v>
      </c>
      <c r="C40" s="1300" t="s">
        <v>2611</v>
      </c>
      <c r="D40" s="1008" t="s">
        <v>16445</v>
      </c>
      <c r="E40" s="1008">
        <v>1</v>
      </c>
      <c r="F40" s="1297"/>
      <c r="G40" s="1298">
        <v>861</v>
      </c>
      <c r="H40" s="153">
        <f>IF(G40="","",G40-G40*COMPASS!$U$19)</f>
        <v>861</v>
      </c>
      <c r="J40" s="52"/>
    </row>
    <row r="41" spans="1:10" ht="15.6" customHeight="1">
      <c r="A41" s="1286" t="s">
        <v>1142</v>
      </c>
      <c r="B41" s="1287"/>
      <c r="C41" s="1288"/>
      <c r="D41" s="1287"/>
      <c r="E41" s="1287"/>
      <c r="F41" s="1287"/>
      <c r="G41" s="1287"/>
      <c r="H41" s="153" t="str">
        <f>IF(G41="","",G41-G41*COMPASS!$U$19)</f>
        <v/>
      </c>
      <c r="J41" s="52"/>
    </row>
    <row r="42" spans="1:10" ht="15.6" customHeight="1">
      <c r="A42" s="1290" t="s">
        <v>1751</v>
      </c>
      <c r="B42" s="1291"/>
      <c r="C42" s="1292"/>
      <c r="D42" s="1291"/>
      <c r="E42" s="1291"/>
      <c r="F42" s="1291"/>
      <c r="G42" s="1299"/>
      <c r="H42" s="153" t="str">
        <f>IF(G42="","",G42-G42*COMPASS!$U$19)</f>
        <v/>
      </c>
      <c r="J42" s="52"/>
    </row>
    <row r="43" spans="1:10" ht="15.6" customHeight="1">
      <c r="A43" s="1294" t="s">
        <v>12850</v>
      </c>
      <c r="B43" s="1295" t="s">
        <v>467</v>
      </c>
      <c r="C43" s="1300" t="s">
        <v>1752</v>
      </c>
      <c r="D43" s="1008" t="s">
        <v>16446</v>
      </c>
      <c r="E43" s="1008">
        <v>1</v>
      </c>
      <c r="F43" s="1297"/>
      <c r="G43" s="1298">
        <v>861</v>
      </c>
      <c r="H43" s="153">
        <f>IF(G43="","",G43-G43*COMPASS!$U$19)</f>
        <v>861</v>
      </c>
      <c r="J43" s="52"/>
    </row>
    <row r="44" spans="1:10" ht="15.6" customHeight="1">
      <c r="A44" s="1294" t="s">
        <v>12851</v>
      </c>
      <c r="B44" s="1295" t="s">
        <v>467</v>
      </c>
      <c r="C44" s="1300" t="s">
        <v>1753</v>
      </c>
      <c r="D44" s="1008" t="s">
        <v>16447</v>
      </c>
      <c r="E44" s="1008">
        <v>1</v>
      </c>
      <c r="F44" s="1297"/>
      <c r="G44" s="1298">
        <v>962</v>
      </c>
      <c r="H44" s="153">
        <f>IF(G44="","",G44-G44*COMPASS!$U$19)</f>
        <v>962</v>
      </c>
      <c r="J44" s="52"/>
    </row>
    <row r="45" spans="1:10" ht="15.6" customHeight="1">
      <c r="A45" s="1294" t="s">
        <v>12852</v>
      </c>
      <c r="B45" s="1295" t="s">
        <v>467</v>
      </c>
      <c r="C45" s="1300" t="s">
        <v>1754</v>
      </c>
      <c r="D45" s="1008" t="s">
        <v>16448</v>
      </c>
      <c r="E45" s="1008">
        <v>1</v>
      </c>
      <c r="F45" s="1297"/>
      <c r="G45" s="1298">
        <v>1310</v>
      </c>
      <c r="H45" s="153">
        <f>IF(G45="","",G45-G45*COMPASS!$U$19)</f>
        <v>1310</v>
      </c>
      <c r="J45" s="52"/>
    </row>
    <row r="46" spans="1:10" ht="15.6" customHeight="1">
      <c r="A46" s="1294" t="s">
        <v>12853</v>
      </c>
      <c r="B46" s="1295" t="s">
        <v>467</v>
      </c>
      <c r="C46" s="1300" t="s">
        <v>12760</v>
      </c>
      <c r="D46" s="1008" t="s">
        <v>16449</v>
      </c>
      <c r="E46" s="1008">
        <v>1</v>
      </c>
      <c r="F46" s="1301"/>
      <c r="G46" s="1298">
        <v>1177</v>
      </c>
      <c r="H46" s="153">
        <f>IF(G46="","",G46-G46*COMPASS!$U$19)</f>
        <v>1177</v>
      </c>
      <c r="J46" s="52"/>
    </row>
    <row r="47" spans="1:10" ht="15.6" customHeight="1">
      <c r="A47" s="1294" t="s">
        <v>12854</v>
      </c>
      <c r="B47" s="1295" t="s">
        <v>467</v>
      </c>
      <c r="C47" s="1300" t="s">
        <v>1755</v>
      </c>
      <c r="D47" s="1008" t="s">
        <v>16450</v>
      </c>
      <c r="E47" s="1008">
        <v>1</v>
      </c>
      <c r="F47" s="1297"/>
      <c r="G47" s="1298">
        <v>1433</v>
      </c>
      <c r="H47" s="153">
        <f>IF(G47="","",G47-G47*COMPASS!$U$19)</f>
        <v>1433</v>
      </c>
      <c r="J47" s="52"/>
    </row>
    <row r="48" spans="1:10" ht="15.6" customHeight="1">
      <c r="A48" s="1294" t="s">
        <v>12855</v>
      </c>
      <c r="B48" s="1295" t="s">
        <v>467</v>
      </c>
      <c r="C48" s="1300" t="s">
        <v>11012</v>
      </c>
      <c r="D48" s="1008" t="s">
        <v>16451</v>
      </c>
      <c r="E48" s="1008">
        <v>1</v>
      </c>
      <c r="F48" s="1297"/>
      <c r="G48" s="1298">
        <v>1300</v>
      </c>
      <c r="H48" s="153">
        <f>IF(G48="","",G48-G48*COMPASS!$U$19)</f>
        <v>1300</v>
      </c>
      <c r="J48" s="52"/>
    </row>
    <row r="49" spans="1:10" ht="15.6" customHeight="1">
      <c r="A49" s="1290" t="s">
        <v>16560</v>
      </c>
      <c r="B49" s="1291"/>
      <c r="C49" s="1292"/>
      <c r="D49" s="1291"/>
      <c r="E49" s="1291"/>
      <c r="F49" s="1291"/>
      <c r="G49" s="1299"/>
      <c r="H49" s="153" t="str">
        <f>IF(G49="","",G49-G49*COMPASS!$U$19)</f>
        <v/>
      </c>
      <c r="J49" s="52"/>
    </row>
    <row r="50" spans="1:10" ht="15.6" customHeight="1">
      <c r="A50" s="1294" t="s">
        <v>12876</v>
      </c>
      <c r="B50" s="1295" t="s">
        <v>216</v>
      </c>
      <c r="C50" s="341" t="s">
        <v>1282</v>
      </c>
      <c r="D50" s="1008" t="s">
        <v>11021</v>
      </c>
      <c r="E50" s="1296">
        <v>1</v>
      </c>
      <c r="F50" s="1297"/>
      <c r="G50" s="1298">
        <v>948</v>
      </c>
      <c r="H50" s="153">
        <f>IF(G50="","",G50-G50*COMPASS!$U$19)</f>
        <v>948</v>
      </c>
      <c r="J50" s="52"/>
    </row>
    <row r="51" spans="1:10" ht="15.6" customHeight="1">
      <c r="A51" s="1294" t="s">
        <v>12877</v>
      </c>
      <c r="B51" s="1295" t="s">
        <v>216</v>
      </c>
      <c r="C51" s="341" t="s">
        <v>1283</v>
      </c>
      <c r="D51" s="1008" t="s">
        <v>11022</v>
      </c>
      <c r="E51" s="1296">
        <v>1</v>
      </c>
      <c r="F51" s="1297"/>
      <c r="G51" s="1298">
        <v>1279</v>
      </c>
      <c r="H51" s="153">
        <f>IF(G51="","",G51-G51*COMPASS!$U$19)</f>
        <v>1279</v>
      </c>
      <c r="J51" s="52"/>
    </row>
    <row r="52" spans="1:10" ht="15.6" customHeight="1">
      <c r="A52" s="1294" t="s">
        <v>12878</v>
      </c>
      <c r="B52" s="1295" t="s">
        <v>216</v>
      </c>
      <c r="C52" s="341" t="s">
        <v>12761</v>
      </c>
      <c r="D52" s="1008" t="s">
        <v>16561</v>
      </c>
      <c r="E52" s="1296">
        <v>1</v>
      </c>
      <c r="F52" s="1297"/>
      <c r="G52" s="1298">
        <v>1396</v>
      </c>
      <c r="H52" s="153">
        <f>IF(G52="","",G52-G52*COMPASS!$U$19)</f>
        <v>1396</v>
      </c>
      <c r="J52" s="52"/>
    </row>
    <row r="53" spans="1:10" ht="15.6" customHeight="1">
      <c r="A53" s="1286" t="s">
        <v>1262</v>
      </c>
      <c r="B53" s="1287"/>
      <c r="C53" s="1288"/>
      <c r="D53" s="1287"/>
      <c r="E53" s="1287"/>
      <c r="F53" s="1287"/>
      <c r="G53" s="1287"/>
      <c r="H53" s="153" t="str">
        <f>IF(G53="","",G53-G53*COMPASS!$U$19)</f>
        <v/>
      </c>
      <c r="J53" s="52"/>
    </row>
    <row r="54" spans="1:10" ht="15.6" customHeight="1">
      <c r="A54" s="1290" t="s">
        <v>1263</v>
      </c>
      <c r="B54" s="1291"/>
      <c r="C54" s="1292"/>
      <c r="D54" s="1291"/>
      <c r="E54" s="1291"/>
      <c r="F54" s="1291"/>
      <c r="G54" s="1299"/>
      <c r="H54" s="153" t="str">
        <f>IF(G54="","",G54-G54*COMPASS!$U$19)</f>
        <v/>
      </c>
      <c r="J54" s="52"/>
    </row>
    <row r="55" spans="1:10" ht="15.6" customHeight="1">
      <c r="A55" s="1294" t="s">
        <v>12860</v>
      </c>
      <c r="B55" s="1295" t="s">
        <v>571</v>
      </c>
      <c r="C55" s="341" t="s">
        <v>3444</v>
      </c>
      <c r="D55" s="1008" t="s">
        <v>16456</v>
      </c>
      <c r="E55" s="1008">
        <v>1</v>
      </c>
      <c r="F55" s="1297"/>
      <c r="G55" s="1298">
        <v>866</v>
      </c>
      <c r="H55" s="153">
        <f>IF(G55="","",G55-G55*COMPASS!$U$19)</f>
        <v>866</v>
      </c>
      <c r="J55" s="52"/>
    </row>
    <row r="56" spans="1:10" ht="15.6" customHeight="1">
      <c r="A56" s="1294" t="s">
        <v>12861</v>
      </c>
      <c r="B56" s="1295" t="s">
        <v>571</v>
      </c>
      <c r="C56" s="341" t="s">
        <v>3445</v>
      </c>
      <c r="D56" s="1008" t="s">
        <v>16457</v>
      </c>
      <c r="E56" s="1008">
        <v>1</v>
      </c>
      <c r="F56" s="1297"/>
      <c r="G56" s="1298">
        <v>1760</v>
      </c>
      <c r="H56" s="153">
        <f>IF(G56="","",G56-G56*COMPASS!$U$19)</f>
        <v>1760</v>
      </c>
      <c r="J56" s="52"/>
    </row>
    <row r="57" spans="1:10" ht="15.6" customHeight="1">
      <c r="A57" s="1294" t="s">
        <v>12862</v>
      </c>
      <c r="B57" s="1295" t="s">
        <v>571</v>
      </c>
      <c r="C57" s="341" t="s">
        <v>3446</v>
      </c>
      <c r="D57" s="1008" t="s">
        <v>16458</v>
      </c>
      <c r="E57" s="1008">
        <v>1</v>
      </c>
      <c r="F57" s="1297"/>
      <c r="G57" s="1298">
        <v>2235</v>
      </c>
      <c r="H57" s="153">
        <f>IF(G57="","",G57-G57*COMPASS!$U$19)</f>
        <v>2235</v>
      </c>
      <c r="J57" s="52"/>
    </row>
    <row r="58" spans="1:10" ht="15.6" customHeight="1">
      <c r="A58" s="1294" t="s">
        <v>12863</v>
      </c>
      <c r="B58" s="1295" t="s">
        <v>571</v>
      </c>
      <c r="C58" s="341" t="s">
        <v>4259</v>
      </c>
      <c r="D58" s="1008" t="s">
        <v>16459</v>
      </c>
      <c r="E58" s="1008">
        <v>1</v>
      </c>
      <c r="F58" s="1297"/>
      <c r="G58" s="1298">
        <v>972</v>
      </c>
      <c r="H58" s="153">
        <f>IF(G58="","",G58-G58*COMPASS!$U$19)</f>
        <v>972</v>
      </c>
      <c r="J58" s="52"/>
    </row>
    <row r="59" spans="1:10" ht="15.6" customHeight="1">
      <c r="A59" s="1294" t="s">
        <v>12864</v>
      </c>
      <c r="B59" s="1295" t="s">
        <v>571</v>
      </c>
      <c r="C59" s="341" t="s">
        <v>4260</v>
      </c>
      <c r="D59" s="1008" t="s">
        <v>16460</v>
      </c>
      <c r="E59" s="1008">
        <v>1</v>
      </c>
      <c r="F59" s="1297"/>
      <c r="G59" s="1298">
        <v>1545</v>
      </c>
      <c r="H59" s="153">
        <f>IF(G59="","",G59-G59*COMPASS!$U$19)</f>
        <v>1545</v>
      </c>
      <c r="J59" s="52"/>
    </row>
    <row r="60" spans="1:10" ht="15.6" customHeight="1">
      <c r="A60" s="1294" t="s">
        <v>12865</v>
      </c>
      <c r="B60" s="1295" t="s">
        <v>571</v>
      </c>
      <c r="C60" s="341" t="s">
        <v>4261</v>
      </c>
      <c r="D60" s="1008" t="s">
        <v>16461</v>
      </c>
      <c r="E60" s="1008">
        <v>1</v>
      </c>
      <c r="F60" s="1297"/>
      <c r="G60" s="1298">
        <v>2070</v>
      </c>
      <c r="H60" s="153">
        <f>IF(G60="","",G60-G60*COMPASS!$U$19)</f>
        <v>2070</v>
      </c>
      <c r="J60" s="52"/>
    </row>
    <row r="61" spans="1:10" ht="15.6" customHeight="1">
      <c r="A61" s="1294" t="s">
        <v>16462</v>
      </c>
      <c r="B61" s="1295" t="s">
        <v>571</v>
      </c>
      <c r="C61" s="341" t="s">
        <v>16463</v>
      </c>
      <c r="D61" s="1008" t="s">
        <v>16464</v>
      </c>
      <c r="E61" s="1008">
        <v>1</v>
      </c>
      <c r="F61" s="1297"/>
      <c r="G61" s="1298">
        <v>2482</v>
      </c>
      <c r="H61" s="153">
        <f>IF(G61="","",G61-G61*COMPASS!$U$19)</f>
        <v>2482</v>
      </c>
      <c r="J61" s="52"/>
    </row>
    <row r="62" spans="1:10" ht="15.6" customHeight="1">
      <c r="A62" s="1290" t="s">
        <v>1264</v>
      </c>
      <c r="B62" s="1291"/>
      <c r="C62" s="1292"/>
      <c r="D62" s="1291"/>
      <c r="E62" s="1291"/>
      <c r="F62" s="1291"/>
      <c r="G62" s="1299"/>
      <c r="H62" s="153" t="str">
        <f>IF(G62="","",G62-G62*COMPASS!$U$19)</f>
        <v/>
      </c>
      <c r="J62" s="52"/>
    </row>
    <row r="63" spans="1:10" ht="15.6" customHeight="1">
      <c r="A63" s="1294" t="s">
        <v>12866</v>
      </c>
      <c r="B63" s="1295" t="s">
        <v>216</v>
      </c>
      <c r="C63" s="341" t="s">
        <v>1265</v>
      </c>
      <c r="D63" s="1008" t="s">
        <v>11013</v>
      </c>
      <c r="E63" s="1296">
        <v>1</v>
      </c>
      <c r="F63" s="1297"/>
      <c r="G63" s="1298">
        <v>523</v>
      </c>
      <c r="H63" s="153">
        <f>IF(G63="","",G63-G63*COMPASS!$U$19)</f>
        <v>523</v>
      </c>
      <c r="J63" s="52"/>
    </row>
    <row r="64" spans="1:10" ht="15.6" customHeight="1">
      <c r="A64" s="1294" t="s">
        <v>12867</v>
      </c>
      <c r="B64" s="1295" t="s">
        <v>216</v>
      </c>
      <c r="C64" s="341" t="s">
        <v>1266</v>
      </c>
      <c r="D64" s="1008" t="s">
        <v>11013</v>
      </c>
      <c r="E64" s="1296">
        <v>1</v>
      </c>
      <c r="F64" s="1297"/>
      <c r="G64" s="1298">
        <v>672</v>
      </c>
      <c r="H64" s="153">
        <f>IF(G64="","",G64-G64*COMPASS!$U$19)</f>
        <v>672</v>
      </c>
      <c r="J64" s="52"/>
    </row>
    <row r="65" spans="1:10" ht="15.6" customHeight="1">
      <c r="A65" s="1294" t="s">
        <v>12868</v>
      </c>
      <c r="B65" s="1295" t="s">
        <v>216</v>
      </c>
      <c r="C65" s="341" t="s">
        <v>1267</v>
      </c>
      <c r="D65" s="1008" t="s">
        <v>11014</v>
      </c>
      <c r="E65" s="1296">
        <v>1</v>
      </c>
      <c r="F65" s="1297"/>
      <c r="G65" s="1298">
        <v>1474</v>
      </c>
      <c r="H65" s="153">
        <f>IF(G65="","",G65-G65*COMPASS!$U$19)</f>
        <v>1474</v>
      </c>
      <c r="J65" s="52"/>
    </row>
    <row r="66" spans="1:10" ht="15.6" customHeight="1">
      <c r="A66" s="1294" t="s">
        <v>12869</v>
      </c>
      <c r="B66" s="1295" t="s">
        <v>216</v>
      </c>
      <c r="C66" s="341" t="s">
        <v>1268</v>
      </c>
      <c r="D66" s="1008" t="s">
        <v>11015</v>
      </c>
      <c r="E66" s="1296">
        <v>1</v>
      </c>
      <c r="F66" s="1297"/>
      <c r="G66" s="1298">
        <v>852</v>
      </c>
      <c r="H66" s="153">
        <f>IF(G66="","",G66-G66*COMPASS!$U$19)</f>
        <v>852</v>
      </c>
      <c r="J66" s="52"/>
    </row>
    <row r="67" spans="1:10" ht="15.6" customHeight="1">
      <c r="A67" s="1294" t="s">
        <v>12870</v>
      </c>
      <c r="B67" s="1295" t="s">
        <v>216</v>
      </c>
      <c r="C67" s="341" t="s">
        <v>1269</v>
      </c>
      <c r="D67" s="1008" t="s">
        <v>11016</v>
      </c>
      <c r="E67" s="1296">
        <v>1</v>
      </c>
      <c r="F67" s="1297"/>
      <c r="G67" s="1298">
        <v>1153</v>
      </c>
      <c r="H67" s="153">
        <f>IF(G67="","",G67-G67*COMPASS!$U$19)</f>
        <v>1153</v>
      </c>
      <c r="J67" s="52"/>
    </row>
    <row r="68" spans="1:10" ht="15.6" customHeight="1">
      <c r="A68" s="1294" t="s">
        <v>12871</v>
      </c>
      <c r="B68" s="1295" t="s">
        <v>216</v>
      </c>
      <c r="C68" s="341" t="s">
        <v>1270</v>
      </c>
      <c r="D68" s="1008" t="s">
        <v>11017</v>
      </c>
      <c r="E68" s="1296">
        <v>1</v>
      </c>
      <c r="F68" s="1297"/>
      <c r="G68" s="1298">
        <v>2494</v>
      </c>
      <c r="H68" s="153">
        <f>IF(G68="","",G68-G68*COMPASS!$U$19)</f>
        <v>2494</v>
      </c>
      <c r="J68" s="52"/>
    </row>
    <row r="69" spans="1:10" ht="15.6" customHeight="1">
      <c r="A69" s="1286" t="s">
        <v>16562</v>
      </c>
      <c r="B69" s="1287"/>
      <c r="C69" s="1288"/>
      <c r="D69" s="1287"/>
      <c r="E69" s="1287"/>
      <c r="F69" s="1287"/>
      <c r="G69" s="1287"/>
      <c r="H69" s="153" t="str">
        <f>IF(G69="","",G69-G69*COMPASS!$U$19)</f>
        <v/>
      </c>
      <c r="J69" s="52"/>
    </row>
    <row r="70" spans="1:10" ht="15.6" customHeight="1">
      <c r="A70" s="1290" t="s">
        <v>16563</v>
      </c>
      <c r="B70" s="1291"/>
      <c r="C70" s="1292"/>
      <c r="D70" s="1291"/>
      <c r="E70" s="1291"/>
      <c r="F70" s="1291"/>
      <c r="G70" s="1299"/>
      <c r="H70" s="153" t="str">
        <f>IF(G70="","",G70-G70*COMPASS!$U$19)</f>
        <v/>
      </c>
      <c r="J70" s="52"/>
    </row>
    <row r="71" spans="1:10" ht="15.6" customHeight="1">
      <c r="A71" s="1302" t="s">
        <v>16564</v>
      </c>
      <c r="B71" s="1303" t="s">
        <v>216</v>
      </c>
      <c r="C71" s="1304" t="s">
        <v>16565</v>
      </c>
      <c r="D71" s="1305" t="s">
        <v>16566</v>
      </c>
      <c r="E71" s="1306">
        <v>1</v>
      </c>
      <c r="F71" s="1307" t="s">
        <v>445</v>
      </c>
      <c r="G71" s="1298">
        <v>807</v>
      </c>
      <c r="H71" s="153">
        <f>IF(G71="","",G71-G71*COMPASS!$U$19)</f>
        <v>807</v>
      </c>
      <c r="J71" s="52"/>
    </row>
    <row r="72" spans="1:10" ht="15.6" customHeight="1">
      <c r="A72" s="1302" t="s">
        <v>16567</v>
      </c>
      <c r="B72" s="1303" t="s">
        <v>216</v>
      </c>
      <c r="C72" s="1304" t="s">
        <v>16568</v>
      </c>
      <c r="D72" s="1305" t="s">
        <v>16569</v>
      </c>
      <c r="E72" s="1306">
        <v>1</v>
      </c>
      <c r="F72" s="1307" t="s">
        <v>445</v>
      </c>
      <c r="G72" s="1298">
        <v>866</v>
      </c>
      <c r="H72" s="153">
        <f>IF(G72="","",G72-G72*COMPASS!$U$19)</f>
        <v>866</v>
      </c>
      <c r="J72" s="52"/>
    </row>
    <row r="73" spans="1:10" ht="15.6" customHeight="1">
      <c r="A73" s="1302" t="s">
        <v>16570</v>
      </c>
      <c r="B73" s="1303" t="s">
        <v>216</v>
      </c>
      <c r="C73" s="1304" t="s">
        <v>16571</v>
      </c>
      <c r="D73" s="1305" t="s">
        <v>16572</v>
      </c>
      <c r="E73" s="1306">
        <v>1</v>
      </c>
      <c r="F73" s="1307" t="s">
        <v>445</v>
      </c>
      <c r="G73" s="1298">
        <v>1313</v>
      </c>
      <c r="H73" s="153">
        <f>IF(G73="","",G73-G73*COMPASS!$U$19)</f>
        <v>1313</v>
      </c>
      <c r="J73" s="52"/>
    </row>
    <row r="74" spans="1:10" ht="15.6" customHeight="1">
      <c r="A74" s="1302" t="s">
        <v>16573</v>
      </c>
      <c r="B74" s="1303" t="s">
        <v>216</v>
      </c>
      <c r="C74" s="1304" t="s">
        <v>16574</v>
      </c>
      <c r="D74" s="1305" t="s">
        <v>16575</v>
      </c>
      <c r="E74" s="1306">
        <v>1</v>
      </c>
      <c r="F74" s="1307" t="s">
        <v>445</v>
      </c>
      <c r="G74" s="1298">
        <v>1760</v>
      </c>
      <c r="H74" s="153">
        <f>IF(G74="","",G74-G74*COMPASS!$U$19)</f>
        <v>1760</v>
      </c>
      <c r="J74" s="52"/>
    </row>
    <row r="75" spans="1:10" ht="15.6" customHeight="1">
      <c r="A75" s="1302" t="s">
        <v>16576</v>
      </c>
      <c r="B75" s="1303" t="s">
        <v>216</v>
      </c>
      <c r="C75" s="1308" t="s">
        <v>16577</v>
      </c>
      <c r="D75" s="1305" t="s">
        <v>16578</v>
      </c>
      <c r="E75" s="1306">
        <v>1</v>
      </c>
      <c r="F75" s="1307" t="s">
        <v>445</v>
      </c>
      <c r="G75" s="1298">
        <v>2235</v>
      </c>
      <c r="H75" s="153">
        <f>IF(G75="","",G75-G75*COMPASS!$U$19)</f>
        <v>2235</v>
      </c>
      <c r="J75" s="52"/>
    </row>
    <row r="76" spans="1:10" ht="15.6" customHeight="1">
      <c r="A76" s="1302" t="s">
        <v>16579</v>
      </c>
      <c r="B76" s="1303" t="s">
        <v>216</v>
      </c>
      <c r="C76" s="1304" t="s">
        <v>16580</v>
      </c>
      <c r="D76" s="1305" t="s">
        <v>16581</v>
      </c>
      <c r="E76" s="1306">
        <v>1</v>
      </c>
      <c r="F76" s="1307" t="s">
        <v>445</v>
      </c>
      <c r="G76" s="1298">
        <v>972</v>
      </c>
      <c r="H76" s="153">
        <f>IF(G76="","",G76-G76*COMPASS!$U$19)</f>
        <v>972</v>
      </c>
      <c r="J76" s="52"/>
    </row>
    <row r="77" spans="1:10" ht="15.6" customHeight="1">
      <c r="A77" s="1302" t="s">
        <v>16582</v>
      </c>
      <c r="B77" s="1303" t="s">
        <v>216</v>
      </c>
      <c r="C77" s="1304" t="s">
        <v>16583</v>
      </c>
      <c r="D77" s="1305" t="s">
        <v>16584</v>
      </c>
      <c r="E77" s="1306">
        <v>1</v>
      </c>
      <c r="F77" s="1307" t="s">
        <v>445</v>
      </c>
      <c r="G77" s="1298">
        <v>1545</v>
      </c>
      <c r="H77" s="153">
        <f>IF(G77="","",G77-G77*COMPASS!$U$19)</f>
        <v>1545</v>
      </c>
      <c r="J77" s="52"/>
    </row>
    <row r="78" spans="1:10" ht="15.6" customHeight="1">
      <c r="A78" s="1302" t="s">
        <v>16585</v>
      </c>
      <c r="B78" s="1303" t="s">
        <v>216</v>
      </c>
      <c r="C78" s="1304" t="s">
        <v>16586</v>
      </c>
      <c r="D78" s="1305" t="s">
        <v>16587</v>
      </c>
      <c r="E78" s="1306">
        <v>1</v>
      </c>
      <c r="F78" s="1307" t="s">
        <v>445</v>
      </c>
      <c r="G78" s="1298">
        <v>2070</v>
      </c>
      <c r="H78" s="153">
        <f>IF(G78="","",G78-G78*COMPASS!$U$19)</f>
        <v>2070</v>
      </c>
      <c r="J78" s="52"/>
    </row>
    <row r="79" spans="1:10" ht="15.6" customHeight="1">
      <c r="A79" s="1302" t="s">
        <v>16588</v>
      </c>
      <c r="B79" s="1303" t="s">
        <v>216</v>
      </c>
      <c r="C79" s="1304" t="s">
        <v>16589</v>
      </c>
      <c r="D79" s="1305" t="s">
        <v>16590</v>
      </c>
      <c r="E79" s="1306">
        <v>1</v>
      </c>
      <c r="F79" s="1307" t="s">
        <v>445</v>
      </c>
      <c r="G79" s="1298">
        <v>2482</v>
      </c>
      <c r="H79" s="153">
        <f>IF(G79="","",G79-G79*COMPASS!$U$19)</f>
        <v>2482</v>
      </c>
      <c r="J79" s="52"/>
    </row>
    <row r="80" spans="1:10" ht="15.6" customHeight="1">
      <c r="A80" s="1290" t="s">
        <v>17595</v>
      </c>
      <c r="B80" s="1291"/>
      <c r="C80" s="1292"/>
      <c r="D80" s="1291"/>
      <c r="E80" s="1291"/>
      <c r="F80" s="1291"/>
      <c r="G80" s="1299"/>
      <c r="H80" s="153" t="str">
        <f>IF(G80="","",G80-G80*COMPASS!$U$19)</f>
        <v/>
      </c>
      <c r="J80" s="52"/>
    </row>
    <row r="81" spans="1:10" ht="15.6" customHeight="1">
      <c r="A81" s="1309" t="s">
        <v>17596</v>
      </c>
      <c r="B81" s="1310" t="s">
        <v>216</v>
      </c>
      <c r="C81" s="530" t="s">
        <v>17597</v>
      </c>
      <c r="D81" s="1311" t="s">
        <v>17598</v>
      </c>
      <c r="E81" s="1312">
        <v>1</v>
      </c>
      <c r="F81" s="1307" t="s">
        <v>445</v>
      </c>
      <c r="G81" s="1313">
        <v>523</v>
      </c>
      <c r="H81" s="153">
        <f>IF(G81="","",G81-G81*COMPASS!$U$19)</f>
        <v>523</v>
      </c>
      <c r="J81" s="52"/>
    </row>
    <row r="82" spans="1:10" ht="15.6" customHeight="1">
      <c r="A82" s="1309" t="s">
        <v>17599</v>
      </c>
      <c r="B82" s="1310" t="s">
        <v>216</v>
      </c>
      <c r="C82" s="530" t="s">
        <v>17600</v>
      </c>
      <c r="D82" s="1311" t="s">
        <v>17598</v>
      </c>
      <c r="E82" s="1312">
        <v>1</v>
      </c>
      <c r="F82" s="1307" t="s">
        <v>445</v>
      </c>
      <c r="G82" s="1313">
        <v>672</v>
      </c>
      <c r="H82" s="153">
        <f>IF(G82="","",G82-G82*COMPASS!$U$19)</f>
        <v>672</v>
      </c>
      <c r="J82" s="52"/>
    </row>
    <row r="83" spans="1:10" ht="15.6" customHeight="1">
      <c r="A83" s="1309" t="s">
        <v>17601</v>
      </c>
      <c r="B83" s="1310" t="s">
        <v>216</v>
      </c>
      <c r="C83" s="530" t="s">
        <v>17602</v>
      </c>
      <c r="D83" s="1311" t="s">
        <v>17603</v>
      </c>
      <c r="E83" s="1312">
        <v>1</v>
      </c>
      <c r="F83" s="1307" t="s">
        <v>445</v>
      </c>
      <c r="G83" s="1313">
        <v>1474</v>
      </c>
      <c r="H83" s="153">
        <f>IF(G83="","",G83-G83*COMPASS!$U$19)</f>
        <v>1474</v>
      </c>
      <c r="J83" s="52"/>
    </row>
    <row r="84" spans="1:10" ht="15.6" customHeight="1">
      <c r="A84" s="1309" t="s">
        <v>17604</v>
      </c>
      <c r="B84" s="1310" t="s">
        <v>216</v>
      </c>
      <c r="C84" s="530" t="s">
        <v>17605</v>
      </c>
      <c r="D84" s="1311" t="s">
        <v>17606</v>
      </c>
      <c r="E84" s="1312">
        <v>1</v>
      </c>
      <c r="F84" s="1307" t="s">
        <v>445</v>
      </c>
      <c r="G84" s="1313">
        <v>852</v>
      </c>
      <c r="H84" s="153">
        <f>IF(G84="","",G84-G84*COMPASS!$U$19)</f>
        <v>852</v>
      </c>
      <c r="J84" s="52"/>
    </row>
    <row r="85" spans="1:10" ht="15.6" customHeight="1">
      <c r="A85" s="1309" t="s">
        <v>17607</v>
      </c>
      <c r="B85" s="1310" t="s">
        <v>216</v>
      </c>
      <c r="C85" s="530" t="s">
        <v>17608</v>
      </c>
      <c r="D85" s="1311" t="s">
        <v>17606</v>
      </c>
      <c r="E85" s="1312">
        <v>1</v>
      </c>
      <c r="F85" s="1307" t="s">
        <v>445</v>
      </c>
      <c r="G85" s="1313">
        <v>1153</v>
      </c>
      <c r="H85" s="153">
        <f>IF(G85="","",G85-G85*COMPASS!$U$19)</f>
        <v>1153</v>
      </c>
      <c r="J85" s="52"/>
    </row>
    <row r="86" spans="1:10" ht="15.6" customHeight="1">
      <c r="A86" s="1309" t="s">
        <v>17609</v>
      </c>
      <c r="B86" s="1310" t="s">
        <v>216</v>
      </c>
      <c r="C86" s="530" t="s">
        <v>17610</v>
      </c>
      <c r="D86" s="1311" t="s">
        <v>17611</v>
      </c>
      <c r="E86" s="1312">
        <v>1</v>
      </c>
      <c r="F86" s="1307" t="s">
        <v>445</v>
      </c>
      <c r="G86" s="1313">
        <v>2494</v>
      </c>
      <c r="H86" s="153">
        <f>IF(G86="","",G86-G86*COMPASS!$U$19)</f>
        <v>2494</v>
      </c>
      <c r="J86" s="52"/>
    </row>
    <row r="87" spans="1:10" ht="15.6" customHeight="1">
      <c r="A87" s="1286" t="s">
        <v>16465</v>
      </c>
      <c r="B87" s="1287"/>
      <c r="C87" s="1288"/>
      <c r="D87" s="1287"/>
      <c r="E87" s="1287"/>
      <c r="F87" s="1287"/>
      <c r="G87" s="1287"/>
      <c r="H87" s="153" t="str">
        <f>IF(G87="","",G87-G87*COMPASS!$U$19)</f>
        <v/>
      </c>
      <c r="J87" s="52"/>
    </row>
    <row r="88" spans="1:10" ht="15.6" customHeight="1">
      <c r="A88" s="1290" t="s">
        <v>16466</v>
      </c>
      <c r="B88" s="1291"/>
      <c r="C88" s="1292"/>
      <c r="D88" s="1291"/>
      <c r="E88" s="1291"/>
      <c r="F88" s="1291"/>
      <c r="G88" s="1299"/>
      <c r="H88" s="153" t="str">
        <f>IF(G88="","",G88-G88*COMPASS!$U$19)</f>
        <v/>
      </c>
      <c r="J88" s="52"/>
    </row>
    <row r="89" spans="1:10" ht="15.6" customHeight="1">
      <c r="A89" s="1294" t="s">
        <v>16467</v>
      </c>
      <c r="B89" s="1295" t="s">
        <v>216</v>
      </c>
      <c r="C89" s="341" t="s">
        <v>16468</v>
      </c>
      <c r="D89" s="1008" t="s">
        <v>16469</v>
      </c>
      <c r="E89" s="1296">
        <v>1</v>
      </c>
      <c r="F89" s="1297"/>
      <c r="G89" s="1298">
        <v>1547</v>
      </c>
      <c r="H89" s="153">
        <f>IF(G89="","",G89-G89*COMPASS!$U$19)</f>
        <v>1547</v>
      </c>
      <c r="J89" s="52"/>
    </row>
    <row r="90" spans="1:10" ht="15.6" customHeight="1">
      <c r="A90" s="1294" t="s">
        <v>16470</v>
      </c>
      <c r="B90" s="1295" t="s">
        <v>216</v>
      </c>
      <c r="C90" s="341" t="s">
        <v>16471</v>
      </c>
      <c r="D90" s="1008" t="s">
        <v>16472</v>
      </c>
      <c r="E90" s="1296">
        <v>1</v>
      </c>
      <c r="F90" s="1297"/>
      <c r="G90" s="1298">
        <v>2012</v>
      </c>
      <c r="H90" s="153">
        <f>IF(G90="","",G90-G90*COMPASS!$U$19)</f>
        <v>2012</v>
      </c>
      <c r="J90" s="52"/>
    </row>
    <row r="91" spans="1:10" ht="15.6" customHeight="1">
      <c r="A91" s="1314" t="s">
        <v>17612</v>
      </c>
      <c r="B91" s="1291"/>
      <c r="C91" s="1292"/>
      <c r="D91" s="1291"/>
      <c r="E91" s="1291"/>
      <c r="F91" s="1291"/>
      <c r="G91" s="1299"/>
      <c r="H91" s="153" t="str">
        <f>IF(G91="","",G91-G91*COMPASS!$U$19)</f>
        <v/>
      </c>
      <c r="J91" s="52"/>
    </row>
    <row r="92" spans="1:10" ht="15.6" customHeight="1">
      <c r="A92" s="1294" t="s">
        <v>17613</v>
      </c>
      <c r="B92" s="1295" t="s">
        <v>216</v>
      </c>
      <c r="C92" s="341" t="s">
        <v>17614</v>
      </c>
      <c r="D92" s="1008" t="s">
        <v>17615</v>
      </c>
      <c r="E92" s="1296">
        <v>1</v>
      </c>
      <c r="F92" s="1315"/>
      <c r="G92" s="1298">
        <v>1093</v>
      </c>
      <c r="H92" s="153">
        <f>IF(G92="","",G92-G92*COMPASS!$U$19)</f>
        <v>1093</v>
      </c>
      <c r="J92" s="52"/>
    </row>
    <row r="93" spans="1:10" ht="15.6" customHeight="1">
      <c r="A93" s="1286" t="s">
        <v>11018</v>
      </c>
      <c r="B93" s="1287"/>
      <c r="C93" s="1288"/>
      <c r="D93" s="1287"/>
      <c r="E93" s="1287"/>
      <c r="F93" s="1287"/>
      <c r="G93" s="1287"/>
      <c r="H93" s="153" t="str">
        <f>IF(G93="","",G93-G93*COMPASS!$U$19)</f>
        <v/>
      </c>
      <c r="J93" s="52"/>
    </row>
    <row r="94" spans="1:10" ht="15.6" customHeight="1">
      <c r="A94" s="1290" t="s">
        <v>1272</v>
      </c>
      <c r="B94" s="1291"/>
      <c r="C94" s="1292"/>
      <c r="D94" s="1291"/>
      <c r="E94" s="1291"/>
      <c r="F94" s="1291"/>
      <c r="G94" s="1299"/>
      <c r="H94" s="153" t="str">
        <f>IF(G94="","",G94-G94*COMPASS!$U$19)</f>
        <v/>
      </c>
      <c r="J94" s="52"/>
    </row>
    <row r="95" spans="1:10" ht="15.6" customHeight="1">
      <c r="A95" s="1294" t="s">
        <v>12872</v>
      </c>
      <c r="B95" s="1295" t="s">
        <v>571</v>
      </c>
      <c r="C95" s="1316" t="s">
        <v>4262</v>
      </c>
      <c r="D95" s="1008" t="s">
        <v>16473</v>
      </c>
      <c r="E95" s="1296">
        <v>1</v>
      </c>
      <c r="F95" s="1297"/>
      <c r="G95" s="1298">
        <v>972</v>
      </c>
      <c r="H95" s="153">
        <f>IF(G95="","",G95-G95*COMPASS!$U$19)</f>
        <v>972</v>
      </c>
      <c r="J95" s="52"/>
    </row>
    <row r="96" spans="1:10" ht="15.6" customHeight="1">
      <c r="A96" s="1294" t="s">
        <v>16474</v>
      </c>
      <c r="B96" s="1295" t="s">
        <v>571</v>
      </c>
      <c r="C96" s="1300" t="s">
        <v>4263</v>
      </c>
      <c r="D96" s="1008" t="s">
        <v>16475</v>
      </c>
      <c r="E96" s="1296">
        <v>1</v>
      </c>
      <c r="F96" s="1297"/>
      <c r="G96" s="1298">
        <v>1459</v>
      </c>
      <c r="H96" s="153">
        <f>IF(G96="","",G96-G96*COMPASS!$U$19)</f>
        <v>1459</v>
      </c>
      <c r="J96" s="52"/>
    </row>
    <row r="97" spans="1:10" ht="15.6" customHeight="1">
      <c r="A97" s="1294" t="s">
        <v>12873</v>
      </c>
      <c r="B97" s="1295" t="s">
        <v>571</v>
      </c>
      <c r="C97" s="1300" t="s">
        <v>4264</v>
      </c>
      <c r="D97" s="1008" t="s">
        <v>16476</v>
      </c>
      <c r="E97" s="1296">
        <v>1</v>
      </c>
      <c r="F97" s="1297"/>
      <c r="G97" s="1298">
        <v>1847</v>
      </c>
      <c r="H97" s="153">
        <f>IF(G97="","",G97-G97*COMPASS!$U$19)</f>
        <v>1847</v>
      </c>
      <c r="J97" s="52"/>
    </row>
    <row r="98" spans="1:10" ht="15.6" customHeight="1">
      <c r="A98" s="1314" t="s">
        <v>1247</v>
      </c>
      <c r="B98" s="1291"/>
      <c r="C98" s="1292"/>
      <c r="D98" s="1291"/>
      <c r="E98" s="1291"/>
      <c r="F98" s="1291"/>
      <c r="G98" s="1299"/>
      <c r="H98" s="153" t="str">
        <f>IF(G98="","",G98-G98*COMPASS!$U$19)</f>
        <v/>
      </c>
      <c r="J98" s="52"/>
    </row>
    <row r="99" spans="1:10" ht="15.6" customHeight="1">
      <c r="A99" s="1294" t="s">
        <v>12874</v>
      </c>
      <c r="B99" s="1295" t="s">
        <v>216</v>
      </c>
      <c r="C99" s="341" t="s">
        <v>1248</v>
      </c>
      <c r="D99" s="1008" t="s">
        <v>11019</v>
      </c>
      <c r="E99" s="1296">
        <v>1</v>
      </c>
      <c r="F99" s="1297"/>
      <c r="G99" s="1298">
        <v>639</v>
      </c>
      <c r="H99" s="153">
        <f>IF(G99="","",G99-G99*COMPASS!$U$19)</f>
        <v>639</v>
      </c>
      <c r="J99" s="52"/>
    </row>
    <row r="100" spans="1:10" ht="15.6" customHeight="1">
      <c r="A100" s="1294" t="s">
        <v>12875</v>
      </c>
      <c r="B100" s="1295" t="s">
        <v>216</v>
      </c>
      <c r="C100" s="341" t="s">
        <v>695</v>
      </c>
      <c r="D100" s="1008" t="s">
        <v>11020</v>
      </c>
      <c r="E100" s="1296">
        <v>1</v>
      </c>
      <c r="F100" s="1297"/>
      <c r="G100" s="1298">
        <v>728</v>
      </c>
      <c r="H100" s="153">
        <f>IF(G100="","",G100-G100*COMPASS!$U$19)</f>
        <v>728</v>
      </c>
      <c r="J100" s="52"/>
    </row>
    <row r="101" spans="1:10" ht="15.6" customHeight="1">
      <c r="A101" s="1294" t="s">
        <v>12876</v>
      </c>
      <c r="B101" s="1295" t="s">
        <v>216</v>
      </c>
      <c r="C101" s="341" t="s">
        <v>1282</v>
      </c>
      <c r="D101" s="1008" t="s">
        <v>11021</v>
      </c>
      <c r="E101" s="1296">
        <v>1</v>
      </c>
      <c r="F101" s="1297"/>
      <c r="G101" s="1298">
        <v>948</v>
      </c>
      <c r="H101" s="153">
        <f>IF(G101="","",G101-G101*COMPASS!$U$19)</f>
        <v>948</v>
      </c>
      <c r="J101" s="52"/>
    </row>
    <row r="102" spans="1:10" ht="15.6" customHeight="1">
      <c r="A102" s="1294" t="s">
        <v>12877</v>
      </c>
      <c r="B102" s="1295" t="s">
        <v>216</v>
      </c>
      <c r="C102" s="341" t="s">
        <v>1283</v>
      </c>
      <c r="D102" s="1008" t="s">
        <v>11022</v>
      </c>
      <c r="E102" s="1296">
        <v>1</v>
      </c>
      <c r="F102" s="1297"/>
      <c r="G102" s="1298">
        <v>1279</v>
      </c>
      <c r="H102" s="153">
        <f>IF(G102="","",G102-G102*COMPASS!$U$19)</f>
        <v>1279</v>
      </c>
      <c r="J102" s="52"/>
    </row>
    <row r="103" spans="1:10" ht="15.6" customHeight="1">
      <c r="A103" s="1294" t="s">
        <v>12878</v>
      </c>
      <c r="B103" s="1295" t="s">
        <v>216</v>
      </c>
      <c r="C103" s="341" t="s">
        <v>12761</v>
      </c>
      <c r="D103" s="1008" t="s">
        <v>12762</v>
      </c>
      <c r="E103" s="1296">
        <v>1</v>
      </c>
      <c r="F103" s="1297"/>
      <c r="G103" s="1298">
        <v>1396</v>
      </c>
      <c r="H103" s="153">
        <f>IF(G103="","",G103-G103*COMPASS!$U$19)</f>
        <v>1396</v>
      </c>
      <c r="J103" s="52"/>
    </row>
    <row r="104" spans="1:10" ht="15.6" customHeight="1">
      <c r="A104" s="1290" t="s">
        <v>16591</v>
      </c>
      <c r="B104" s="1291"/>
      <c r="C104" s="1292"/>
      <c r="D104" s="1291"/>
      <c r="E104" s="1291"/>
      <c r="F104" s="1291"/>
      <c r="G104" s="1299"/>
      <c r="H104" s="153" t="str">
        <f>IF(G104="","",G104-G104*COMPASS!$U$19)</f>
        <v/>
      </c>
      <c r="J104" s="52"/>
    </row>
    <row r="105" spans="1:10" ht="15.6" customHeight="1">
      <c r="A105" s="1302" t="s">
        <v>16592</v>
      </c>
      <c r="B105" s="1303" t="s">
        <v>216</v>
      </c>
      <c r="C105" s="1304" t="s">
        <v>16593</v>
      </c>
      <c r="D105" s="1305" t="s">
        <v>16594</v>
      </c>
      <c r="E105" s="1306">
        <v>1</v>
      </c>
      <c r="F105" s="1307" t="s">
        <v>445</v>
      </c>
      <c r="G105" s="1298">
        <v>972</v>
      </c>
      <c r="H105" s="153">
        <f>IF(G105="","",G105-G105*COMPASS!$U$19)</f>
        <v>972</v>
      </c>
      <c r="J105" s="52"/>
    </row>
    <row r="106" spans="1:10" ht="15.6" customHeight="1">
      <c r="A106" s="1302" t="s">
        <v>16595</v>
      </c>
      <c r="B106" s="1303" t="s">
        <v>216</v>
      </c>
      <c r="C106" s="1304" t="s">
        <v>16596</v>
      </c>
      <c r="D106" s="1305" t="s">
        <v>16597</v>
      </c>
      <c r="E106" s="1306">
        <v>1</v>
      </c>
      <c r="F106" s="1307" t="s">
        <v>445</v>
      </c>
      <c r="G106" s="1298">
        <v>1459</v>
      </c>
      <c r="H106" s="153">
        <f>IF(G106="","",G106-G106*COMPASS!$U$19)</f>
        <v>1459</v>
      </c>
      <c r="J106" s="52"/>
    </row>
    <row r="107" spans="1:10" ht="15.6" customHeight="1">
      <c r="A107" s="1302" t="s">
        <v>16598</v>
      </c>
      <c r="B107" s="1303" t="s">
        <v>216</v>
      </c>
      <c r="C107" s="1304" t="s">
        <v>16599</v>
      </c>
      <c r="D107" s="1305" t="s">
        <v>16600</v>
      </c>
      <c r="E107" s="1306">
        <v>1</v>
      </c>
      <c r="F107" s="1307" t="s">
        <v>445</v>
      </c>
      <c r="G107" s="1298">
        <v>1847</v>
      </c>
      <c r="H107" s="153">
        <f>IF(G107="","",G107-G107*COMPASS!$U$19)</f>
        <v>1847</v>
      </c>
      <c r="J107" s="52"/>
    </row>
    <row r="108" spans="1:10" ht="15.6" customHeight="1">
      <c r="A108" s="1302" t="s">
        <v>16601</v>
      </c>
      <c r="B108" s="1303" t="s">
        <v>216</v>
      </c>
      <c r="C108" s="1304" t="s">
        <v>16602</v>
      </c>
      <c r="D108" s="1305" t="s">
        <v>16603</v>
      </c>
      <c r="E108" s="1306">
        <v>1</v>
      </c>
      <c r="F108" s="1307" t="s">
        <v>445</v>
      </c>
      <c r="G108" s="1298">
        <v>2409</v>
      </c>
      <c r="H108" s="153">
        <f>IF(G108="","",G108-G108*COMPASS!$U$19)</f>
        <v>2409</v>
      </c>
      <c r="J108" s="52"/>
    </row>
    <row r="109" spans="1:10" ht="15.6" customHeight="1">
      <c r="A109" s="1302" t="s">
        <v>16604</v>
      </c>
      <c r="B109" s="1303" t="s">
        <v>216</v>
      </c>
      <c r="C109" s="1304" t="s">
        <v>16605</v>
      </c>
      <c r="D109" s="1305" t="s">
        <v>16606</v>
      </c>
      <c r="E109" s="1306">
        <v>1</v>
      </c>
      <c r="F109" s="1307" t="s">
        <v>445</v>
      </c>
      <c r="G109" s="1298">
        <v>1594</v>
      </c>
      <c r="H109" s="153">
        <f>IF(G109="","",G109-G109*COMPASS!$U$19)</f>
        <v>1594</v>
      </c>
      <c r="J109" s="52"/>
    </row>
    <row r="110" spans="1:10" ht="15.6" customHeight="1">
      <c r="A110" s="1302" t="s">
        <v>16607</v>
      </c>
      <c r="B110" s="1303" t="s">
        <v>216</v>
      </c>
      <c r="C110" s="1304" t="s">
        <v>16608</v>
      </c>
      <c r="D110" s="1305" t="s">
        <v>16609</v>
      </c>
      <c r="E110" s="1306">
        <v>1</v>
      </c>
      <c r="F110" s="1307" t="s">
        <v>445</v>
      </c>
      <c r="G110" s="1298">
        <v>2158</v>
      </c>
      <c r="H110" s="153">
        <f>IF(G110="","",G110-G110*COMPASS!$U$19)</f>
        <v>2158</v>
      </c>
      <c r="J110" s="52"/>
    </row>
    <row r="111" spans="1:10" ht="15.6" customHeight="1">
      <c r="A111" s="1290" t="s">
        <v>17595</v>
      </c>
      <c r="B111" s="1291"/>
      <c r="C111" s="1292"/>
      <c r="D111" s="1291"/>
      <c r="E111" s="1291"/>
      <c r="F111" s="1291"/>
      <c r="G111" s="1299"/>
      <c r="H111" s="153" t="str">
        <f>IF(G111="","",G111-G111*COMPASS!$U$19)</f>
        <v/>
      </c>
      <c r="J111" s="52"/>
    </row>
    <row r="112" spans="1:10" ht="15.6" customHeight="1">
      <c r="A112" s="1309" t="s">
        <v>17616</v>
      </c>
      <c r="B112" s="1310" t="s">
        <v>216</v>
      </c>
      <c r="C112" s="1304" t="s">
        <v>17617</v>
      </c>
      <c r="D112" s="1311" t="s">
        <v>17618</v>
      </c>
      <c r="E112" s="1312">
        <v>1</v>
      </c>
      <c r="F112" s="1307" t="s">
        <v>445</v>
      </c>
      <c r="G112" s="1298">
        <v>639</v>
      </c>
      <c r="H112" s="153">
        <f>IF(G112="","",G112-G112*COMPASS!$U$19)</f>
        <v>639</v>
      </c>
      <c r="J112" s="52"/>
    </row>
    <row r="113" spans="1:10" ht="15.6" customHeight="1">
      <c r="A113" s="1309" t="s">
        <v>17619</v>
      </c>
      <c r="B113" s="1310" t="s">
        <v>216</v>
      </c>
      <c r="C113" s="1304" t="s">
        <v>17620</v>
      </c>
      <c r="D113" s="1311" t="s">
        <v>17618</v>
      </c>
      <c r="E113" s="1312">
        <v>1</v>
      </c>
      <c r="F113" s="1307" t="s">
        <v>445</v>
      </c>
      <c r="G113" s="1298">
        <v>728</v>
      </c>
      <c r="H113" s="153">
        <f>IF(G113="","",G113-G113*COMPASS!$U$19)</f>
        <v>728</v>
      </c>
      <c r="J113" s="52"/>
    </row>
    <row r="114" spans="1:10" ht="15.6" customHeight="1">
      <c r="A114" s="1309" t="s">
        <v>17621</v>
      </c>
      <c r="B114" s="1310" t="s">
        <v>216</v>
      </c>
      <c r="C114" s="1304" t="s">
        <v>17622</v>
      </c>
      <c r="D114" s="1311" t="s">
        <v>17623</v>
      </c>
      <c r="E114" s="1312">
        <v>1</v>
      </c>
      <c r="F114" s="1307" t="s">
        <v>445</v>
      </c>
      <c r="G114" s="1298">
        <v>948</v>
      </c>
      <c r="H114" s="153">
        <f>IF(G114="","",G114-G114*COMPASS!$U$19)</f>
        <v>948</v>
      </c>
      <c r="J114" s="52"/>
    </row>
    <row r="115" spans="1:10" ht="15.6" customHeight="1">
      <c r="A115" s="1309" t="s">
        <v>17624</v>
      </c>
      <c r="B115" s="1310" t="s">
        <v>216</v>
      </c>
      <c r="C115" s="1304" t="s">
        <v>17625</v>
      </c>
      <c r="D115" s="1311" t="s">
        <v>17623</v>
      </c>
      <c r="E115" s="1312">
        <v>1</v>
      </c>
      <c r="F115" s="1307" t="s">
        <v>445</v>
      </c>
      <c r="G115" s="1298">
        <v>1279</v>
      </c>
      <c r="H115" s="153">
        <f>IF(G115="","",G115-G115*COMPASS!$U$19)</f>
        <v>1279</v>
      </c>
      <c r="J115" s="52"/>
    </row>
    <row r="116" spans="1:10" ht="15.6" customHeight="1">
      <c r="A116" s="1286" t="s">
        <v>1271</v>
      </c>
      <c r="B116" s="1287"/>
      <c r="C116" s="1288"/>
      <c r="D116" s="1287"/>
      <c r="E116" s="1287"/>
      <c r="F116" s="1287"/>
      <c r="G116" s="1287"/>
      <c r="H116" s="153" t="str">
        <f>IF(G116="","",G116-G116*COMPASS!$U$19)</f>
        <v/>
      </c>
      <c r="J116" s="52"/>
    </row>
    <row r="117" spans="1:10" ht="15.6" customHeight="1">
      <c r="A117" s="1290" t="s">
        <v>9244</v>
      </c>
      <c r="B117" s="1291"/>
      <c r="C117" s="1292"/>
      <c r="D117" s="1291"/>
      <c r="E117" s="1291"/>
      <c r="F117" s="1291"/>
      <c r="G117" s="1299"/>
      <c r="H117" s="153" t="str">
        <f>IF(G117="","",G117-G117*COMPASS!$U$19)</f>
        <v/>
      </c>
      <c r="J117" s="52"/>
    </row>
    <row r="118" spans="1:10" ht="15.6" customHeight="1">
      <c r="A118" s="1290" t="s">
        <v>4265</v>
      </c>
      <c r="B118" s="1291"/>
      <c r="C118" s="1292"/>
      <c r="D118" s="1291"/>
      <c r="E118" s="1291"/>
      <c r="F118" s="1291"/>
      <c r="G118" s="1299"/>
      <c r="H118" s="153" t="str">
        <f>IF(G118="","",G118-G118*COMPASS!$U$19)</f>
        <v/>
      </c>
      <c r="J118" s="52"/>
    </row>
    <row r="119" spans="1:10" ht="15.6" customHeight="1">
      <c r="A119" s="1294" t="s">
        <v>12879</v>
      </c>
      <c r="B119" s="1295" t="s">
        <v>216</v>
      </c>
      <c r="C119" s="341" t="s">
        <v>12763</v>
      </c>
      <c r="D119" s="1008" t="s">
        <v>16477</v>
      </c>
      <c r="E119" s="1296">
        <v>1</v>
      </c>
      <c r="F119" s="1297"/>
      <c r="G119" s="1298">
        <v>2944</v>
      </c>
      <c r="H119" s="153">
        <f>IF(G119="","",G119-G119*COMPASS!$U$19)</f>
        <v>2944</v>
      </c>
    </row>
    <row r="120" spans="1:10" ht="15.6" customHeight="1">
      <c r="A120" s="1294" t="s">
        <v>12881</v>
      </c>
      <c r="B120" s="1295" t="s">
        <v>216</v>
      </c>
      <c r="C120" s="341" t="s">
        <v>4268</v>
      </c>
      <c r="D120" s="1008" t="s">
        <v>16478</v>
      </c>
      <c r="E120" s="1296">
        <v>1</v>
      </c>
      <c r="F120" s="1297"/>
      <c r="G120" s="1298">
        <v>3183</v>
      </c>
      <c r="H120" s="153">
        <f>IF(G120="","",G120-G120*COMPASS!$U$19)</f>
        <v>3183</v>
      </c>
    </row>
    <row r="121" spans="1:10" ht="15.6" customHeight="1">
      <c r="A121" s="1294" t="s">
        <v>12880</v>
      </c>
      <c r="B121" s="1295" t="s">
        <v>216</v>
      </c>
      <c r="C121" s="341" t="s">
        <v>4266</v>
      </c>
      <c r="D121" s="1008" t="s">
        <v>16479</v>
      </c>
      <c r="E121" s="1296">
        <v>1</v>
      </c>
      <c r="F121" s="1297"/>
      <c r="G121" s="1298">
        <v>3569</v>
      </c>
      <c r="H121" s="153">
        <f>IF(G121="","",G121-G121*COMPASS!$U$19)</f>
        <v>3569</v>
      </c>
    </row>
    <row r="122" spans="1:10" ht="15.6" customHeight="1">
      <c r="A122" s="1294" t="s">
        <v>12882</v>
      </c>
      <c r="B122" s="1295" t="s">
        <v>216</v>
      </c>
      <c r="C122" s="341" t="s">
        <v>4269</v>
      </c>
      <c r="D122" s="1008" t="s">
        <v>16480</v>
      </c>
      <c r="E122" s="1296">
        <v>1</v>
      </c>
      <c r="F122" s="1297"/>
      <c r="G122" s="1298">
        <v>3569</v>
      </c>
      <c r="H122" s="153">
        <f>IF(G122="","",G122-G122*COMPASS!$U$19)</f>
        <v>3569</v>
      </c>
    </row>
    <row r="123" spans="1:10">
      <c r="A123" s="1294" t="s">
        <v>12883</v>
      </c>
      <c r="B123" s="1295" t="s">
        <v>216</v>
      </c>
      <c r="C123" s="341" t="s">
        <v>4267</v>
      </c>
      <c r="D123" s="1008" t="s">
        <v>16481</v>
      </c>
      <c r="E123" s="1296">
        <v>1</v>
      </c>
      <c r="F123" s="1297"/>
      <c r="G123" s="1298">
        <v>3954</v>
      </c>
      <c r="H123" s="153">
        <f>IF(G123="","",G123-G123*COMPASS!$U$19)</f>
        <v>3954</v>
      </c>
    </row>
    <row r="124" spans="1:10">
      <c r="A124" s="1294" t="s">
        <v>16482</v>
      </c>
      <c r="B124" s="1295" t="s">
        <v>216</v>
      </c>
      <c r="C124" s="341" t="s">
        <v>16483</v>
      </c>
      <c r="D124" s="1008" t="s">
        <v>16484</v>
      </c>
      <c r="E124" s="1296">
        <v>1</v>
      </c>
      <c r="F124" s="1297"/>
      <c r="G124" s="1298">
        <v>4919</v>
      </c>
      <c r="H124" s="153">
        <f>IF(G124="","",G124-G124*COMPASS!$U$19)</f>
        <v>4919</v>
      </c>
    </row>
    <row r="125" spans="1:10">
      <c r="A125" s="1294" t="s">
        <v>16485</v>
      </c>
      <c r="B125" s="1295" t="s">
        <v>216</v>
      </c>
      <c r="C125" s="341" t="s">
        <v>16486</v>
      </c>
      <c r="D125" s="1008" t="s">
        <v>16487</v>
      </c>
      <c r="E125" s="1296">
        <v>1</v>
      </c>
      <c r="F125" s="1297"/>
      <c r="G125" s="1298">
        <v>5207</v>
      </c>
      <c r="H125" s="153">
        <f>IF(G125="","",G125-G125*COMPASS!$U$19)</f>
        <v>5207</v>
      </c>
    </row>
    <row r="126" spans="1:10">
      <c r="A126" s="1294" t="s">
        <v>16488</v>
      </c>
      <c r="B126" s="1295" t="s">
        <v>216</v>
      </c>
      <c r="C126" s="341" t="s">
        <v>16489</v>
      </c>
      <c r="D126" s="1008" t="s">
        <v>16490</v>
      </c>
      <c r="E126" s="1296">
        <v>1</v>
      </c>
      <c r="F126" s="1297"/>
      <c r="G126" s="1298">
        <v>4919</v>
      </c>
      <c r="H126" s="153">
        <f>IF(G126="","",G126-G126*COMPASS!$U$19)</f>
        <v>4919</v>
      </c>
    </row>
    <row r="127" spans="1:10">
      <c r="A127" s="1294" t="s">
        <v>16491</v>
      </c>
      <c r="B127" s="1295" t="s">
        <v>216</v>
      </c>
      <c r="C127" s="341" t="s">
        <v>16492</v>
      </c>
      <c r="D127" s="1008" t="s">
        <v>16487</v>
      </c>
      <c r="E127" s="1296">
        <v>1</v>
      </c>
      <c r="F127" s="1297"/>
      <c r="G127" s="1298">
        <v>5207</v>
      </c>
      <c r="H127" s="153">
        <f>IF(G127="","",G127-G127*COMPASS!$U$19)</f>
        <v>5207</v>
      </c>
    </row>
    <row r="128" spans="1:10">
      <c r="A128" s="1294" t="s">
        <v>12885</v>
      </c>
      <c r="B128" s="1295" t="s">
        <v>216</v>
      </c>
      <c r="C128" s="341" t="s">
        <v>4271</v>
      </c>
      <c r="D128" s="1008" t="s">
        <v>16493</v>
      </c>
      <c r="E128" s="1296">
        <v>1</v>
      </c>
      <c r="F128" s="1297"/>
      <c r="G128" s="1298">
        <v>5400</v>
      </c>
      <c r="H128" s="153">
        <f>IF(G128="","",G128-G128*COMPASS!$U$19)</f>
        <v>5400</v>
      </c>
    </row>
    <row r="129" spans="1:8">
      <c r="A129" s="1294" t="s">
        <v>12884</v>
      </c>
      <c r="B129" s="1295" t="s">
        <v>216</v>
      </c>
      <c r="C129" s="341" t="s">
        <v>4270</v>
      </c>
      <c r="D129" s="1008" t="s">
        <v>16494</v>
      </c>
      <c r="E129" s="1296">
        <v>1</v>
      </c>
      <c r="F129" s="1297"/>
      <c r="G129" s="1298">
        <v>3472</v>
      </c>
      <c r="H129" s="153">
        <f>IF(G129="","",G129-G129*COMPASS!$U$19)</f>
        <v>3472</v>
      </c>
    </row>
    <row r="130" spans="1:8">
      <c r="A130" s="1294" t="s">
        <v>12886</v>
      </c>
      <c r="B130" s="1295" t="s">
        <v>216</v>
      </c>
      <c r="C130" s="341" t="s">
        <v>4272</v>
      </c>
      <c r="D130" s="1008" t="s">
        <v>16495</v>
      </c>
      <c r="E130" s="1296">
        <v>1</v>
      </c>
      <c r="F130" s="1297"/>
      <c r="G130" s="1298">
        <v>4628</v>
      </c>
      <c r="H130" s="153">
        <f>IF(G130="","",G130-G130*COMPASS!$U$19)</f>
        <v>4628</v>
      </c>
    </row>
    <row r="131" spans="1:8">
      <c r="A131" s="1294" t="s">
        <v>16496</v>
      </c>
      <c r="B131" s="1295" t="s">
        <v>216</v>
      </c>
      <c r="C131" s="341" t="s">
        <v>16497</v>
      </c>
      <c r="D131" s="1008" t="s">
        <v>16498</v>
      </c>
      <c r="E131" s="1296">
        <v>1</v>
      </c>
      <c r="F131" s="1297"/>
      <c r="G131" s="1298">
        <v>4628</v>
      </c>
      <c r="H131" s="153">
        <f>IF(G131="","",G131-G131*COMPASS!$U$19)</f>
        <v>4628</v>
      </c>
    </row>
    <row r="132" spans="1:8">
      <c r="A132" s="1290" t="s">
        <v>1247</v>
      </c>
      <c r="B132" s="1291"/>
      <c r="C132" s="1292"/>
      <c r="D132" s="1291"/>
      <c r="E132" s="1291"/>
      <c r="F132" s="1291"/>
      <c r="G132" s="1299"/>
      <c r="H132" s="153" t="str">
        <f>IF(G132="","",G132-G132*COMPASS!$U$19)</f>
        <v/>
      </c>
    </row>
    <row r="133" spans="1:8">
      <c r="A133" s="1294" t="s">
        <v>16610</v>
      </c>
      <c r="B133" s="1295" t="s">
        <v>216</v>
      </c>
      <c r="C133" s="341" t="s">
        <v>16611</v>
      </c>
      <c r="D133" s="1008" t="s">
        <v>16612</v>
      </c>
      <c r="E133" s="1296">
        <v>1</v>
      </c>
      <c r="F133" s="1297"/>
      <c r="G133" s="1298">
        <v>1352</v>
      </c>
      <c r="H133" s="153">
        <f>IF(G133="","",G133-G133*COMPASS!$U$19)</f>
        <v>1352</v>
      </c>
    </row>
    <row r="134" spans="1:8">
      <c r="A134" s="1294" t="s">
        <v>16613</v>
      </c>
      <c r="B134" s="1295" t="s">
        <v>216</v>
      </c>
      <c r="C134" s="341" t="s">
        <v>16614</v>
      </c>
      <c r="D134" s="1008" t="s">
        <v>16615</v>
      </c>
      <c r="E134" s="1296">
        <v>1</v>
      </c>
      <c r="F134" s="1297"/>
      <c r="G134" s="1298">
        <v>1352</v>
      </c>
      <c r="H134" s="153">
        <f>IF(G134="","",G134-G134*COMPASS!$U$19)</f>
        <v>1352</v>
      </c>
    </row>
    <row r="135" spans="1:8">
      <c r="A135" s="1309" t="s">
        <v>16616</v>
      </c>
      <c r="B135" s="1310" t="s">
        <v>216</v>
      </c>
      <c r="C135" s="530" t="s">
        <v>16617</v>
      </c>
      <c r="D135" s="1311" t="s">
        <v>16618</v>
      </c>
      <c r="E135" s="1312">
        <v>1</v>
      </c>
      <c r="F135" s="1297"/>
      <c r="G135" s="1298">
        <v>1737</v>
      </c>
      <c r="H135" s="153">
        <f>IF(G135="","",G135-G135*COMPASS!$U$19)</f>
        <v>1737</v>
      </c>
    </row>
    <row r="136" spans="1:8">
      <c r="A136" s="1309" t="s">
        <v>12887</v>
      </c>
      <c r="B136" s="1310" t="s">
        <v>216</v>
      </c>
      <c r="C136" s="530" t="s">
        <v>4273</v>
      </c>
      <c r="D136" s="1311" t="s">
        <v>11023</v>
      </c>
      <c r="E136" s="1312">
        <v>1</v>
      </c>
      <c r="F136" s="1317"/>
      <c r="G136" s="1298">
        <v>2027</v>
      </c>
      <c r="H136" s="153">
        <f>IF(G136="","",G136-G136*COMPASS!$U$19)</f>
        <v>2027</v>
      </c>
    </row>
    <row r="137" spans="1:8">
      <c r="A137" s="1309" t="s">
        <v>16619</v>
      </c>
      <c r="B137" s="1310" t="s">
        <v>216</v>
      </c>
      <c r="C137" s="530" t="s">
        <v>16620</v>
      </c>
      <c r="D137" s="1311" t="s">
        <v>11023</v>
      </c>
      <c r="E137" s="1312">
        <v>1</v>
      </c>
      <c r="F137" s="1297"/>
      <c r="G137" s="1298">
        <v>2219</v>
      </c>
      <c r="H137" s="153">
        <f>IF(G137="","",G137-G137*COMPASS!$U$19)</f>
        <v>2219</v>
      </c>
    </row>
    <row r="138" spans="1:8">
      <c r="A138" s="1309" t="s">
        <v>12888</v>
      </c>
      <c r="B138" s="1310" t="s">
        <v>216</v>
      </c>
      <c r="C138" s="530" t="s">
        <v>4274</v>
      </c>
      <c r="D138" s="1311" t="s">
        <v>11024</v>
      </c>
      <c r="E138" s="1312">
        <v>1</v>
      </c>
      <c r="F138" s="1297"/>
      <c r="G138" s="1298">
        <v>5400</v>
      </c>
      <c r="H138" s="153">
        <f>IF(G138="","",G138-G138*COMPASS!$U$19)</f>
        <v>5400</v>
      </c>
    </row>
    <row r="139" spans="1:8">
      <c r="A139" s="1309" t="s">
        <v>12889</v>
      </c>
      <c r="B139" s="1310" t="s">
        <v>216</v>
      </c>
      <c r="C139" s="530" t="s">
        <v>4275</v>
      </c>
      <c r="D139" s="1311" t="s">
        <v>11025</v>
      </c>
      <c r="E139" s="1312">
        <v>1</v>
      </c>
      <c r="F139" s="1297"/>
      <c r="G139" s="1298">
        <v>6461</v>
      </c>
      <c r="H139" s="153">
        <f>IF(G139="","",G139-G139*COMPASS!$U$19)</f>
        <v>6461</v>
      </c>
    </row>
    <row r="140" spans="1:8">
      <c r="A140" s="1314" t="s">
        <v>1086</v>
      </c>
      <c r="B140" s="1291"/>
      <c r="C140" s="1292"/>
      <c r="D140" s="1291"/>
      <c r="E140" s="1291"/>
      <c r="F140" s="1291"/>
      <c r="G140" s="1299"/>
      <c r="H140" s="153" t="str">
        <f>IF(G140="","",G140-G140*COMPASS!$U$19)</f>
        <v/>
      </c>
    </row>
    <row r="141" spans="1:8">
      <c r="A141" s="1294" t="s">
        <v>12890</v>
      </c>
      <c r="B141" s="1295" t="s">
        <v>216</v>
      </c>
      <c r="C141" s="341" t="s">
        <v>4276</v>
      </c>
      <c r="D141" s="1008" t="s">
        <v>11026</v>
      </c>
      <c r="E141" s="1296">
        <v>1</v>
      </c>
      <c r="F141" s="1297"/>
      <c r="G141" s="1298">
        <v>271</v>
      </c>
      <c r="H141" s="153">
        <f>IF(G141="","",G141-G141*COMPASS!$U$19)</f>
        <v>271</v>
      </c>
    </row>
    <row r="142" spans="1:8">
      <c r="A142" s="1294" t="s">
        <v>8707</v>
      </c>
      <c r="B142" s="1295" t="s">
        <v>467</v>
      </c>
      <c r="C142" s="341" t="s">
        <v>4277</v>
      </c>
      <c r="D142" s="1008" t="s">
        <v>11027</v>
      </c>
      <c r="E142" s="1008">
        <v>1</v>
      </c>
      <c r="F142" s="1297" t="s">
        <v>10866</v>
      </c>
      <c r="G142" s="1298">
        <v>66</v>
      </c>
      <c r="H142" s="153">
        <f>IF(G142="","",G142-G142*COMPASS!$U$19)</f>
        <v>66</v>
      </c>
    </row>
    <row r="143" spans="1:8">
      <c r="A143" s="1294" t="s">
        <v>16621</v>
      </c>
      <c r="B143" s="1295" t="s">
        <v>467</v>
      </c>
      <c r="C143" s="341" t="s">
        <v>16622</v>
      </c>
      <c r="D143" s="1008" t="s">
        <v>16623</v>
      </c>
      <c r="E143" s="1008">
        <v>1</v>
      </c>
      <c r="F143" s="1297"/>
      <c r="G143" s="1298">
        <v>967</v>
      </c>
      <c r="H143" s="153">
        <f>IF(G143="","",G143-G143*COMPASS!$U$19)</f>
        <v>967</v>
      </c>
    </row>
    <row r="144" spans="1:8" ht="15.6">
      <c r="A144" s="1286" t="s">
        <v>16624</v>
      </c>
      <c r="B144" s="1287"/>
      <c r="C144" s="1288"/>
      <c r="D144" s="1287"/>
      <c r="E144" s="1287"/>
      <c r="F144" s="1287"/>
      <c r="G144" s="1287"/>
      <c r="H144" s="153" t="str">
        <f>IF(G144="","",G144-G144*COMPASS!$U$19)</f>
        <v/>
      </c>
    </row>
    <row r="145" spans="1:8">
      <c r="A145" s="1290" t="s">
        <v>16625</v>
      </c>
      <c r="B145" s="1291"/>
      <c r="C145" s="1292"/>
      <c r="D145" s="1291"/>
      <c r="E145" s="1291"/>
      <c r="F145" s="1291"/>
      <c r="G145" s="1299"/>
      <c r="H145" s="153" t="str">
        <f>IF(G145="","",G145-G145*COMPASS!$U$19)</f>
        <v/>
      </c>
    </row>
    <row r="146" spans="1:8">
      <c r="A146" s="1294" t="s">
        <v>16626</v>
      </c>
      <c r="B146" s="1295" t="s">
        <v>216</v>
      </c>
      <c r="C146" s="341" t="s">
        <v>16627</v>
      </c>
      <c r="D146" s="1008" t="s">
        <v>16628</v>
      </c>
      <c r="E146" s="1008">
        <v>1</v>
      </c>
      <c r="F146" s="1297"/>
      <c r="G146" s="1298">
        <v>4312</v>
      </c>
      <c r="H146" s="153">
        <f>IF(G146="","",G146-G146*COMPASS!$U$19)</f>
        <v>4312</v>
      </c>
    </row>
    <row r="147" spans="1:8">
      <c r="A147" s="1294" t="s">
        <v>16629</v>
      </c>
      <c r="B147" s="1295" t="s">
        <v>216</v>
      </c>
      <c r="C147" s="341" t="s">
        <v>16630</v>
      </c>
      <c r="D147" s="1008" t="s">
        <v>16631</v>
      </c>
      <c r="E147" s="1008">
        <v>1</v>
      </c>
      <c r="F147" s="1297"/>
      <c r="G147" s="1298">
        <v>4523</v>
      </c>
      <c r="H147" s="153">
        <f>IF(G147="","",G147-G147*COMPASS!$U$19)</f>
        <v>4523</v>
      </c>
    </row>
    <row r="148" spans="1:8">
      <c r="A148" s="1294" t="s">
        <v>16632</v>
      </c>
      <c r="B148" s="1295" t="s">
        <v>216</v>
      </c>
      <c r="C148" s="341" t="s">
        <v>16633</v>
      </c>
      <c r="D148" s="1008" t="s">
        <v>16634</v>
      </c>
      <c r="E148" s="1008">
        <v>1</v>
      </c>
      <c r="F148" s="1297"/>
      <c r="G148" s="1298">
        <v>5025</v>
      </c>
      <c r="H148" s="153">
        <f>IF(G148="","",G148-G148*COMPASS!$U$19)</f>
        <v>5025</v>
      </c>
    </row>
    <row r="149" spans="1:8">
      <c r="A149" s="1294" t="s">
        <v>16635</v>
      </c>
      <c r="B149" s="1295" t="s">
        <v>216</v>
      </c>
      <c r="C149" s="341" t="s">
        <v>16636</v>
      </c>
      <c r="D149" s="1008" t="s">
        <v>16637</v>
      </c>
      <c r="E149" s="1008">
        <v>1</v>
      </c>
      <c r="F149" s="1297"/>
      <c r="G149" s="1298">
        <v>5275</v>
      </c>
      <c r="H149" s="153">
        <f>IF(G149="","",G149-G149*COMPASS!$U$19)</f>
        <v>5275</v>
      </c>
    </row>
    <row r="150" spans="1:8">
      <c r="A150" s="1294" t="s">
        <v>16638</v>
      </c>
      <c r="B150" s="1295" t="s">
        <v>216</v>
      </c>
      <c r="C150" s="341" t="s">
        <v>16639</v>
      </c>
      <c r="D150" s="1008" t="s">
        <v>16640</v>
      </c>
      <c r="E150" s="1008">
        <v>1</v>
      </c>
      <c r="F150" s="1297"/>
      <c r="G150" s="1298">
        <v>4298</v>
      </c>
      <c r="H150" s="153">
        <f>IF(G150="","",G150-G150*COMPASS!$U$19)</f>
        <v>4298</v>
      </c>
    </row>
    <row r="151" spans="1:8">
      <c r="A151" s="1290" t="s">
        <v>16641</v>
      </c>
      <c r="B151" s="1291"/>
      <c r="C151" s="1292"/>
      <c r="D151" s="1291"/>
      <c r="E151" s="1291"/>
      <c r="F151" s="1291"/>
      <c r="G151" s="1299"/>
      <c r="H151" s="153" t="str">
        <f>IF(G151="","",G151-G151*COMPASS!$U$19)</f>
        <v/>
      </c>
    </row>
    <row r="152" spans="1:8">
      <c r="A152" s="1294" t="s">
        <v>16642</v>
      </c>
      <c r="B152" s="1295" t="s">
        <v>216</v>
      </c>
      <c r="C152" s="341" t="s">
        <v>16643</v>
      </c>
      <c r="D152" s="1008" t="s">
        <v>16644</v>
      </c>
      <c r="E152" s="1008">
        <v>1</v>
      </c>
      <c r="F152" s="1297"/>
      <c r="G152" s="1298">
        <v>1501</v>
      </c>
      <c r="H152" s="153">
        <f>IF(G152="","",G152-G152*COMPASS!$U$19)</f>
        <v>1501</v>
      </c>
    </row>
    <row r="153" spans="1:8">
      <c r="A153" s="1294" t="s">
        <v>12888</v>
      </c>
      <c r="B153" s="1295" t="s">
        <v>216</v>
      </c>
      <c r="C153" s="341" t="s">
        <v>4274</v>
      </c>
      <c r="D153" s="1008" t="s">
        <v>11024</v>
      </c>
      <c r="E153" s="1008">
        <v>1</v>
      </c>
      <c r="F153" s="1297"/>
      <c r="G153" s="1298">
        <v>5400</v>
      </c>
      <c r="H153" s="153">
        <f>IF(G153="","",G153-G153*COMPASS!$U$19)</f>
        <v>5400</v>
      </c>
    </row>
    <row r="154" spans="1:8">
      <c r="A154" s="1294" t="s">
        <v>16645</v>
      </c>
      <c r="B154" s="1295" t="s">
        <v>216</v>
      </c>
      <c r="C154" s="341" t="s">
        <v>16646</v>
      </c>
      <c r="D154" s="1008" t="s">
        <v>16647</v>
      </c>
      <c r="E154" s="1008">
        <v>1</v>
      </c>
      <c r="F154" s="1297"/>
      <c r="G154" s="1298">
        <v>1689</v>
      </c>
      <c r="H154" s="153">
        <f>IF(G154="","",G154-G154*COMPASS!$U$19)</f>
        <v>1689</v>
      </c>
    </row>
    <row r="155" spans="1:8">
      <c r="A155" s="1294" t="s">
        <v>16648</v>
      </c>
      <c r="B155" s="1295" t="s">
        <v>216</v>
      </c>
      <c r="C155" s="341" t="s">
        <v>16649</v>
      </c>
      <c r="D155" s="1008" t="s">
        <v>16647</v>
      </c>
      <c r="E155" s="1008">
        <v>1</v>
      </c>
      <c r="F155" s="1297"/>
      <c r="G155" s="1298">
        <v>2415</v>
      </c>
      <c r="H155" s="153">
        <f>IF(G155="","",G155-G155*COMPASS!$U$19)</f>
        <v>2415</v>
      </c>
    </row>
    <row r="156" spans="1:8">
      <c r="A156" s="1294" t="s">
        <v>12889</v>
      </c>
      <c r="B156" s="1295" t="s">
        <v>216</v>
      </c>
      <c r="C156" s="341" t="s">
        <v>4275</v>
      </c>
      <c r="D156" s="1008" t="s">
        <v>11025</v>
      </c>
      <c r="E156" s="1008">
        <v>1</v>
      </c>
      <c r="F156" s="1297"/>
      <c r="G156" s="1298">
        <v>6461</v>
      </c>
      <c r="H156" s="153">
        <f>IF(G156="","",G156-G156*COMPASS!$U$19)</f>
        <v>6461</v>
      </c>
    </row>
    <row r="157" spans="1:8" ht="15.6">
      <c r="A157" s="1286" t="s">
        <v>17626</v>
      </c>
      <c r="B157" s="1287"/>
      <c r="C157" s="1288"/>
      <c r="D157" s="1287"/>
      <c r="E157" s="1287"/>
      <c r="F157" s="1287"/>
      <c r="G157" s="1287"/>
      <c r="H157" s="153" t="str">
        <f>IF(G157="","",G157-G157*COMPASS!$U$19)</f>
        <v/>
      </c>
    </row>
    <row r="158" spans="1:8">
      <c r="A158" s="1290" t="s">
        <v>17627</v>
      </c>
      <c r="B158" s="1291"/>
      <c r="C158" s="1292"/>
      <c r="D158" s="1291"/>
      <c r="E158" s="1291"/>
      <c r="F158" s="1291"/>
      <c r="G158" s="1299"/>
      <c r="H158" s="153" t="str">
        <f>IF(G158="","",G158-G158*COMPASS!$U$19)</f>
        <v/>
      </c>
    </row>
    <row r="159" spans="1:8">
      <c r="A159" s="1294" t="s">
        <v>17628</v>
      </c>
      <c r="B159" s="1295" t="s">
        <v>216</v>
      </c>
      <c r="C159" s="341" t="s">
        <v>17629</v>
      </c>
      <c r="D159" s="1008" t="s">
        <v>17630</v>
      </c>
      <c r="E159" s="1008">
        <v>1</v>
      </c>
      <c r="F159" s="1297"/>
      <c r="G159" s="1298">
        <v>8822</v>
      </c>
      <c r="H159" s="153">
        <f>IF(G159="","",G159-G159*COMPASS!$U$19)</f>
        <v>8822</v>
      </c>
    </row>
    <row r="160" spans="1:8">
      <c r="A160" s="1290" t="s">
        <v>17631</v>
      </c>
      <c r="B160" s="1291"/>
      <c r="C160" s="1292"/>
      <c r="D160" s="1291"/>
      <c r="E160" s="1291"/>
      <c r="F160" s="1291"/>
      <c r="G160" s="1299"/>
      <c r="H160" s="153" t="str">
        <f>IF(G160="","",G160-G160*COMPASS!$U$19)</f>
        <v/>
      </c>
    </row>
    <row r="161" spans="1:8">
      <c r="A161" s="1294" t="s">
        <v>17632</v>
      </c>
      <c r="B161" s="1295" t="s">
        <v>216</v>
      </c>
      <c r="C161" s="341" t="s">
        <v>17633</v>
      </c>
      <c r="D161" s="1008" t="s">
        <v>17634</v>
      </c>
      <c r="E161" s="1008">
        <v>1</v>
      </c>
      <c r="F161" s="1297"/>
      <c r="G161" s="1298">
        <v>9680</v>
      </c>
      <c r="H161" s="153">
        <f>IF(G161="","",G161-G161*COMPASS!$U$19)</f>
        <v>9680</v>
      </c>
    </row>
    <row r="162" spans="1:8">
      <c r="A162" s="1290" t="s">
        <v>17635</v>
      </c>
      <c r="B162" s="1291"/>
      <c r="C162" s="1292"/>
      <c r="D162" s="1291"/>
      <c r="E162" s="1291"/>
      <c r="F162" s="1291"/>
      <c r="G162" s="1299"/>
      <c r="H162" s="153" t="str">
        <f>IF(G162="","",G162-G162*COMPASS!$U$19)</f>
        <v/>
      </c>
    </row>
    <row r="163" spans="1:8">
      <c r="A163" s="1294" t="s">
        <v>17636</v>
      </c>
      <c r="B163" s="1295" t="s">
        <v>216</v>
      </c>
      <c r="C163" s="341" t="s">
        <v>17637</v>
      </c>
      <c r="D163" s="1008" t="s">
        <v>17638</v>
      </c>
      <c r="E163" s="1008">
        <v>1</v>
      </c>
      <c r="F163" s="1297"/>
      <c r="G163" s="1298">
        <v>7656</v>
      </c>
      <c r="H163" s="153">
        <f>IF(G163="","",G163-G163*COMPASS!$U$19)</f>
        <v>7656</v>
      </c>
    </row>
    <row r="164" spans="1:8">
      <c r="A164" s="1294" t="s">
        <v>17639</v>
      </c>
      <c r="B164" s="1295" t="s">
        <v>216</v>
      </c>
      <c r="C164" s="341" t="s">
        <v>17640</v>
      </c>
      <c r="D164" s="1008" t="s">
        <v>17641</v>
      </c>
      <c r="E164" s="1008">
        <v>1</v>
      </c>
      <c r="F164" s="1297"/>
      <c r="G164" s="1298">
        <v>16017</v>
      </c>
      <c r="H164" s="153">
        <f>IF(G164="","",G164-G164*COMPASS!$U$19)</f>
        <v>16017</v>
      </c>
    </row>
    <row r="165" spans="1:8" ht="15.6">
      <c r="A165" s="1286" t="s">
        <v>1235</v>
      </c>
      <c r="B165" s="1287"/>
      <c r="C165" s="1288"/>
      <c r="D165" s="1287"/>
      <c r="E165" s="1287"/>
      <c r="F165" s="1287"/>
      <c r="G165" s="1287"/>
      <c r="H165" s="153" t="str">
        <f>IF(G165="","",G165-G165*COMPASS!$U$19)</f>
        <v/>
      </c>
    </row>
    <row r="166" spans="1:8">
      <c r="A166" s="1318" t="s">
        <v>16499</v>
      </c>
      <c r="B166" s="1291"/>
      <c r="C166" s="1292"/>
      <c r="D166" s="1291"/>
      <c r="E166" s="1291"/>
      <c r="F166" s="1291"/>
      <c r="G166" s="1299"/>
      <c r="H166" s="153" t="str">
        <f>IF(G166="","",G166-G166*COMPASS!$U$19)</f>
        <v/>
      </c>
    </row>
    <row r="167" spans="1:8">
      <c r="A167" s="1294" t="s">
        <v>16500</v>
      </c>
      <c r="B167" s="1295" t="s">
        <v>216</v>
      </c>
      <c r="C167" s="341" t="s">
        <v>16501</v>
      </c>
      <c r="D167" s="1008" t="s">
        <v>16502</v>
      </c>
      <c r="E167" s="1296">
        <v>1</v>
      </c>
      <c r="F167" s="1297"/>
      <c r="G167" s="1298">
        <v>726</v>
      </c>
      <c r="H167" s="153">
        <f>IF(G167="","",G167-G167*COMPASS!$U$19)</f>
        <v>726</v>
      </c>
    </row>
    <row r="168" spans="1:8">
      <c r="A168" s="1318" t="s">
        <v>2855</v>
      </c>
      <c r="B168" s="1291"/>
      <c r="C168" s="1292"/>
      <c r="D168" s="1291"/>
      <c r="E168" s="1291"/>
      <c r="F168" s="1291"/>
      <c r="G168" s="1299"/>
      <c r="H168" s="153" t="str">
        <f>IF(G168="","",G168-G168*COMPASS!$U$19)</f>
        <v/>
      </c>
    </row>
    <row r="169" spans="1:8">
      <c r="A169" s="1294" t="s">
        <v>12891</v>
      </c>
      <c r="B169" s="1295" t="s">
        <v>216</v>
      </c>
      <c r="C169" s="341" t="s">
        <v>2856</v>
      </c>
      <c r="D169" s="1008" t="s">
        <v>11028</v>
      </c>
      <c r="E169" s="1296">
        <v>1</v>
      </c>
      <c r="F169" s="1297"/>
      <c r="G169" s="1298">
        <v>1352</v>
      </c>
      <c r="H169" s="153">
        <f>IF(G169="","",G169-G169*COMPASS!$U$19)</f>
        <v>1352</v>
      </c>
    </row>
    <row r="170" spans="1:8" ht="15.6">
      <c r="A170" s="1286" t="s">
        <v>1236</v>
      </c>
      <c r="B170" s="1287"/>
      <c r="C170" s="1288"/>
      <c r="D170" s="1287"/>
      <c r="E170" s="1287"/>
      <c r="F170" s="1287"/>
      <c r="G170" s="1287"/>
      <c r="H170" s="153" t="str">
        <f>IF(G170="","",G170-G170*COMPASS!$U$19)</f>
        <v/>
      </c>
    </row>
    <row r="171" spans="1:8">
      <c r="A171" s="1318" t="s">
        <v>1237</v>
      </c>
      <c r="B171" s="1291"/>
      <c r="C171" s="1292"/>
      <c r="D171" s="1291"/>
      <c r="E171" s="1291"/>
      <c r="F171" s="1291"/>
      <c r="G171" s="1299"/>
      <c r="H171" s="153" t="str">
        <f>IF(G171="","",G171-G171*COMPASS!$U$19)</f>
        <v/>
      </c>
    </row>
    <row r="172" spans="1:8">
      <c r="A172" s="1294" t="s">
        <v>12892</v>
      </c>
      <c r="B172" s="1295" t="s">
        <v>467</v>
      </c>
      <c r="C172" s="341" t="s">
        <v>1238</v>
      </c>
      <c r="D172" s="1008" t="s">
        <v>11029</v>
      </c>
      <c r="E172" s="1296">
        <v>1</v>
      </c>
      <c r="F172" s="1297"/>
      <c r="G172" s="1298">
        <v>794</v>
      </c>
      <c r="H172" s="153">
        <f>IF(G172="","",G172-G172*COMPASS!$U$19)</f>
        <v>794</v>
      </c>
    </row>
    <row r="173" spans="1:8">
      <c r="A173" s="1294" t="s">
        <v>16503</v>
      </c>
      <c r="B173" s="1295" t="s">
        <v>467</v>
      </c>
      <c r="C173" s="341" t="s">
        <v>16504</v>
      </c>
      <c r="D173" s="1008" t="s">
        <v>16505</v>
      </c>
      <c r="E173" s="1296">
        <v>1</v>
      </c>
      <c r="F173" s="1297"/>
      <c r="G173" s="1298">
        <v>1352</v>
      </c>
      <c r="H173" s="153">
        <f>IF(G173="","",G173-G173*COMPASS!$U$19)</f>
        <v>1352</v>
      </c>
    </row>
    <row r="174" spans="1:8" ht="15.6">
      <c r="A174" s="1286" t="s">
        <v>1239</v>
      </c>
      <c r="B174" s="1287"/>
      <c r="C174" s="1288"/>
      <c r="D174" s="1287"/>
      <c r="E174" s="1287"/>
      <c r="F174" s="1287"/>
      <c r="G174" s="1287"/>
      <c r="H174" s="153" t="str">
        <f>IF(G174="","",G174-G174*COMPASS!$U$19)</f>
        <v/>
      </c>
    </row>
    <row r="175" spans="1:8">
      <c r="A175" s="1318" t="s">
        <v>16506</v>
      </c>
      <c r="B175" s="1291"/>
      <c r="C175" s="1292"/>
      <c r="D175" s="1291"/>
      <c r="E175" s="1291"/>
      <c r="F175" s="1291"/>
      <c r="G175" s="1299"/>
      <c r="H175" s="153" t="str">
        <f>IF(G175="","",G175-G175*COMPASS!$U$19)</f>
        <v/>
      </c>
    </row>
    <row r="176" spans="1:8">
      <c r="A176" s="1294" t="s">
        <v>16507</v>
      </c>
      <c r="B176" s="1295" t="s">
        <v>216</v>
      </c>
      <c r="C176" s="341" t="s">
        <v>16508</v>
      </c>
      <c r="D176" s="1008" t="s">
        <v>16509</v>
      </c>
      <c r="E176" s="1296">
        <v>1</v>
      </c>
      <c r="F176" s="1297"/>
      <c r="G176" s="1298">
        <v>3424</v>
      </c>
      <c r="H176" s="153">
        <f>IF(G176="","",G176-G176*COMPASS!$U$19)</f>
        <v>3424</v>
      </c>
    </row>
    <row r="177" spans="1:8">
      <c r="A177" s="1294" t="s">
        <v>16510</v>
      </c>
      <c r="B177" s="1295" t="s">
        <v>216</v>
      </c>
      <c r="C177" s="341" t="s">
        <v>16511</v>
      </c>
      <c r="D177" s="1008" t="s">
        <v>16512</v>
      </c>
      <c r="E177" s="1296">
        <v>1</v>
      </c>
      <c r="F177" s="1297"/>
      <c r="G177" s="1298">
        <v>4050</v>
      </c>
      <c r="H177" s="153">
        <f>IF(G177="","",G177-G177*COMPASS!$U$19)</f>
        <v>4050</v>
      </c>
    </row>
    <row r="178" spans="1:8">
      <c r="A178" s="1318" t="s">
        <v>1240</v>
      </c>
      <c r="B178" s="1291"/>
      <c r="C178" s="1292"/>
      <c r="D178" s="1291"/>
      <c r="E178" s="1291"/>
      <c r="F178" s="1291"/>
      <c r="G178" s="1299"/>
      <c r="H178" s="153" t="str">
        <f>IF(G178="","",G178-G178*COMPASS!$U$19)</f>
        <v/>
      </c>
    </row>
    <row r="179" spans="1:8">
      <c r="A179" s="1294" t="s">
        <v>12893</v>
      </c>
      <c r="B179" s="1295" t="s">
        <v>216</v>
      </c>
      <c r="C179" s="341" t="s">
        <v>1241</v>
      </c>
      <c r="D179" s="1008" t="s">
        <v>11030</v>
      </c>
      <c r="E179" s="1296">
        <v>1</v>
      </c>
      <c r="F179" s="1297"/>
      <c r="G179" s="1298">
        <v>10809</v>
      </c>
      <c r="H179" s="153">
        <f>IF(G179="","",G179-G179*COMPASS!$U$19)</f>
        <v>10809</v>
      </c>
    </row>
    <row r="180" spans="1:8">
      <c r="A180" s="1294" t="s">
        <v>12894</v>
      </c>
      <c r="B180" s="1295" t="s">
        <v>216</v>
      </c>
      <c r="C180" s="341" t="s">
        <v>1242</v>
      </c>
      <c r="D180" s="1008" t="s">
        <v>11031</v>
      </c>
      <c r="E180" s="1296">
        <v>1</v>
      </c>
      <c r="F180" s="1297"/>
      <c r="G180" s="1298">
        <v>12967</v>
      </c>
      <c r="H180" s="153">
        <f>IF(G180="","",G180-G180*COMPASS!$U$19)</f>
        <v>12967</v>
      </c>
    </row>
    <row r="181" spans="1:8">
      <c r="A181" s="1294" t="s">
        <v>12895</v>
      </c>
      <c r="B181" s="1295" t="s">
        <v>216</v>
      </c>
      <c r="C181" s="341" t="s">
        <v>1243</v>
      </c>
      <c r="D181" s="1008" t="s">
        <v>11032</v>
      </c>
      <c r="E181" s="1296">
        <v>1</v>
      </c>
      <c r="F181" s="1297"/>
      <c r="G181" s="1298">
        <v>17306</v>
      </c>
      <c r="H181" s="153">
        <f>IF(G181="","",G181-G181*COMPASS!$U$19)</f>
        <v>17306</v>
      </c>
    </row>
    <row r="182" spans="1:8">
      <c r="A182" s="1294" t="s">
        <v>12896</v>
      </c>
      <c r="B182" s="1295" t="s">
        <v>216</v>
      </c>
      <c r="C182" s="341" t="s">
        <v>1244</v>
      </c>
      <c r="D182" s="1008" t="s">
        <v>11033</v>
      </c>
      <c r="E182" s="1296">
        <v>1</v>
      </c>
      <c r="F182" s="1297"/>
      <c r="G182" s="1298">
        <v>19233</v>
      </c>
      <c r="H182" s="153">
        <f>IF(G182="","",G182-G182*COMPASS!$U$19)</f>
        <v>19233</v>
      </c>
    </row>
    <row r="183" spans="1:8">
      <c r="A183" s="1294" t="s">
        <v>12897</v>
      </c>
      <c r="B183" s="1295" t="s">
        <v>216</v>
      </c>
      <c r="C183" s="341" t="s">
        <v>1245</v>
      </c>
      <c r="D183" s="1008" t="s">
        <v>11034</v>
      </c>
      <c r="E183" s="1296">
        <v>1</v>
      </c>
      <c r="F183" s="1297"/>
      <c r="G183" s="1298">
        <v>29171</v>
      </c>
      <c r="H183" s="153">
        <f>IF(G183="","",G183-G183*COMPASS!$U$19)</f>
        <v>29171</v>
      </c>
    </row>
    <row r="184" spans="1:8">
      <c r="A184" s="1294" t="s">
        <v>12898</v>
      </c>
      <c r="B184" s="1295" t="s">
        <v>216</v>
      </c>
      <c r="C184" s="341" t="s">
        <v>1246</v>
      </c>
      <c r="D184" s="1008" t="s">
        <v>11035</v>
      </c>
      <c r="E184" s="1296">
        <v>1</v>
      </c>
      <c r="F184" s="1297"/>
      <c r="G184" s="1298">
        <v>31331</v>
      </c>
      <c r="H184" s="153">
        <f>IF(G184="","",G184-G184*COMPASS!$U$19)</f>
        <v>31331</v>
      </c>
    </row>
    <row r="185" spans="1:8">
      <c r="A185" s="1294" t="s">
        <v>12899</v>
      </c>
      <c r="B185" s="1295" t="s">
        <v>216</v>
      </c>
      <c r="C185" s="341" t="s">
        <v>1284</v>
      </c>
      <c r="D185" s="1008" t="s">
        <v>11036</v>
      </c>
      <c r="E185" s="1296">
        <v>1</v>
      </c>
      <c r="F185" s="1297"/>
      <c r="G185" s="1298">
        <v>41914</v>
      </c>
      <c r="H185" s="153">
        <f>IF(G185="","",G185-G185*COMPASS!$U$19)</f>
        <v>41914</v>
      </c>
    </row>
    <row r="186" spans="1:8">
      <c r="A186" s="1294" t="s">
        <v>12900</v>
      </c>
      <c r="B186" s="1295" t="s">
        <v>216</v>
      </c>
      <c r="C186" s="341" t="s">
        <v>1285</v>
      </c>
      <c r="D186" s="1008" t="s">
        <v>11037</v>
      </c>
      <c r="E186" s="1296">
        <v>1</v>
      </c>
      <c r="F186" s="1297"/>
      <c r="G186" s="1298">
        <v>15126</v>
      </c>
      <c r="H186" s="153">
        <f>IF(G186="","",G186-G186*COMPASS!$U$19)</f>
        <v>15126</v>
      </c>
    </row>
    <row r="187" spans="1:8">
      <c r="A187" s="1294" t="s">
        <v>12901</v>
      </c>
      <c r="B187" s="1295" t="s">
        <v>216</v>
      </c>
      <c r="C187" s="341" t="s">
        <v>1286</v>
      </c>
      <c r="D187" s="1008" t="s">
        <v>11038</v>
      </c>
      <c r="E187" s="1296">
        <v>1</v>
      </c>
      <c r="F187" s="1297"/>
      <c r="G187" s="1298">
        <v>16746</v>
      </c>
      <c r="H187" s="153">
        <f>IF(G187="","",G187-G187*COMPASS!$U$19)</f>
        <v>16746</v>
      </c>
    </row>
    <row r="188" spans="1:8">
      <c r="A188" s="1294" t="s">
        <v>12902</v>
      </c>
      <c r="B188" s="1295" t="s">
        <v>216</v>
      </c>
      <c r="C188" s="341" t="s">
        <v>1287</v>
      </c>
      <c r="D188" s="1008" t="s">
        <v>11039</v>
      </c>
      <c r="E188" s="1296">
        <v>1</v>
      </c>
      <c r="F188" s="1297"/>
      <c r="G188" s="1298">
        <v>23233</v>
      </c>
      <c r="H188" s="153">
        <f>IF(G188="","",G188-G188*COMPASS!$U$19)</f>
        <v>23233</v>
      </c>
    </row>
    <row r="189" spans="1:8">
      <c r="A189" s="1294" t="s">
        <v>12903</v>
      </c>
      <c r="B189" s="1295" t="s">
        <v>216</v>
      </c>
      <c r="C189" s="341" t="s">
        <v>1278</v>
      </c>
      <c r="D189" s="1008" t="s">
        <v>11040</v>
      </c>
      <c r="E189" s="1296">
        <v>1</v>
      </c>
      <c r="F189" s="1297"/>
      <c r="G189" s="1298">
        <v>25393</v>
      </c>
      <c r="H189" s="153">
        <f>IF(G189="","",G189-G189*COMPASS!$U$19)</f>
        <v>25393</v>
      </c>
    </row>
    <row r="190" spans="1:8">
      <c r="A190" s="1294" t="s">
        <v>12904</v>
      </c>
      <c r="B190" s="1295" t="s">
        <v>216</v>
      </c>
      <c r="C190" s="341" t="s">
        <v>1279</v>
      </c>
      <c r="D190" s="1008" t="s">
        <v>11041</v>
      </c>
      <c r="E190" s="1296">
        <v>1</v>
      </c>
      <c r="F190" s="1297"/>
      <c r="G190" s="1298">
        <v>37838</v>
      </c>
      <c r="H190" s="153">
        <f>IF(G190="","",G190-G190*COMPASS!$U$19)</f>
        <v>37838</v>
      </c>
    </row>
    <row r="191" spans="1:8">
      <c r="A191" s="1294" t="s">
        <v>12905</v>
      </c>
      <c r="B191" s="1295" t="s">
        <v>216</v>
      </c>
      <c r="C191" s="341" t="s">
        <v>1280</v>
      </c>
      <c r="D191" s="1008" t="s">
        <v>11042</v>
      </c>
      <c r="E191" s="1296">
        <v>1</v>
      </c>
      <c r="F191" s="1297"/>
      <c r="G191" s="1298">
        <v>40585</v>
      </c>
      <c r="H191" s="153">
        <f>IF(G191="","",G191-G191*COMPASS!$U$19)</f>
        <v>40585</v>
      </c>
    </row>
    <row r="192" spans="1:8">
      <c r="A192" s="1294" t="s">
        <v>12906</v>
      </c>
      <c r="B192" s="1295" t="s">
        <v>216</v>
      </c>
      <c r="C192" s="341" t="s">
        <v>1281</v>
      </c>
      <c r="D192" s="1008" t="s">
        <v>11043</v>
      </c>
      <c r="E192" s="1296">
        <v>1</v>
      </c>
      <c r="F192" s="1297"/>
      <c r="G192" s="1298">
        <v>51862</v>
      </c>
      <c r="H192" s="153">
        <f>IF(G192="","",G192-G192*COMPASS!$U$19)</f>
        <v>51862</v>
      </c>
    </row>
    <row r="193" spans="1:8" ht="15.6">
      <c r="A193" s="1286" t="s">
        <v>1319</v>
      </c>
      <c r="B193" s="1287"/>
      <c r="C193" s="1288"/>
      <c r="D193" s="1287"/>
      <c r="E193" s="1287"/>
      <c r="F193" s="1287"/>
      <c r="G193" s="1287"/>
      <c r="H193" s="153" t="str">
        <f>IF(G193="","",G193-G193*COMPASS!$U$19)</f>
        <v/>
      </c>
    </row>
    <row r="194" spans="1:8">
      <c r="A194" s="1314" t="s">
        <v>17642</v>
      </c>
      <c r="B194" s="1291"/>
      <c r="C194" s="1292"/>
      <c r="D194" s="1291"/>
      <c r="E194" s="1291"/>
      <c r="F194" s="1291"/>
      <c r="G194" s="1299"/>
      <c r="H194" s="153" t="str">
        <f>IF(G194="","",G194-G194*COMPASS!$U$19)</f>
        <v/>
      </c>
    </row>
    <row r="195" spans="1:8">
      <c r="A195" s="1319" t="s">
        <v>17643</v>
      </c>
      <c r="B195" s="1291"/>
      <c r="C195" s="1292"/>
      <c r="D195" s="1291"/>
      <c r="E195" s="1291"/>
      <c r="F195" s="1291"/>
      <c r="G195" s="1299"/>
      <c r="H195" s="153" t="str">
        <f>IF(G195="","",G195-G195*COMPASS!$U$19)</f>
        <v/>
      </c>
    </row>
    <row r="196" spans="1:8">
      <c r="A196" s="1319" t="s">
        <v>17644</v>
      </c>
      <c r="B196" s="1291"/>
      <c r="C196" s="1292"/>
      <c r="D196" s="1291"/>
      <c r="E196" s="1291"/>
      <c r="F196" s="1291"/>
      <c r="G196" s="1299"/>
      <c r="H196" s="153" t="str">
        <f>IF(G196="","",G196-G196*COMPASS!$U$19)</f>
        <v/>
      </c>
    </row>
    <row r="197" spans="1:8">
      <c r="A197" s="1290" t="s">
        <v>17645</v>
      </c>
      <c r="B197" s="1291"/>
      <c r="C197" s="1292"/>
      <c r="D197" s="1291"/>
      <c r="E197" s="1291"/>
      <c r="F197" s="1291"/>
      <c r="G197" s="1299"/>
      <c r="H197" s="153" t="str">
        <f>IF(G197="","",G197-G197*COMPASS!$U$19)</f>
        <v/>
      </c>
    </row>
    <row r="198" spans="1:8">
      <c r="A198" s="1319" t="s">
        <v>17646</v>
      </c>
      <c r="B198" s="1291"/>
      <c r="C198" s="1292"/>
      <c r="D198" s="1291"/>
      <c r="E198" s="1291"/>
      <c r="F198" s="1291"/>
      <c r="G198" s="1299"/>
      <c r="H198" s="153" t="str">
        <f>IF(G198="","",G198-G198*COMPASS!$U$19)</f>
        <v/>
      </c>
    </row>
    <row r="199" spans="1:8" ht="15.6">
      <c r="A199" s="1286" t="s">
        <v>1319</v>
      </c>
      <c r="B199" s="1287"/>
      <c r="C199" s="1288"/>
      <c r="D199" s="1287"/>
      <c r="E199" s="1287"/>
      <c r="F199" s="1287"/>
      <c r="G199" s="1287"/>
      <c r="H199" s="153" t="str">
        <f>IF(G199="","",G199-G199*COMPASS!$U$19)</f>
        <v/>
      </c>
    </row>
    <row r="200" spans="1:8">
      <c r="A200" s="1290" t="s">
        <v>17647</v>
      </c>
      <c r="B200" s="1291"/>
      <c r="C200" s="1292"/>
      <c r="D200" s="1291"/>
      <c r="E200" s="1291"/>
      <c r="F200" s="1291"/>
      <c r="G200" s="1299"/>
      <c r="H200" s="153" t="str">
        <f>IF(G200="","",G200-G200*COMPASS!$U$19)</f>
        <v/>
      </c>
    </row>
    <row r="201" spans="1:8">
      <c r="A201" s="1290" t="s">
        <v>17648</v>
      </c>
      <c r="B201" s="1291"/>
      <c r="C201" s="1292"/>
      <c r="D201" s="1291"/>
      <c r="E201" s="1291"/>
      <c r="F201" s="1291"/>
      <c r="G201" s="1299"/>
      <c r="H201" s="153" t="str">
        <f>IF(G201="","",G201-G201*COMPASS!$U$19)</f>
        <v/>
      </c>
    </row>
    <row r="202" spans="1:8">
      <c r="A202" s="1290" t="s">
        <v>17649</v>
      </c>
      <c r="B202" s="1291"/>
      <c r="C202" s="1292"/>
      <c r="D202" s="1291"/>
      <c r="E202" s="1291"/>
      <c r="F202" s="1291"/>
      <c r="G202" s="1299"/>
      <c r="H202" s="153" t="str">
        <f>IF(G202="","",G202-G202*COMPASS!$U$19)</f>
        <v/>
      </c>
    </row>
    <row r="203" spans="1:8">
      <c r="A203" s="1290" t="s">
        <v>17650</v>
      </c>
      <c r="B203" s="1291"/>
      <c r="C203" s="1292"/>
      <c r="D203" s="1291"/>
      <c r="E203" s="1291"/>
      <c r="F203" s="1291"/>
      <c r="G203" s="1299"/>
      <c r="H203" s="153" t="str">
        <f>IF(G203="","",G203-G203*COMPASS!$U$19)</f>
        <v/>
      </c>
    </row>
    <row r="204" spans="1:8">
      <c r="A204" s="1290" t="s">
        <v>17651</v>
      </c>
      <c r="B204" s="1291"/>
      <c r="C204" s="1292"/>
      <c r="D204" s="1291"/>
      <c r="E204" s="1291"/>
      <c r="F204" s="1291"/>
      <c r="G204" s="1299"/>
      <c r="H204" s="153" t="str">
        <f>IF(G204="","",G204-G204*COMPASS!$U$19)</f>
        <v/>
      </c>
    </row>
    <row r="205" spans="1:8">
      <c r="A205" s="1290" t="s">
        <v>17652</v>
      </c>
      <c r="B205" s="1291"/>
      <c r="C205" s="1292"/>
      <c r="D205" s="1291"/>
      <c r="E205" s="1291"/>
      <c r="F205" s="1291"/>
      <c r="G205" s="1299"/>
      <c r="H205" s="153" t="str">
        <f>IF(G205="","",G205-G205*COMPASS!$U$19)</f>
        <v/>
      </c>
    </row>
    <row r="206" spans="1:8">
      <c r="A206" s="1290" t="s">
        <v>17653</v>
      </c>
      <c r="B206" s="1291"/>
      <c r="C206" s="1292"/>
      <c r="D206" s="1291"/>
      <c r="E206" s="1291"/>
      <c r="F206" s="1291"/>
      <c r="G206" s="1299"/>
      <c r="H206" s="153" t="str">
        <f>IF(G206="","",G206-G206*COMPASS!$U$19)</f>
        <v/>
      </c>
    </row>
    <row r="207" spans="1:8">
      <c r="A207" s="1290" t="s">
        <v>1133</v>
      </c>
      <c r="B207" s="1291"/>
      <c r="C207" s="1292"/>
      <c r="D207" s="1291"/>
      <c r="E207" s="1291"/>
      <c r="F207" s="1291"/>
      <c r="G207" s="1299"/>
      <c r="H207" s="153" t="str">
        <f>IF(G207="","",G207-G207*COMPASS!$U$19)</f>
        <v/>
      </c>
    </row>
    <row r="208" spans="1:8">
      <c r="A208" s="1294" t="s">
        <v>12907</v>
      </c>
      <c r="B208" s="1295" t="s">
        <v>216</v>
      </c>
      <c r="C208" s="341" t="s">
        <v>2857</v>
      </c>
      <c r="D208" s="1008" t="s">
        <v>11044</v>
      </c>
      <c r="E208" s="1296">
        <v>1</v>
      </c>
      <c r="F208" s="1297"/>
      <c r="G208" s="1298">
        <v>15049</v>
      </c>
      <c r="H208" s="153">
        <f>IF(G208="","",G208-G208*COMPASS!$U$19)</f>
        <v>15049</v>
      </c>
    </row>
    <row r="209" spans="1:8">
      <c r="A209" s="1290" t="s">
        <v>1134</v>
      </c>
      <c r="B209" s="1291"/>
      <c r="C209" s="1292"/>
      <c r="D209" s="1291"/>
      <c r="E209" s="1320"/>
      <c r="F209" s="1320"/>
      <c r="G209" s="1299"/>
      <c r="H209" s="153" t="str">
        <f>IF(G209="","",G209-G209*COMPASS!$U$19)</f>
        <v/>
      </c>
    </row>
    <row r="210" spans="1:8">
      <c r="A210" s="1294" t="s">
        <v>12908</v>
      </c>
      <c r="B210" s="1295" t="s">
        <v>216</v>
      </c>
      <c r="C210" s="341" t="s">
        <v>2858</v>
      </c>
      <c r="D210" s="1008" t="s">
        <v>11045</v>
      </c>
      <c r="E210" s="1296">
        <v>1</v>
      </c>
      <c r="F210" s="1297"/>
      <c r="G210" s="1298">
        <v>17658</v>
      </c>
      <c r="H210" s="153">
        <f>IF(G210="","",G210-G210*COMPASS!$U$19)</f>
        <v>17658</v>
      </c>
    </row>
    <row r="211" spans="1:8">
      <c r="A211" s="1290" t="s">
        <v>1135</v>
      </c>
      <c r="B211" s="1291"/>
      <c r="C211" s="1292"/>
      <c r="D211" s="1291"/>
      <c r="E211" s="1320"/>
      <c r="F211" s="1320"/>
      <c r="G211" s="1299"/>
      <c r="H211" s="153" t="str">
        <f>IF(G211="","",G211-G211*COMPASS!$U$19)</f>
        <v/>
      </c>
    </row>
    <row r="212" spans="1:8">
      <c r="A212" s="1294" t="s">
        <v>12909</v>
      </c>
      <c r="B212" s="1295" t="s">
        <v>216</v>
      </c>
      <c r="C212" s="1321" t="s">
        <v>2859</v>
      </c>
      <c r="D212" s="1008" t="s">
        <v>11046</v>
      </c>
      <c r="E212" s="1296">
        <v>1</v>
      </c>
      <c r="F212" s="1297"/>
      <c r="G212" s="1298">
        <v>22077</v>
      </c>
      <c r="H212" s="153">
        <f>IF(G212="","",G212-G212*COMPASS!$U$19)</f>
        <v>22077</v>
      </c>
    </row>
    <row r="213" spans="1:8">
      <c r="A213" s="1290" t="s">
        <v>11047</v>
      </c>
      <c r="B213" s="1291"/>
      <c r="C213" s="1292"/>
      <c r="D213" s="1291"/>
      <c r="E213" s="1291"/>
      <c r="F213" s="1291"/>
      <c r="G213" s="1299"/>
      <c r="H213" s="153" t="str">
        <f>IF(G213="","",G213-G213*COMPASS!$U$19)</f>
        <v/>
      </c>
    </row>
    <row r="214" spans="1:8">
      <c r="A214" s="1294" t="s">
        <v>12910</v>
      </c>
      <c r="B214" s="1295" t="s">
        <v>216</v>
      </c>
      <c r="C214" s="341" t="s">
        <v>12764</v>
      </c>
      <c r="D214" s="1008" t="s">
        <v>12765</v>
      </c>
      <c r="E214" s="1296">
        <v>1</v>
      </c>
      <c r="F214" s="1297"/>
      <c r="G214" s="1298">
        <v>34067</v>
      </c>
      <c r="H214" s="153">
        <f>IF(G214="","",G214-G214*COMPASS!$U$19)</f>
        <v>34067</v>
      </c>
    </row>
    <row r="215" spans="1:8">
      <c r="A215" s="1290" t="s">
        <v>2889</v>
      </c>
      <c r="B215" s="1291"/>
      <c r="C215" s="1292"/>
      <c r="D215" s="1291"/>
      <c r="E215" s="1291"/>
      <c r="F215" s="1291"/>
      <c r="G215" s="1299"/>
      <c r="H215" s="153" t="str">
        <f>IF(G215="","",G215-G215*COMPASS!$U$19)</f>
        <v/>
      </c>
    </row>
    <row r="216" spans="1:8">
      <c r="A216" s="1294" t="s">
        <v>12911</v>
      </c>
      <c r="B216" s="1295" t="s">
        <v>216</v>
      </c>
      <c r="C216" s="341" t="s">
        <v>2890</v>
      </c>
      <c r="D216" s="1008" t="s">
        <v>11048</v>
      </c>
      <c r="E216" s="1296">
        <v>1</v>
      </c>
      <c r="F216" s="1297"/>
      <c r="G216" s="1298">
        <v>36987</v>
      </c>
      <c r="H216" s="153">
        <f>IF(G216="","",G216-G216*COMPASS!$U$19)</f>
        <v>36987</v>
      </c>
    </row>
    <row r="217" spans="1:8">
      <c r="A217" s="1322" t="s">
        <v>17654</v>
      </c>
      <c r="B217" s="1291"/>
      <c r="C217" s="1292"/>
      <c r="D217" s="1291"/>
      <c r="E217" s="1291"/>
      <c r="F217" s="1291"/>
      <c r="G217" s="1299"/>
      <c r="H217" s="153" t="str">
        <f>IF(G217="","",G217-G217*COMPASS!$U$19)</f>
        <v/>
      </c>
    </row>
    <row r="218" spans="1:8" ht="15.6">
      <c r="A218" s="1286" t="s">
        <v>17655</v>
      </c>
      <c r="B218" s="1287"/>
      <c r="C218" s="1288"/>
      <c r="D218" s="1287"/>
      <c r="E218" s="1287"/>
      <c r="F218" s="1287"/>
      <c r="G218" s="1287"/>
      <c r="H218" s="153" t="str">
        <f>IF(G218="","",G218-G218*COMPASS!$U$19)</f>
        <v/>
      </c>
    </row>
    <row r="219" spans="1:8">
      <c r="A219" s="1322" t="s">
        <v>17654</v>
      </c>
      <c r="B219" s="1323"/>
      <c r="C219" s="1324"/>
      <c r="D219" s="1291"/>
      <c r="E219" s="1323"/>
      <c r="F219" s="1323"/>
      <c r="G219" s="1299"/>
      <c r="H219" s="153" t="str">
        <f>IF(G219="","",G219-G219*COMPASS!$U$19)</f>
        <v/>
      </c>
    </row>
    <row r="220" spans="1:8" ht="15.6">
      <c r="A220" s="1286" t="s">
        <v>17656</v>
      </c>
      <c r="B220" s="1287"/>
      <c r="C220" s="1288"/>
      <c r="D220" s="1287"/>
      <c r="E220" s="1287"/>
      <c r="F220" s="1287"/>
      <c r="G220" s="1287"/>
      <c r="H220" s="153" t="str">
        <f>IF(G220="","",G220-G220*COMPASS!$U$19)</f>
        <v/>
      </c>
    </row>
    <row r="221" spans="1:8">
      <c r="A221" s="1290" t="s">
        <v>700</v>
      </c>
      <c r="B221" s="1299"/>
      <c r="C221" s="1314"/>
      <c r="D221" s="1291"/>
      <c r="E221" s="1299"/>
      <c r="F221" s="1299"/>
      <c r="G221" s="1299"/>
      <c r="H221" s="153" t="str">
        <f>IF(G221="","",G221-G221*COMPASS!$U$19)</f>
        <v/>
      </c>
    </row>
    <row r="222" spans="1:8">
      <c r="A222" s="1309" t="s">
        <v>12912</v>
      </c>
      <c r="B222" s="1310" t="s">
        <v>216</v>
      </c>
      <c r="C222" s="530" t="s">
        <v>1171</v>
      </c>
      <c r="D222" s="1311" t="s">
        <v>11049</v>
      </c>
      <c r="E222" s="1312">
        <v>1</v>
      </c>
      <c r="F222" s="1325"/>
      <c r="G222" s="1313">
        <v>309</v>
      </c>
      <c r="H222" s="153">
        <f>IF(G222="","",G222-G222*COMPASS!$U$19)</f>
        <v>309</v>
      </c>
    </row>
    <row r="223" spans="1:8">
      <c r="A223" s="1309" t="s">
        <v>12913</v>
      </c>
      <c r="B223" s="1310" t="s">
        <v>216</v>
      </c>
      <c r="C223" s="530" t="s">
        <v>1033</v>
      </c>
      <c r="D223" s="1311" t="s">
        <v>11050</v>
      </c>
      <c r="E223" s="1312">
        <v>1</v>
      </c>
      <c r="F223" s="1325"/>
      <c r="G223" s="1313">
        <v>377</v>
      </c>
      <c r="H223" s="153">
        <f>IF(G223="","",G223-G223*COMPASS!$U$19)</f>
        <v>377</v>
      </c>
    </row>
    <row r="224" spans="1:8">
      <c r="A224" s="1309" t="s">
        <v>12914</v>
      </c>
      <c r="B224" s="1310" t="s">
        <v>216</v>
      </c>
      <c r="C224" s="530" t="s">
        <v>769</v>
      </c>
      <c r="D224" s="1311" t="s">
        <v>11051</v>
      </c>
      <c r="E224" s="1312">
        <v>1</v>
      </c>
      <c r="F224" s="1325"/>
      <c r="G224" s="1313">
        <v>163</v>
      </c>
      <c r="H224" s="153">
        <f>IF(G224="","",G224-G224*COMPASS!$U$19)</f>
        <v>163</v>
      </c>
    </row>
    <row r="225" spans="1:8">
      <c r="A225" s="1309" t="s">
        <v>12915</v>
      </c>
      <c r="B225" s="1310" t="s">
        <v>216</v>
      </c>
      <c r="C225" s="530" t="s">
        <v>12766</v>
      </c>
      <c r="D225" s="1311" t="s">
        <v>12767</v>
      </c>
      <c r="E225" s="1312">
        <v>1</v>
      </c>
      <c r="F225" s="1325"/>
      <c r="G225" s="1313">
        <v>295</v>
      </c>
      <c r="H225" s="153">
        <f>IF(G225="","",G225-G225*COMPASS!$U$19)</f>
        <v>295</v>
      </c>
    </row>
    <row r="226" spans="1:8">
      <c r="A226" s="1309" t="s">
        <v>12916</v>
      </c>
      <c r="B226" s="1310" t="s">
        <v>216</v>
      </c>
      <c r="C226" s="530" t="s">
        <v>2891</v>
      </c>
      <c r="D226" s="1311" t="s">
        <v>11052</v>
      </c>
      <c r="E226" s="1312">
        <v>1</v>
      </c>
      <c r="F226" s="1325"/>
      <c r="G226" s="1313">
        <v>232</v>
      </c>
      <c r="H226" s="153">
        <f>IF(G226="","",G226-G226*COMPASS!$U$19)</f>
        <v>232</v>
      </c>
    </row>
    <row r="227" spans="1:8">
      <c r="A227" s="1309" t="s">
        <v>11857</v>
      </c>
      <c r="B227" s="1310" t="s">
        <v>571</v>
      </c>
      <c r="C227" s="530" t="s">
        <v>11858</v>
      </c>
      <c r="D227" s="1311" t="s">
        <v>11859</v>
      </c>
      <c r="E227" s="1312">
        <v>1</v>
      </c>
      <c r="F227" s="1326"/>
      <c r="G227" s="1313">
        <v>275</v>
      </c>
      <c r="H227" s="153">
        <f>IF(G227="","",G227-G227*COMPASS!$U$19)</f>
        <v>275</v>
      </c>
    </row>
    <row r="228" spans="1:8">
      <c r="A228" s="1309" t="s">
        <v>16650</v>
      </c>
      <c r="B228" s="1310" t="s">
        <v>467</v>
      </c>
      <c r="C228" s="530" t="s">
        <v>16651</v>
      </c>
      <c r="D228" s="1311" t="s">
        <v>16652</v>
      </c>
      <c r="E228" s="1312">
        <v>1</v>
      </c>
      <c r="F228" s="1326" t="s">
        <v>445</v>
      </c>
      <c r="G228" s="1313">
        <v>305</v>
      </c>
      <c r="H228" s="153">
        <f>IF(G228="","",G228-G228*COMPASS!$U$19)</f>
        <v>305</v>
      </c>
    </row>
    <row r="229" spans="1:8">
      <c r="A229" s="1309" t="s">
        <v>16653</v>
      </c>
      <c r="B229" s="1310" t="s">
        <v>216</v>
      </c>
      <c r="C229" s="530" t="s">
        <v>16654</v>
      </c>
      <c r="D229" s="1311" t="s">
        <v>16655</v>
      </c>
      <c r="E229" s="1312">
        <v>1</v>
      </c>
      <c r="F229" s="1326" t="s">
        <v>445</v>
      </c>
      <c r="G229" s="1313">
        <v>218</v>
      </c>
      <c r="H229" s="153">
        <f>IF(G229="","",G229-G229*COMPASS!$U$19)</f>
        <v>218</v>
      </c>
    </row>
    <row r="230" spans="1:8">
      <c r="A230" s="1309" t="s">
        <v>16656</v>
      </c>
      <c r="B230" s="1310" t="s">
        <v>216</v>
      </c>
      <c r="C230" s="530" t="s">
        <v>16657</v>
      </c>
      <c r="D230" s="1311" t="s">
        <v>16658</v>
      </c>
      <c r="E230" s="1312">
        <v>1</v>
      </c>
      <c r="F230" s="1326" t="s">
        <v>445</v>
      </c>
      <c r="G230" s="1313">
        <v>274</v>
      </c>
      <c r="H230" s="153">
        <f>IF(G230="","",G230-G230*COMPASS!$U$19)</f>
        <v>274</v>
      </c>
    </row>
    <row r="231" spans="1:8">
      <c r="A231" s="1309" t="s">
        <v>12917</v>
      </c>
      <c r="B231" s="1310" t="s">
        <v>216</v>
      </c>
      <c r="C231" s="530" t="s">
        <v>12768</v>
      </c>
      <c r="D231" s="1311" t="s">
        <v>11053</v>
      </c>
      <c r="E231" s="1312">
        <v>1</v>
      </c>
      <c r="F231" s="1325"/>
      <c r="G231" s="1313">
        <v>727</v>
      </c>
      <c r="H231" s="153">
        <f>IF(G231="","",G231-G231*COMPASS!$U$19)</f>
        <v>727</v>
      </c>
    </row>
    <row r="232" spans="1:8">
      <c r="A232" s="1309" t="s">
        <v>12918</v>
      </c>
      <c r="B232" s="1310" t="s">
        <v>216</v>
      </c>
      <c r="C232" s="530" t="s">
        <v>12769</v>
      </c>
      <c r="D232" s="1311" t="s">
        <v>11054</v>
      </c>
      <c r="E232" s="1312">
        <v>1</v>
      </c>
      <c r="F232" s="1325"/>
      <c r="G232" s="1313">
        <v>397</v>
      </c>
      <c r="H232" s="153">
        <f>IF(G232="","",G232-G232*COMPASS!$U$19)</f>
        <v>397</v>
      </c>
    </row>
    <row r="233" spans="1:8">
      <c r="A233" s="1309" t="s">
        <v>16659</v>
      </c>
      <c r="B233" s="1310" t="s">
        <v>216</v>
      </c>
      <c r="C233" s="530" t="s">
        <v>16660</v>
      </c>
      <c r="D233" s="1311" t="s">
        <v>11058</v>
      </c>
      <c r="E233" s="1312">
        <v>1</v>
      </c>
      <c r="F233" s="1326" t="s">
        <v>445</v>
      </c>
      <c r="G233" s="1313">
        <v>742</v>
      </c>
      <c r="H233" s="153">
        <f>IF(G233="","",G233-G233*COMPASS!$U$19)</f>
        <v>742</v>
      </c>
    </row>
    <row r="234" spans="1:8">
      <c r="A234" s="1309" t="s">
        <v>12922</v>
      </c>
      <c r="B234" s="1310" t="s">
        <v>216</v>
      </c>
      <c r="C234" s="530" t="s">
        <v>1101</v>
      </c>
      <c r="D234" s="1311" t="s">
        <v>11059</v>
      </c>
      <c r="E234" s="1312">
        <v>1</v>
      </c>
      <c r="F234" s="1325"/>
      <c r="G234" s="1313">
        <v>387</v>
      </c>
      <c r="H234" s="153">
        <f>IF(G234="","",G234-G234*COMPASS!$U$19)</f>
        <v>387</v>
      </c>
    </row>
    <row r="235" spans="1:8">
      <c r="A235" s="1309" t="s">
        <v>12919</v>
      </c>
      <c r="B235" s="1310" t="s">
        <v>216</v>
      </c>
      <c r="C235" s="530" t="s">
        <v>1083</v>
      </c>
      <c r="D235" s="1311" t="s">
        <v>11055</v>
      </c>
      <c r="E235" s="1312">
        <v>1</v>
      </c>
      <c r="F235" s="1325"/>
      <c r="G235" s="1313">
        <v>528</v>
      </c>
      <c r="H235" s="153">
        <f>IF(G235="","",G235-G235*COMPASS!$U$19)</f>
        <v>528</v>
      </c>
    </row>
    <row r="236" spans="1:8">
      <c r="A236" s="1309" t="s">
        <v>12920</v>
      </c>
      <c r="B236" s="1310" t="s">
        <v>216</v>
      </c>
      <c r="C236" s="530" t="s">
        <v>1099</v>
      </c>
      <c r="D236" s="1311" t="s">
        <v>11056</v>
      </c>
      <c r="E236" s="1312">
        <v>1</v>
      </c>
      <c r="F236" s="1325"/>
      <c r="G236" s="1313">
        <v>585</v>
      </c>
      <c r="H236" s="153">
        <f>IF(G236="","",G236-G236*COMPASS!$U$19)</f>
        <v>585</v>
      </c>
    </row>
    <row r="237" spans="1:8">
      <c r="A237" s="1309" t="s">
        <v>12921</v>
      </c>
      <c r="B237" s="1310" t="s">
        <v>216</v>
      </c>
      <c r="C237" s="530" t="s">
        <v>1100</v>
      </c>
      <c r="D237" s="1311" t="s">
        <v>11057</v>
      </c>
      <c r="E237" s="1312">
        <v>1</v>
      </c>
      <c r="F237" s="1325"/>
      <c r="G237" s="1313">
        <v>635</v>
      </c>
      <c r="H237" s="153">
        <f>IF(G237="","",G237-G237*COMPASS!$U$19)</f>
        <v>635</v>
      </c>
    </row>
    <row r="238" spans="1:8">
      <c r="A238" s="1309" t="s">
        <v>12923</v>
      </c>
      <c r="B238" s="1310" t="s">
        <v>216</v>
      </c>
      <c r="C238" s="530" t="s">
        <v>9245</v>
      </c>
      <c r="D238" s="1311" t="s">
        <v>11060</v>
      </c>
      <c r="E238" s="1312">
        <v>1</v>
      </c>
      <c r="F238" s="1325"/>
      <c r="G238" s="1313">
        <v>689</v>
      </c>
      <c r="H238" s="153">
        <f>IF(G238="","",G238-G238*COMPASS!$U$19)</f>
        <v>689</v>
      </c>
    </row>
    <row r="239" spans="1:8">
      <c r="A239" s="1309" t="s">
        <v>16661</v>
      </c>
      <c r="B239" s="1310" t="s">
        <v>216</v>
      </c>
      <c r="C239" s="530" t="s">
        <v>16662</v>
      </c>
      <c r="D239" s="1311" t="s">
        <v>16663</v>
      </c>
      <c r="E239" s="1312">
        <v>1</v>
      </c>
      <c r="F239" s="1325"/>
      <c r="G239" s="1313">
        <v>61</v>
      </c>
      <c r="H239" s="153">
        <f>IF(G239="","",G239-G239*COMPASS!$U$19)</f>
        <v>61</v>
      </c>
    </row>
    <row r="240" spans="1:8">
      <c r="A240" s="1309" t="s">
        <v>17657</v>
      </c>
      <c r="B240" s="1310" t="s">
        <v>216</v>
      </c>
      <c r="C240" s="530" t="s">
        <v>17658</v>
      </c>
      <c r="D240" s="1311" t="s">
        <v>17659</v>
      </c>
      <c r="E240" s="1312">
        <v>1</v>
      </c>
      <c r="F240" s="1325"/>
      <c r="G240" s="1313">
        <v>167</v>
      </c>
      <c r="H240" s="153">
        <f>IF(G240="","",G240-G240*COMPASS!$U$19)</f>
        <v>167</v>
      </c>
    </row>
    <row r="241" spans="1:8">
      <c r="A241" s="1290" t="s">
        <v>17660</v>
      </c>
      <c r="B241" s="1299"/>
      <c r="C241" s="1314"/>
      <c r="D241" s="1291"/>
      <c r="E241" s="1299"/>
      <c r="F241" s="1299"/>
      <c r="G241" s="1299"/>
      <c r="H241" s="153" t="str">
        <f>IF(G241="","",G241-G241*COMPASS!$U$19)</f>
        <v/>
      </c>
    </row>
    <row r="242" spans="1:8">
      <c r="A242" s="341" t="s">
        <v>17661</v>
      </c>
      <c r="B242" s="1295" t="s">
        <v>216</v>
      </c>
      <c r="C242" s="1327" t="s">
        <v>17662</v>
      </c>
      <c r="D242" s="1008" t="s">
        <v>17663</v>
      </c>
      <c r="E242" s="1296">
        <v>1</v>
      </c>
      <c r="F242" s="1328"/>
      <c r="G242" s="1298">
        <v>40</v>
      </c>
      <c r="H242" s="153">
        <f>IF(G242="","",G242-G242*COMPASS!$U$19)</f>
        <v>40</v>
      </c>
    </row>
    <row r="243" spans="1:8">
      <c r="A243" s="341" t="s">
        <v>17664</v>
      </c>
      <c r="B243" s="1295" t="s">
        <v>216</v>
      </c>
      <c r="C243" s="1327" t="s">
        <v>17665</v>
      </c>
      <c r="D243" s="1008" t="s">
        <v>17666</v>
      </c>
      <c r="E243" s="1296">
        <v>1</v>
      </c>
      <c r="F243" s="1328"/>
      <c r="G243" s="1298">
        <v>43</v>
      </c>
      <c r="H243" s="153">
        <f>IF(G243="","",G243-G243*COMPASS!$U$19)</f>
        <v>43</v>
      </c>
    </row>
    <row r="244" spans="1:8">
      <c r="A244" s="341" t="s">
        <v>17667</v>
      </c>
      <c r="B244" s="1295" t="s">
        <v>216</v>
      </c>
      <c r="C244" s="1327" t="s">
        <v>17668</v>
      </c>
      <c r="D244" s="1008" t="s">
        <v>17669</v>
      </c>
      <c r="E244" s="1296">
        <v>1</v>
      </c>
      <c r="F244" s="1328"/>
      <c r="G244" s="1298">
        <v>48</v>
      </c>
      <c r="H244" s="153">
        <f>IF(G244="","",G244-G244*COMPASS!$U$19)</f>
        <v>48</v>
      </c>
    </row>
    <row r="245" spans="1:8">
      <c r="A245" s="341" t="s">
        <v>17670</v>
      </c>
      <c r="B245" s="1295" t="s">
        <v>216</v>
      </c>
      <c r="C245" s="1327" t="s">
        <v>17671</v>
      </c>
      <c r="D245" s="1008" t="s">
        <v>17672</v>
      </c>
      <c r="E245" s="1296">
        <v>1</v>
      </c>
      <c r="F245" s="1328"/>
      <c r="G245" s="1298">
        <v>57</v>
      </c>
      <c r="H245" s="153">
        <f>IF(G245="","",G245-G245*COMPASS!$U$19)</f>
        <v>57</v>
      </c>
    </row>
    <row r="246" spans="1:8">
      <c r="A246" s="341" t="s">
        <v>17673</v>
      </c>
      <c r="B246" s="1295" t="s">
        <v>216</v>
      </c>
      <c r="C246" s="1327" t="s">
        <v>17674</v>
      </c>
      <c r="D246" s="1008" t="s">
        <v>17675</v>
      </c>
      <c r="E246" s="1296">
        <v>1</v>
      </c>
      <c r="F246" s="1328"/>
      <c r="G246" s="1298">
        <v>60</v>
      </c>
      <c r="H246" s="153">
        <f>IF(G246="","",G246-G246*COMPASS!$U$19)</f>
        <v>60</v>
      </c>
    </row>
    <row r="247" spans="1:8">
      <c r="A247" s="341" t="s">
        <v>17676</v>
      </c>
      <c r="B247" s="1295" t="s">
        <v>216</v>
      </c>
      <c r="C247" s="1327" t="s">
        <v>17677</v>
      </c>
      <c r="D247" s="1008" t="s">
        <v>17678</v>
      </c>
      <c r="E247" s="1296">
        <v>1</v>
      </c>
      <c r="F247" s="1328"/>
      <c r="G247" s="1298">
        <v>74</v>
      </c>
      <c r="H247" s="153">
        <f>IF(G247="","",G247-G247*COMPASS!$U$19)</f>
        <v>74</v>
      </c>
    </row>
    <row r="248" spans="1:8">
      <c r="A248" s="341" t="s">
        <v>17679</v>
      </c>
      <c r="B248" s="1295" t="s">
        <v>216</v>
      </c>
      <c r="C248" s="1327" t="s">
        <v>17680</v>
      </c>
      <c r="D248" s="1008" t="s">
        <v>17681</v>
      </c>
      <c r="E248" s="1296">
        <v>1</v>
      </c>
      <c r="F248" s="1328"/>
      <c r="G248" s="1298">
        <v>218</v>
      </c>
      <c r="H248" s="153">
        <f>IF(G248="","",G248-G248*COMPASS!$U$19)</f>
        <v>218</v>
      </c>
    </row>
    <row r="249" spans="1:8">
      <c r="A249" s="341" t="s">
        <v>17682</v>
      </c>
      <c r="B249" s="1295" t="s">
        <v>216</v>
      </c>
      <c r="C249" s="1327" t="s">
        <v>17683</v>
      </c>
      <c r="D249" s="1008" t="s">
        <v>17684</v>
      </c>
      <c r="E249" s="1296">
        <v>1</v>
      </c>
      <c r="F249" s="1328"/>
      <c r="G249" s="1298">
        <v>267</v>
      </c>
      <c r="H249" s="153">
        <f>IF(G249="","",G249-G249*COMPASS!$U$19)</f>
        <v>267</v>
      </c>
    </row>
    <row r="250" spans="1:8">
      <c r="A250" s="341" t="s">
        <v>17685</v>
      </c>
      <c r="B250" s="1295" t="s">
        <v>216</v>
      </c>
      <c r="C250" s="1327" t="s">
        <v>17686</v>
      </c>
      <c r="D250" s="1008" t="s">
        <v>17687</v>
      </c>
      <c r="E250" s="1296">
        <v>1</v>
      </c>
      <c r="F250" s="1328"/>
      <c r="G250" s="1298">
        <v>362</v>
      </c>
      <c r="H250" s="153">
        <f>IF(G250="","",G250-G250*COMPASS!$U$19)</f>
        <v>362</v>
      </c>
    </row>
    <row r="251" spans="1:8">
      <c r="A251" s="341" t="s">
        <v>17688</v>
      </c>
      <c r="B251" s="1295" t="s">
        <v>571</v>
      </c>
      <c r="C251" s="1327" t="s">
        <v>17689</v>
      </c>
      <c r="D251" s="1008" t="s">
        <v>17690</v>
      </c>
      <c r="E251" s="1296">
        <v>1</v>
      </c>
      <c r="F251" s="1328"/>
      <c r="G251" s="1298">
        <v>57</v>
      </c>
      <c r="H251" s="153">
        <f>IF(G251="","",G251-G251*COMPASS!$U$19)</f>
        <v>57</v>
      </c>
    </row>
    <row r="252" spans="1:8">
      <c r="A252" s="1290" t="s">
        <v>3853</v>
      </c>
      <c r="B252" s="1299"/>
      <c r="C252" s="1314"/>
      <c r="D252" s="1291"/>
      <c r="E252" s="1299"/>
      <c r="F252" s="1299"/>
      <c r="G252" s="1299"/>
      <c r="H252" s="153" t="str">
        <f>IF(G252="","",G252-G252*COMPASS!$U$19)</f>
        <v/>
      </c>
    </row>
    <row r="253" spans="1:8">
      <c r="A253" s="341" t="s">
        <v>17691</v>
      </c>
      <c r="B253" s="1295" t="s">
        <v>216</v>
      </c>
      <c r="C253" s="341" t="s">
        <v>17692</v>
      </c>
      <c r="D253" s="1008" t="s">
        <v>17693</v>
      </c>
      <c r="E253" s="1296">
        <v>1</v>
      </c>
      <c r="F253" s="1328"/>
      <c r="G253" s="1298">
        <v>641</v>
      </c>
      <c r="H253" s="153">
        <f>IF(G253="","",G253-G253*COMPASS!$U$19)</f>
        <v>641</v>
      </c>
    </row>
    <row r="254" spans="1:8">
      <c r="A254" s="341" t="s">
        <v>17694</v>
      </c>
      <c r="B254" s="1295" t="s">
        <v>216</v>
      </c>
      <c r="C254" s="341" t="s">
        <v>17695</v>
      </c>
      <c r="D254" s="1008" t="s">
        <v>17696</v>
      </c>
      <c r="E254" s="1296">
        <v>1</v>
      </c>
      <c r="F254" s="1328"/>
      <c r="G254" s="1298">
        <v>936</v>
      </c>
      <c r="H254" s="153">
        <f>IF(G254="","",G254-G254*COMPASS!$U$19)</f>
        <v>936</v>
      </c>
    </row>
    <row r="255" spans="1:8">
      <c r="A255" s="341" t="s">
        <v>17697</v>
      </c>
      <c r="B255" s="1295" t="s">
        <v>216</v>
      </c>
      <c r="C255" s="341" t="s">
        <v>17698</v>
      </c>
      <c r="D255" s="1008" t="s">
        <v>17699</v>
      </c>
      <c r="E255" s="1296">
        <v>1</v>
      </c>
      <c r="F255" s="1328"/>
      <c r="G255" s="1298">
        <v>1308</v>
      </c>
      <c r="H255" s="153">
        <f>IF(G255="","",G255-G255*COMPASS!$U$19)</f>
        <v>1308</v>
      </c>
    </row>
    <row r="256" spans="1:8">
      <c r="A256" s="341" t="s">
        <v>17700</v>
      </c>
      <c r="B256" s="1295" t="s">
        <v>216</v>
      </c>
      <c r="C256" s="341" t="s">
        <v>17701</v>
      </c>
      <c r="D256" s="1008" t="s">
        <v>17702</v>
      </c>
      <c r="E256" s="1296">
        <v>1</v>
      </c>
      <c r="F256" s="1328"/>
      <c r="G256" s="1298">
        <v>404</v>
      </c>
      <c r="H256" s="153">
        <f>IF(G256="","",G256-G256*COMPASS!$U$19)</f>
        <v>404</v>
      </c>
    </row>
    <row r="257" spans="1:8">
      <c r="A257" s="341" t="s">
        <v>17703</v>
      </c>
      <c r="B257" s="1295" t="s">
        <v>216</v>
      </c>
      <c r="C257" s="341" t="s">
        <v>17701</v>
      </c>
      <c r="D257" s="1008" t="s">
        <v>17704</v>
      </c>
      <c r="E257" s="1296">
        <v>1</v>
      </c>
      <c r="F257" s="1328"/>
      <c r="G257" s="1298">
        <v>491</v>
      </c>
      <c r="H257" s="153">
        <f>IF(G257="","",G257-G257*COMPASS!$U$19)</f>
        <v>491</v>
      </c>
    </row>
    <row r="258" spans="1:8">
      <c r="A258" s="341" t="s">
        <v>17705</v>
      </c>
      <c r="B258" s="1295" t="s">
        <v>216</v>
      </c>
      <c r="C258" s="341" t="s">
        <v>17701</v>
      </c>
      <c r="D258" s="1008" t="s">
        <v>17706</v>
      </c>
      <c r="E258" s="1296">
        <v>1</v>
      </c>
      <c r="F258" s="1328"/>
      <c r="G258" s="1298">
        <v>197</v>
      </c>
      <c r="H258" s="153">
        <f>IF(G258="","",G258-G258*COMPASS!$U$19)</f>
        <v>197</v>
      </c>
    </row>
    <row r="259" spans="1:8">
      <c r="A259" s="341" t="s">
        <v>17707</v>
      </c>
      <c r="B259" s="1295" t="s">
        <v>216</v>
      </c>
      <c r="C259" s="341" t="s">
        <v>17708</v>
      </c>
      <c r="D259" s="1008" t="s">
        <v>17709</v>
      </c>
      <c r="E259" s="1296">
        <v>1</v>
      </c>
      <c r="F259" s="1328"/>
      <c r="G259" s="1298">
        <v>687</v>
      </c>
      <c r="H259" s="153">
        <f>IF(G259="","",G259-G259*COMPASS!$U$19)</f>
        <v>687</v>
      </c>
    </row>
    <row r="260" spans="1:8">
      <c r="A260" s="341" t="s">
        <v>17710</v>
      </c>
      <c r="B260" s="1295" t="s">
        <v>216</v>
      </c>
      <c r="C260" s="341" t="s">
        <v>17711</v>
      </c>
      <c r="D260" s="1008" t="s">
        <v>17712</v>
      </c>
      <c r="E260" s="1296">
        <v>1</v>
      </c>
      <c r="F260" s="1328"/>
      <c r="G260" s="1298">
        <v>176</v>
      </c>
      <c r="H260" s="153">
        <f>IF(G260="","",G260-G260*COMPASS!$U$19)</f>
        <v>176</v>
      </c>
    </row>
    <row r="261" spans="1:8">
      <c r="A261" s="341" t="s">
        <v>17713</v>
      </c>
      <c r="B261" s="1295" t="s">
        <v>216</v>
      </c>
      <c r="C261" s="341" t="s">
        <v>17714</v>
      </c>
      <c r="D261" s="1008" t="s">
        <v>17715</v>
      </c>
      <c r="E261" s="1296">
        <v>1</v>
      </c>
      <c r="F261" s="1328"/>
      <c r="G261" s="1298">
        <v>148</v>
      </c>
      <c r="H261" s="153">
        <f>IF(G261="","",G261-G261*COMPASS!$U$19)</f>
        <v>148</v>
      </c>
    </row>
    <row r="262" spans="1:8">
      <c r="A262" s="341" t="s">
        <v>17716</v>
      </c>
      <c r="B262" s="1295" t="s">
        <v>216</v>
      </c>
      <c r="C262" s="341" t="s">
        <v>17717</v>
      </c>
      <c r="D262" s="1008" t="s">
        <v>17718</v>
      </c>
      <c r="E262" s="1296">
        <v>1</v>
      </c>
      <c r="F262" s="1328"/>
      <c r="G262" s="1298">
        <v>500</v>
      </c>
      <c r="H262" s="153">
        <f>IF(G262="","",G262-G262*COMPASS!$U$19)</f>
        <v>500</v>
      </c>
    </row>
  </sheetData>
  <sheetProtection algorithmName="SHA-512" hashValue="m805o7IE13F+Jn6lz/hBBw0sxq7FRRbyliS9Ha8XMxWQWZUEcZfHr31+/Uv8jDpMAFW1RMt04VUxyQm/P5KbiA==" saltValue="E6Q9nNrLpBubpZyaOe9+OQ=="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sqref="A1:G130"/>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3" customWidth="1"/>
    <col min="6" max="6" width="5.44140625" style="354" customWidth="1"/>
    <col min="7" max="7" width="11.109375" style="185" customWidth="1"/>
    <col min="8" max="8" width="9.5546875" style="329" customWidth="1"/>
    <col min="9" max="16384" width="9.44140625" style="49"/>
  </cols>
  <sheetData>
    <row r="1" spans="1:8" ht="13.5" customHeight="1">
      <c r="A1" s="53" t="str">
        <f>'LS CABLE'!A1</f>
        <v>Listino Maggio26</v>
      </c>
      <c r="B1" s="81"/>
      <c r="C1" s="82"/>
      <c r="D1" s="1386" t="s">
        <v>11815</v>
      </c>
      <c r="E1" s="1411"/>
      <c r="F1" s="1411"/>
      <c r="G1" s="1411"/>
      <c r="H1" s="325"/>
    </row>
    <row r="2" spans="1:8" ht="13.5" customHeight="1" thickBot="1">
      <c r="A2" s="55"/>
      <c r="B2" s="83"/>
      <c r="C2" s="84"/>
      <c r="D2" s="46"/>
      <c r="E2" s="301"/>
      <c r="F2" s="352"/>
      <c r="G2" s="57"/>
      <c r="H2" s="326" t="s">
        <v>190</v>
      </c>
    </row>
    <row r="3" spans="1:8" ht="24" customHeight="1">
      <c r="A3" s="39" t="s">
        <v>1790</v>
      </c>
      <c r="B3" s="40"/>
      <c r="C3" s="41"/>
      <c r="D3" s="74"/>
      <c r="E3" s="555"/>
      <c r="F3" s="353"/>
      <c r="G3" s="183"/>
      <c r="H3" s="327"/>
    </row>
    <row r="4" spans="1:8" ht="12.75" customHeight="1">
      <c r="A4" s="86" t="str">
        <f>'LS CABLE'!A4</f>
        <v>Cod. Compass</v>
      </c>
      <c r="B4" s="184"/>
      <c r="C4" s="86" t="s">
        <v>217</v>
      </c>
      <c r="D4" s="75" t="s">
        <v>219</v>
      </c>
      <c r="E4" s="556" t="s">
        <v>490</v>
      </c>
      <c r="F4" s="87"/>
      <c r="G4" s="312" t="s">
        <v>3306</v>
      </c>
      <c r="H4" s="312" t="s">
        <v>491</v>
      </c>
    </row>
    <row r="5" spans="1:8" s="52" customFormat="1" ht="26.1" customHeight="1">
      <c r="A5" s="1164" t="s">
        <v>16038</v>
      </c>
      <c r="B5" s="1165"/>
      <c r="C5" s="1165"/>
      <c r="D5" s="1165"/>
      <c r="E5" s="1165"/>
      <c r="F5" s="1165"/>
      <c r="G5" s="1165"/>
      <c r="H5" s="328"/>
    </row>
    <row r="6" spans="1:8" s="355" customFormat="1">
      <c r="A6" s="1124" t="s">
        <v>16039</v>
      </c>
      <c r="B6" s="1124"/>
      <c r="C6" s="1124"/>
      <c r="D6" s="1124"/>
      <c r="E6" s="1124"/>
      <c r="F6" s="1124"/>
      <c r="G6" s="1124"/>
      <c r="H6" s="192"/>
    </row>
    <row r="7" spans="1:8" s="52" customFormat="1" ht="20.399999999999999">
      <c r="A7" s="42" t="s">
        <v>4346</v>
      </c>
      <c r="B7" s="1160" t="s">
        <v>216</v>
      </c>
      <c r="C7" s="42">
        <v>4361</v>
      </c>
      <c r="D7" s="1161" t="s">
        <v>11854</v>
      </c>
      <c r="E7" s="42">
        <v>1</v>
      </c>
      <c r="F7" s="1162"/>
      <c r="G7" s="1163">
        <v>69</v>
      </c>
      <c r="H7" s="192">
        <f>IF(G7="","",G7-G7*COMPASS!$U$27)</f>
        <v>69</v>
      </c>
    </row>
    <row r="8" spans="1:8" s="52" customFormat="1" ht="30.6">
      <c r="A8" s="42" t="s">
        <v>16040</v>
      </c>
      <c r="B8" s="1160" t="s">
        <v>216</v>
      </c>
      <c r="C8" s="42">
        <v>4651</v>
      </c>
      <c r="D8" s="1161" t="s">
        <v>16041</v>
      </c>
      <c r="E8" s="42">
        <v>1</v>
      </c>
      <c r="F8" s="1162"/>
      <c r="G8" s="1163">
        <v>69</v>
      </c>
      <c r="H8" s="192">
        <f>IF(G8="","",G8-G8*COMPASS!$U$27)</f>
        <v>69</v>
      </c>
    </row>
    <row r="9" spans="1:8" s="52" customFormat="1" ht="30.6">
      <c r="A9" s="42" t="s">
        <v>11856</v>
      </c>
      <c r="B9" s="1160" t="s">
        <v>216</v>
      </c>
      <c r="C9" s="42">
        <v>4652</v>
      </c>
      <c r="D9" s="1161" t="s">
        <v>11855</v>
      </c>
      <c r="E9" s="42">
        <v>1</v>
      </c>
      <c r="F9" s="1162"/>
      <c r="G9" s="1163">
        <v>84</v>
      </c>
      <c r="H9" s="192">
        <f>IF(G9="","",G9-G9*COMPASS!$U$27)</f>
        <v>84</v>
      </c>
    </row>
    <row r="10" spans="1:8" s="52" customFormat="1">
      <c r="A10" s="1124" t="s">
        <v>16042</v>
      </c>
      <c r="B10" s="1124"/>
      <c r="C10" s="1124"/>
      <c r="D10" s="1124"/>
      <c r="E10" s="1124"/>
      <c r="F10" s="1124"/>
      <c r="G10" s="1124"/>
      <c r="H10" s="192" t="str">
        <f>IF(G10="","",G10-G10*COMPASS!$U$27)</f>
        <v/>
      </c>
    </row>
    <row r="11" spans="1:8" s="52" customFormat="1" ht="30.6">
      <c r="A11" s="42" t="s">
        <v>16046</v>
      </c>
      <c r="B11" s="1160" t="s">
        <v>216</v>
      </c>
      <c r="C11" s="42">
        <v>4390</v>
      </c>
      <c r="D11" s="1161" t="s">
        <v>16047</v>
      </c>
      <c r="E11" s="42">
        <v>1</v>
      </c>
      <c r="F11" s="1162"/>
      <c r="G11" s="1163">
        <v>174</v>
      </c>
      <c r="H11" s="192">
        <f>IF(G11="","",G11-G11*COMPASS!$U$27)</f>
        <v>174</v>
      </c>
    </row>
    <row r="12" spans="1:8" s="52" customFormat="1" ht="20.399999999999999">
      <c r="A12" s="42" t="s">
        <v>16044</v>
      </c>
      <c r="B12" s="1160" t="s">
        <v>216</v>
      </c>
      <c r="C12" s="42">
        <v>4600</v>
      </c>
      <c r="D12" s="1161" t="s">
        <v>16045</v>
      </c>
      <c r="E12" s="42">
        <v>1</v>
      </c>
      <c r="F12" s="1162"/>
      <c r="G12" s="1163">
        <v>219</v>
      </c>
      <c r="H12" s="192">
        <f>IF(G12="","",G12-G12*COMPASS!$U$27)</f>
        <v>219</v>
      </c>
    </row>
    <row r="13" spans="1:8" s="52" customFormat="1" ht="20.399999999999999">
      <c r="A13" s="42" t="s">
        <v>5888</v>
      </c>
      <c r="B13" s="1160" t="s">
        <v>216</v>
      </c>
      <c r="C13" s="42">
        <v>4340</v>
      </c>
      <c r="D13" s="1161" t="s">
        <v>16043</v>
      </c>
      <c r="E13" s="42">
        <v>1</v>
      </c>
      <c r="F13" s="1162"/>
      <c r="G13" s="1163">
        <v>238</v>
      </c>
      <c r="H13" s="192">
        <f>IF(G13="","",G13-G13*COMPASS!$U$27)</f>
        <v>238</v>
      </c>
    </row>
    <row r="14" spans="1:8" s="52" customFormat="1">
      <c r="A14" s="42" t="s">
        <v>3304</v>
      </c>
      <c r="B14" s="1160" t="s">
        <v>571</v>
      </c>
      <c r="C14" s="42">
        <v>4257</v>
      </c>
      <c r="D14" s="1161" t="s">
        <v>3301</v>
      </c>
      <c r="E14" s="42">
        <v>1</v>
      </c>
      <c r="F14" s="1162"/>
      <c r="G14" s="1163">
        <v>120</v>
      </c>
      <c r="H14" s="192">
        <f>IF(G14="","",G14-G14*COMPASS!$U$27)</f>
        <v>120</v>
      </c>
    </row>
    <row r="15" spans="1:8" s="52" customFormat="1">
      <c r="A15" s="42" t="s">
        <v>3303</v>
      </c>
      <c r="B15" s="1160" t="s">
        <v>571</v>
      </c>
      <c r="C15" s="42">
        <v>4258</v>
      </c>
      <c r="D15" s="1161" t="s">
        <v>3300</v>
      </c>
      <c r="E15" s="42">
        <v>1</v>
      </c>
      <c r="F15" s="1162"/>
      <c r="G15" s="1163">
        <v>143</v>
      </c>
      <c r="H15" s="192">
        <f>IF(G15="","",G15-G15*COMPASS!$U$27)</f>
        <v>143</v>
      </c>
    </row>
    <row r="16" spans="1:8" s="52" customFormat="1">
      <c r="A16" s="42" t="s">
        <v>3248</v>
      </c>
      <c r="B16" s="1160" t="s">
        <v>571</v>
      </c>
      <c r="C16" s="42">
        <v>4141</v>
      </c>
      <c r="D16" s="1161" t="s">
        <v>3245</v>
      </c>
      <c r="E16" s="42">
        <v>1</v>
      </c>
      <c r="F16" s="1162"/>
      <c r="G16" s="1163">
        <v>238</v>
      </c>
      <c r="H16" s="192">
        <f>IF(G16="","",G16-G16*COMPASS!$U$27)</f>
        <v>238</v>
      </c>
    </row>
    <row r="17" spans="1:8" s="52" customFormat="1">
      <c r="A17" s="1124" t="s">
        <v>16048</v>
      </c>
      <c r="B17" s="1124"/>
      <c r="C17" s="1124"/>
      <c r="D17" s="1124"/>
      <c r="E17" s="1124"/>
      <c r="F17" s="1124"/>
      <c r="G17" s="1124"/>
      <c r="H17" s="192" t="str">
        <f>IF(G17="","",G17-G17*COMPASS!$U$27)</f>
        <v/>
      </c>
    </row>
    <row r="18" spans="1:8" s="52" customFormat="1">
      <c r="A18" s="42" t="s">
        <v>16054</v>
      </c>
      <c r="B18" s="1160" t="s">
        <v>467</v>
      </c>
      <c r="C18" s="42">
        <v>4582</v>
      </c>
      <c r="D18" s="1161" t="s">
        <v>16055</v>
      </c>
      <c r="E18" s="42">
        <v>1</v>
      </c>
      <c r="F18" s="1162"/>
      <c r="G18" s="1163">
        <v>103</v>
      </c>
      <c r="H18" s="192">
        <f>IF(G18="","",G18-G18*COMPASS!$U$27)</f>
        <v>103</v>
      </c>
    </row>
    <row r="19" spans="1:8" s="52" customFormat="1" ht="30.6">
      <c r="A19" s="42" t="s">
        <v>7827</v>
      </c>
      <c r="B19" s="1160" t="s">
        <v>467</v>
      </c>
      <c r="C19" s="42">
        <v>4397</v>
      </c>
      <c r="D19" s="1161" t="s">
        <v>16053</v>
      </c>
      <c r="E19" s="42">
        <v>1</v>
      </c>
      <c r="F19" s="1162"/>
      <c r="G19" s="1163">
        <v>143</v>
      </c>
      <c r="H19" s="192">
        <f>IF(G19="","",G19-G19*COMPASS!$U$27)</f>
        <v>143</v>
      </c>
    </row>
    <row r="20" spans="1:8" s="52" customFormat="1" ht="30.6">
      <c r="A20" s="42" t="s">
        <v>5890</v>
      </c>
      <c r="B20" s="1160" t="s">
        <v>216</v>
      </c>
      <c r="C20" s="42">
        <v>4389</v>
      </c>
      <c r="D20" s="1161" t="s">
        <v>16052</v>
      </c>
      <c r="E20" s="42">
        <v>1</v>
      </c>
      <c r="F20" s="1162"/>
      <c r="G20" s="1163">
        <v>174</v>
      </c>
      <c r="H20" s="192">
        <f>IF(G20="","",G20-G20*COMPASS!$U$27)</f>
        <v>174</v>
      </c>
    </row>
    <row r="21" spans="1:8" s="52" customFormat="1" ht="20.399999999999999">
      <c r="A21" s="42" t="s">
        <v>16050</v>
      </c>
      <c r="B21" s="1160" t="s">
        <v>467</v>
      </c>
      <c r="C21" s="42">
        <v>4599</v>
      </c>
      <c r="D21" s="1161" t="s">
        <v>16051</v>
      </c>
      <c r="E21" s="42">
        <v>1</v>
      </c>
      <c r="F21" s="1162"/>
      <c r="G21" s="1163">
        <v>219</v>
      </c>
      <c r="H21" s="192">
        <f>IF(G21="","",G21-G21*COMPASS!$U$27)</f>
        <v>219</v>
      </c>
    </row>
    <row r="22" spans="1:8" s="52" customFormat="1" ht="30.6">
      <c r="A22" s="42" t="s">
        <v>4347</v>
      </c>
      <c r="B22" s="1160" t="s">
        <v>467</v>
      </c>
      <c r="C22" s="42">
        <v>4349</v>
      </c>
      <c r="D22" s="1161" t="s">
        <v>16049</v>
      </c>
      <c r="E22" s="42">
        <v>1</v>
      </c>
      <c r="F22" s="1162"/>
      <c r="G22" s="1163">
        <v>238</v>
      </c>
      <c r="H22" s="192">
        <f>IF(G22="","",G22-G22*COMPASS!$U$27)</f>
        <v>238</v>
      </c>
    </row>
    <row r="23" spans="1:8" s="52" customFormat="1" ht="30.6">
      <c r="A23" s="42" t="s">
        <v>8643</v>
      </c>
      <c r="B23" s="1160" t="s">
        <v>216</v>
      </c>
      <c r="C23" s="42">
        <v>4467</v>
      </c>
      <c r="D23" s="1161" t="s">
        <v>16056</v>
      </c>
      <c r="E23" s="42">
        <v>1</v>
      </c>
      <c r="F23" s="1162"/>
      <c r="G23" s="1163">
        <v>174</v>
      </c>
      <c r="H23" s="192">
        <f>IF(G23="","",G23-G23*COMPASS!$U$27)</f>
        <v>174</v>
      </c>
    </row>
    <row r="24" spans="1:8" s="52" customFormat="1">
      <c r="A24" s="42" t="s">
        <v>3249</v>
      </c>
      <c r="B24" s="1160" t="s">
        <v>571</v>
      </c>
      <c r="C24" s="42">
        <v>4235</v>
      </c>
      <c r="D24" s="1161" t="s">
        <v>3246</v>
      </c>
      <c r="E24" s="42">
        <v>1</v>
      </c>
      <c r="F24" s="42"/>
      <c r="G24" s="1163">
        <v>114</v>
      </c>
      <c r="H24" s="192">
        <f>IF(G24="","",G24-G24*COMPASS!$U$27)</f>
        <v>114</v>
      </c>
    </row>
    <row r="25" spans="1:8" s="52" customFormat="1">
      <c r="A25" s="42" t="s">
        <v>2613</v>
      </c>
      <c r="B25" s="1160" t="s">
        <v>571</v>
      </c>
      <c r="C25" s="42">
        <v>3916</v>
      </c>
      <c r="D25" s="1161" t="s">
        <v>2612</v>
      </c>
      <c r="E25" s="42">
        <v>1</v>
      </c>
      <c r="F25" s="1162"/>
      <c r="G25" s="1163">
        <v>195</v>
      </c>
      <c r="H25" s="192">
        <f>IF(G25="","",G25-G25*COMPASS!$U$27)</f>
        <v>195</v>
      </c>
    </row>
    <row r="26" spans="1:8" s="52" customFormat="1">
      <c r="A26" s="42" t="s">
        <v>3305</v>
      </c>
      <c r="B26" s="1160" t="s">
        <v>571</v>
      </c>
      <c r="C26" s="42">
        <v>4259</v>
      </c>
      <c r="D26" s="1161" t="s">
        <v>3302</v>
      </c>
      <c r="E26" s="42">
        <v>1</v>
      </c>
      <c r="F26" s="1162"/>
      <c r="G26" s="1163">
        <v>227</v>
      </c>
      <c r="H26" s="192">
        <f>IF(G26="","",G26-G26*COMPASS!$U$27)</f>
        <v>227</v>
      </c>
    </row>
    <row r="27" spans="1:8" s="52" customFormat="1">
      <c r="A27" s="42" t="s">
        <v>1807</v>
      </c>
      <c r="B27" s="1160" t="s">
        <v>571</v>
      </c>
      <c r="C27" s="42">
        <v>2346</v>
      </c>
      <c r="D27" s="1161" t="s">
        <v>16057</v>
      </c>
      <c r="E27" s="42">
        <v>1</v>
      </c>
      <c r="F27" s="42"/>
      <c r="G27" s="1163">
        <v>262.24</v>
      </c>
      <c r="H27" s="192">
        <f>IF(G27="","",G27-G27*COMPASS!$U$27)</f>
        <v>262.24</v>
      </c>
    </row>
    <row r="28" spans="1:8" s="52" customFormat="1">
      <c r="A28" s="1124" t="s">
        <v>16058</v>
      </c>
      <c r="B28" s="1124"/>
      <c r="C28" s="1124"/>
      <c r="D28" s="1124"/>
      <c r="E28" s="1124"/>
      <c r="F28" s="1124"/>
      <c r="G28" s="1124"/>
      <c r="H28" s="192" t="str">
        <f>IF(G28="","",G28-G28*COMPASS!$U$27)</f>
        <v/>
      </c>
    </row>
    <row r="29" spans="1:8" s="52" customFormat="1">
      <c r="A29" s="42" t="s">
        <v>16059</v>
      </c>
      <c r="B29" s="1160" t="s">
        <v>216</v>
      </c>
      <c r="C29" s="42">
        <v>9102</v>
      </c>
      <c r="D29" s="1161" t="s">
        <v>16060</v>
      </c>
      <c r="E29" s="42">
        <v>1</v>
      </c>
      <c r="F29" s="1162"/>
      <c r="G29" s="1163">
        <v>238</v>
      </c>
      <c r="H29" s="192">
        <f>IF(G29="","",G29-G29*COMPASS!$U$27)</f>
        <v>238</v>
      </c>
    </row>
    <row r="30" spans="1:8" s="355" customFormat="1">
      <c r="A30" s="42" t="s">
        <v>16061</v>
      </c>
      <c r="B30" s="1160" t="s">
        <v>216</v>
      </c>
      <c r="C30" s="42">
        <v>9101</v>
      </c>
      <c r="D30" s="1161" t="s">
        <v>16062</v>
      </c>
      <c r="E30" s="42">
        <v>1</v>
      </c>
      <c r="F30" s="1162"/>
      <c r="G30" s="1163">
        <v>174</v>
      </c>
      <c r="H30" s="192">
        <f>IF(G30="","",G30-G30*COMPASS!$U$27)</f>
        <v>174</v>
      </c>
    </row>
    <row r="31" spans="1:8" s="52" customFormat="1">
      <c r="A31" s="42" t="s">
        <v>16063</v>
      </c>
      <c r="B31" s="1160" t="s">
        <v>216</v>
      </c>
      <c r="C31" s="42">
        <v>9100</v>
      </c>
      <c r="D31" s="1161" t="s">
        <v>16064</v>
      </c>
      <c r="E31" s="42">
        <v>1</v>
      </c>
      <c r="F31" s="1162"/>
      <c r="G31" s="1163">
        <v>143</v>
      </c>
      <c r="H31" s="192">
        <f>IF(G31="","",G31-G31*COMPASS!$U$27)</f>
        <v>143</v>
      </c>
    </row>
    <row r="32" spans="1:8" s="355" customFormat="1">
      <c r="A32" s="42" t="s">
        <v>16065</v>
      </c>
      <c r="B32" s="1160" t="s">
        <v>216</v>
      </c>
      <c r="C32" s="42">
        <v>9104</v>
      </c>
      <c r="D32" s="1161" t="s">
        <v>16066</v>
      </c>
      <c r="E32" s="42">
        <v>1</v>
      </c>
      <c r="F32" s="1162"/>
      <c r="G32" s="1163">
        <v>103</v>
      </c>
      <c r="H32" s="192">
        <f>IF(G32="","",G32-G32*COMPASS!$U$27)</f>
        <v>103</v>
      </c>
    </row>
    <row r="33" spans="1:8" s="52" customFormat="1">
      <c r="A33" s="1124" t="s">
        <v>16067</v>
      </c>
      <c r="B33" s="1124"/>
      <c r="C33" s="1124"/>
      <c r="D33" s="1124"/>
      <c r="E33" s="1124"/>
      <c r="F33" s="1124"/>
      <c r="G33" s="1124"/>
      <c r="H33" s="192" t="str">
        <f>IF(G33="","",G33-G33*COMPASS!$U$27)</f>
        <v/>
      </c>
    </row>
    <row r="34" spans="1:8" s="355" customFormat="1" ht="30.6">
      <c r="A34" s="42" t="s">
        <v>7828</v>
      </c>
      <c r="B34" s="1160" t="s">
        <v>216</v>
      </c>
      <c r="C34" s="42">
        <v>4398</v>
      </c>
      <c r="D34" s="1161" t="s">
        <v>16070</v>
      </c>
      <c r="E34" s="42">
        <v>1</v>
      </c>
      <c r="F34" s="1162"/>
      <c r="G34" s="1163">
        <v>143</v>
      </c>
      <c r="H34" s="192">
        <f>IF(G34="","",G34-G34*COMPASS!$U$27)</f>
        <v>143</v>
      </c>
    </row>
    <row r="35" spans="1:8" s="355" customFormat="1" ht="30.6">
      <c r="A35" s="42" t="s">
        <v>5891</v>
      </c>
      <c r="B35" s="1160" t="s">
        <v>216</v>
      </c>
      <c r="C35" s="42">
        <v>4396</v>
      </c>
      <c r="D35" s="1161" t="s">
        <v>16069</v>
      </c>
      <c r="E35" s="42">
        <v>1</v>
      </c>
      <c r="F35" s="1162"/>
      <c r="G35" s="1163">
        <v>174</v>
      </c>
      <c r="H35" s="192">
        <f>IF(G35="","",G35-G35*COMPASS!$U$27)</f>
        <v>174</v>
      </c>
    </row>
    <row r="36" spans="1:8" s="52" customFormat="1" ht="30.6">
      <c r="A36" s="42" t="s">
        <v>5892</v>
      </c>
      <c r="B36" s="1160" t="s">
        <v>216</v>
      </c>
      <c r="C36" s="42">
        <v>4392</v>
      </c>
      <c r="D36" s="1161" t="s">
        <v>16068</v>
      </c>
      <c r="E36" s="42">
        <v>1</v>
      </c>
      <c r="F36" s="1162"/>
      <c r="G36" s="1163">
        <v>238</v>
      </c>
      <c r="H36" s="192">
        <f>IF(G36="","",G36-G36*COMPASS!$U$27)</f>
        <v>238</v>
      </c>
    </row>
    <row r="37" spans="1:8" s="52" customFormat="1" ht="20.399999999999999">
      <c r="A37" s="42" t="s">
        <v>5889</v>
      </c>
      <c r="B37" s="1160" t="s">
        <v>216</v>
      </c>
      <c r="C37" s="42">
        <v>4382</v>
      </c>
      <c r="D37" s="1161" t="s">
        <v>16071</v>
      </c>
      <c r="E37" s="42">
        <v>1</v>
      </c>
      <c r="F37" s="1162"/>
      <c r="G37" s="1163">
        <v>158</v>
      </c>
      <c r="H37" s="192">
        <f>IF(G37="","",G37-G37*COMPASS!$U$27)</f>
        <v>158</v>
      </c>
    </row>
    <row r="38" spans="1:8" s="52" customFormat="1">
      <c r="A38" s="1124" t="s">
        <v>16072</v>
      </c>
      <c r="B38" s="1124"/>
      <c r="C38" s="1124"/>
      <c r="D38" s="1124"/>
      <c r="E38" s="1124"/>
      <c r="F38" s="1124"/>
      <c r="G38" s="1124"/>
      <c r="H38" s="192" t="str">
        <f>IF(G38="","",G38-G38*COMPASS!$U$27)</f>
        <v/>
      </c>
    </row>
    <row r="39" spans="1:8" s="52" customFormat="1" ht="20.399999999999999">
      <c r="A39" s="42" t="s">
        <v>16077</v>
      </c>
      <c r="B39" s="1160" t="s">
        <v>216</v>
      </c>
      <c r="C39" s="42">
        <v>4690</v>
      </c>
      <c r="D39" s="1161" t="s">
        <v>16078</v>
      </c>
      <c r="E39" s="42">
        <v>1</v>
      </c>
      <c r="F39" s="42"/>
      <c r="G39" s="1163">
        <v>167</v>
      </c>
      <c r="H39" s="192">
        <f>IF(G39="","",G39-G39*COMPASS!$U$27)</f>
        <v>167</v>
      </c>
    </row>
    <row r="40" spans="1:8" s="52" customFormat="1" ht="20.399999999999999">
      <c r="A40" s="42" t="s">
        <v>16075</v>
      </c>
      <c r="B40" s="1160" t="s">
        <v>216</v>
      </c>
      <c r="C40" s="42">
        <v>4691</v>
      </c>
      <c r="D40" s="1161" t="s">
        <v>16076</v>
      </c>
      <c r="E40" s="42">
        <v>1</v>
      </c>
      <c r="F40" s="42"/>
      <c r="G40" s="1163">
        <v>186</v>
      </c>
      <c r="H40" s="192">
        <f>IF(G40="","",G40-G40*COMPASS!$U$27)</f>
        <v>186</v>
      </c>
    </row>
    <row r="41" spans="1:8" s="52" customFormat="1" ht="30.6">
      <c r="A41" s="42" t="s">
        <v>10868</v>
      </c>
      <c r="B41" s="1160" t="s">
        <v>216</v>
      </c>
      <c r="C41" s="42">
        <v>4535</v>
      </c>
      <c r="D41" s="1161" t="s">
        <v>16073</v>
      </c>
      <c r="E41" s="42">
        <v>1</v>
      </c>
      <c r="F41" s="42"/>
      <c r="G41" s="1163">
        <v>204</v>
      </c>
      <c r="H41" s="192">
        <f>IF(G41="","",G41-G41*COMPASS!$U$27)</f>
        <v>204</v>
      </c>
    </row>
    <row r="42" spans="1:8" s="355" customFormat="1" ht="30.6">
      <c r="A42" s="42" t="s">
        <v>10867</v>
      </c>
      <c r="B42" s="1160" t="s">
        <v>216</v>
      </c>
      <c r="C42" s="42">
        <v>4536</v>
      </c>
      <c r="D42" s="1161" t="s">
        <v>16074</v>
      </c>
      <c r="E42" s="42">
        <v>1</v>
      </c>
      <c r="F42" s="42"/>
      <c r="G42" s="1163">
        <v>242</v>
      </c>
      <c r="H42" s="192">
        <f>IF(G42="","",G42-G42*COMPASS!$U$27)</f>
        <v>242</v>
      </c>
    </row>
    <row r="43" spans="1:8" s="52" customFormat="1" ht="30.6">
      <c r="A43" s="42" t="s">
        <v>16079</v>
      </c>
      <c r="B43" s="1160" t="s">
        <v>216</v>
      </c>
      <c r="C43" s="42">
        <v>4562</v>
      </c>
      <c r="D43" s="1161" t="s">
        <v>16080</v>
      </c>
      <c r="E43" s="42">
        <v>1</v>
      </c>
      <c r="F43" s="42"/>
      <c r="G43" s="1163">
        <v>174</v>
      </c>
      <c r="H43" s="192">
        <f>IF(G43="","",G43-G43*COMPASS!$U$27)</f>
        <v>174</v>
      </c>
    </row>
    <row r="44" spans="1:8" s="52" customFormat="1" ht="17.399999999999999">
      <c r="A44" s="1164" t="s">
        <v>16081</v>
      </c>
      <c r="B44" s="1165"/>
      <c r="C44" s="1165"/>
      <c r="D44" s="1165"/>
      <c r="E44" s="1165"/>
      <c r="F44" s="1165"/>
      <c r="G44" s="1165"/>
      <c r="H44" s="192" t="str">
        <f>IF(G44="","",G44-G44*COMPASS!$U$27)</f>
        <v/>
      </c>
    </row>
    <row r="45" spans="1:8" s="52" customFormat="1">
      <c r="A45" s="1124" t="s">
        <v>16082</v>
      </c>
      <c r="B45" s="1124"/>
      <c r="C45" s="1124"/>
      <c r="D45" s="1124"/>
      <c r="E45" s="1124"/>
      <c r="F45" s="1124"/>
      <c r="G45" s="1124"/>
      <c r="H45" s="192" t="str">
        <f>IF(G45="","",G45-G45*COMPASS!$U$27)</f>
        <v/>
      </c>
    </row>
    <row r="46" spans="1:8" s="52" customFormat="1" ht="20.399999999999999">
      <c r="A46" s="193" t="s">
        <v>16083</v>
      </c>
      <c r="B46" s="789" t="s">
        <v>467</v>
      </c>
      <c r="C46" s="788">
        <v>4570</v>
      </c>
      <c r="D46" s="1166" t="s">
        <v>16084</v>
      </c>
      <c r="E46" s="788">
        <v>1</v>
      </c>
      <c r="F46" s="788"/>
      <c r="G46" s="1167">
        <v>15</v>
      </c>
      <c r="H46" s="192">
        <f>IF(G46="","",G46-G46*COMPASS!$U$27)</f>
        <v>15</v>
      </c>
    </row>
    <row r="47" spans="1:8" s="52" customFormat="1" ht="40.799999999999997">
      <c r="A47" s="193" t="s">
        <v>16085</v>
      </c>
      <c r="B47" s="789" t="s">
        <v>216</v>
      </c>
      <c r="C47" s="788">
        <v>4679</v>
      </c>
      <c r="D47" s="1166" t="s">
        <v>16086</v>
      </c>
      <c r="E47" s="788">
        <v>1</v>
      </c>
      <c r="F47" s="788" t="s">
        <v>445</v>
      </c>
      <c r="G47" s="1167">
        <v>63</v>
      </c>
      <c r="H47" s="192">
        <f>IF(G47="","",G47-G47*COMPASS!$U$27)</f>
        <v>63</v>
      </c>
    </row>
    <row r="48" spans="1:8" s="52" customFormat="1">
      <c r="A48" s="1124" t="s">
        <v>16087</v>
      </c>
      <c r="B48" s="1124"/>
      <c r="C48" s="1124"/>
      <c r="D48" s="1124"/>
      <c r="E48" s="1124"/>
      <c r="F48" s="1124"/>
      <c r="G48" s="1124"/>
      <c r="H48" s="192" t="str">
        <f>IF(G48="","",G48-G48*COMPASS!$U$27)</f>
        <v/>
      </c>
    </row>
    <row r="49" spans="1:8" s="52" customFormat="1">
      <c r="A49" s="193" t="s">
        <v>7056</v>
      </c>
      <c r="B49" s="789" t="s">
        <v>216</v>
      </c>
      <c r="C49" s="788">
        <v>4384</v>
      </c>
      <c r="D49" s="1166" t="s">
        <v>7057</v>
      </c>
      <c r="E49" s="788">
        <v>1</v>
      </c>
      <c r="F49" s="1168"/>
      <c r="G49" s="1167">
        <v>39</v>
      </c>
      <c r="H49" s="192">
        <f>IF(G49="","",G49-G49*COMPASS!$U$27)</f>
        <v>39</v>
      </c>
    </row>
    <row r="50" spans="1:8" s="52" customFormat="1">
      <c r="A50" s="193" t="s">
        <v>16088</v>
      </c>
      <c r="B50" s="789" t="s">
        <v>216</v>
      </c>
      <c r="C50" s="788">
        <v>4386</v>
      </c>
      <c r="D50" s="1166" t="s">
        <v>7058</v>
      </c>
      <c r="E50" s="788">
        <v>1</v>
      </c>
      <c r="F50" s="1168"/>
      <c r="G50" s="1167">
        <v>56</v>
      </c>
      <c r="H50" s="192">
        <f>IF(G50="","",G50-G50*COMPASS!$U$27)</f>
        <v>56</v>
      </c>
    </row>
    <row r="51" spans="1:8" s="52" customFormat="1" ht="17.399999999999999">
      <c r="A51" s="1164" t="s">
        <v>16089</v>
      </c>
      <c r="B51" s="1169"/>
      <c r="C51" s="1169"/>
      <c r="D51" s="1169"/>
      <c r="E51" s="1169"/>
      <c r="F51" s="1169"/>
      <c r="G51" s="1169"/>
      <c r="H51" s="192" t="str">
        <f>IF(G51="","",G51-G51*COMPASS!$U$27)</f>
        <v/>
      </c>
    </row>
    <row r="52" spans="1:8" s="52" customFormat="1">
      <c r="A52" s="1124" t="s">
        <v>16090</v>
      </c>
      <c r="B52" s="1124"/>
      <c r="C52" s="1124"/>
      <c r="D52" s="1124"/>
      <c r="E52" s="1124"/>
      <c r="F52" s="1124"/>
      <c r="G52" s="1124"/>
      <c r="H52" s="192" t="str">
        <f>IF(G52="","",G52-G52*COMPASS!$U$27)</f>
        <v/>
      </c>
    </row>
    <row r="53" spans="1:8" s="52" customFormat="1" ht="20.399999999999999">
      <c r="A53" s="193" t="s">
        <v>10869</v>
      </c>
      <c r="B53" s="789" t="s">
        <v>216</v>
      </c>
      <c r="C53" s="788">
        <v>4610</v>
      </c>
      <c r="D53" s="1166" t="s">
        <v>16091</v>
      </c>
      <c r="E53" s="788">
        <v>1</v>
      </c>
      <c r="F53" s="1168"/>
      <c r="G53" s="1167">
        <v>135</v>
      </c>
      <c r="H53" s="192">
        <f>IF(G53="","",G53-G53*COMPASS!$U$27)</f>
        <v>135</v>
      </c>
    </row>
    <row r="54" spans="1:8" s="52" customFormat="1" ht="20.399999999999999">
      <c r="A54" s="193" t="s">
        <v>10870</v>
      </c>
      <c r="B54" s="789" t="s">
        <v>216</v>
      </c>
      <c r="C54" s="788">
        <v>4452</v>
      </c>
      <c r="D54" s="1166" t="s">
        <v>16092</v>
      </c>
      <c r="E54" s="788">
        <v>1</v>
      </c>
      <c r="F54" s="1168"/>
      <c r="G54" s="1167">
        <v>73</v>
      </c>
      <c r="H54" s="192">
        <f>IF(G54="","",G54-G54*COMPASS!$U$27)</f>
        <v>73</v>
      </c>
    </row>
    <row r="55" spans="1:8" s="52" customFormat="1" ht="20.399999999999999">
      <c r="A55" s="193" t="s">
        <v>10871</v>
      </c>
      <c r="B55" s="789" t="s">
        <v>216</v>
      </c>
      <c r="C55" s="788">
        <v>4589</v>
      </c>
      <c r="D55" s="1166" t="s">
        <v>16093</v>
      </c>
      <c r="E55" s="788">
        <v>1</v>
      </c>
      <c r="F55" s="1168"/>
      <c r="G55" s="1167">
        <v>225</v>
      </c>
      <c r="H55" s="192">
        <f>IF(G55="","",G55-G55*COMPASS!$U$27)</f>
        <v>225</v>
      </c>
    </row>
    <row r="56" spans="1:8" s="355" customFormat="1" ht="20.399999999999999">
      <c r="A56" s="193" t="s">
        <v>10872</v>
      </c>
      <c r="B56" s="789" t="s">
        <v>216</v>
      </c>
      <c r="C56" s="788">
        <v>4587</v>
      </c>
      <c r="D56" s="1166" t="s">
        <v>16094</v>
      </c>
      <c r="E56" s="788">
        <v>1</v>
      </c>
      <c r="F56" s="1168"/>
      <c r="G56" s="1167">
        <v>169</v>
      </c>
      <c r="H56" s="192">
        <f>IF(G56="","",G56-G56*COMPASS!$U$27)</f>
        <v>169</v>
      </c>
    </row>
    <row r="57" spans="1:8" s="355" customFormat="1">
      <c r="A57" s="1124" t="s">
        <v>16095</v>
      </c>
      <c r="B57" s="1124"/>
      <c r="C57" s="1124"/>
      <c r="D57" s="1124"/>
      <c r="E57" s="1124"/>
      <c r="F57" s="1124"/>
      <c r="G57" s="1124"/>
      <c r="H57" s="192" t="str">
        <f>IF(G57="","",G57-G57*COMPASS!$U$27)</f>
        <v/>
      </c>
    </row>
    <row r="58" spans="1:8" s="355" customFormat="1" ht="20.399999999999999">
      <c r="A58" s="193" t="s">
        <v>16096</v>
      </c>
      <c r="B58" s="789" t="s">
        <v>216</v>
      </c>
      <c r="C58" s="788">
        <v>4628</v>
      </c>
      <c r="D58" s="1166" t="s">
        <v>16097</v>
      </c>
      <c r="E58" s="788">
        <v>1</v>
      </c>
      <c r="F58" s="1168"/>
      <c r="G58" s="1167">
        <v>261</v>
      </c>
      <c r="H58" s="192">
        <f>IF(G58="","",G58-G58*COMPASS!$U$27)</f>
        <v>261</v>
      </c>
    </row>
    <row r="59" spans="1:8" s="52" customFormat="1">
      <c r="A59" s="193" t="s">
        <v>16098</v>
      </c>
      <c r="B59" s="789" t="s">
        <v>216</v>
      </c>
      <c r="C59" s="788">
        <v>4629</v>
      </c>
      <c r="D59" s="1166" t="s">
        <v>16099</v>
      </c>
      <c r="E59" s="788">
        <v>1</v>
      </c>
      <c r="F59" s="1168"/>
      <c r="G59" s="1167">
        <v>129</v>
      </c>
      <c r="H59" s="192">
        <f>IF(G59="","",G59-G59*COMPASS!$U$27)</f>
        <v>129</v>
      </c>
    </row>
    <row r="60" spans="1:8" s="52" customFormat="1">
      <c r="A60" s="193" t="s">
        <v>16100</v>
      </c>
      <c r="B60" s="789" t="s">
        <v>216</v>
      </c>
      <c r="C60" s="788">
        <v>4656</v>
      </c>
      <c r="D60" s="1166" t="s">
        <v>16101</v>
      </c>
      <c r="E60" s="788">
        <v>1</v>
      </c>
      <c r="F60" s="1168"/>
      <c r="G60" s="1167">
        <v>261</v>
      </c>
      <c r="H60" s="192">
        <f>IF(G60="","",G60-G60*COMPASS!$U$27)</f>
        <v>261</v>
      </c>
    </row>
    <row r="61" spans="1:8" s="52" customFormat="1" ht="20.399999999999999">
      <c r="A61" s="193" t="s">
        <v>16102</v>
      </c>
      <c r="B61" s="789" t="s">
        <v>216</v>
      </c>
      <c r="C61" s="788">
        <v>4631</v>
      </c>
      <c r="D61" s="1166" t="s">
        <v>16103</v>
      </c>
      <c r="E61" s="788">
        <v>1</v>
      </c>
      <c r="F61" s="1168"/>
      <c r="G61" s="1167">
        <v>159</v>
      </c>
      <c r="H61" s="192">
        <f>IF(G61="","",G61-G61*COMPASS!$U$27)</f>
        <v>159</v>
      </c>
    </row>
    <row r="62" spans="1:8" s="52" customFormat="1">
      <c r="A62" s="1124" t="s">
        <v>16104</v>
      </c>
      <c r="B62" s="1124"/>
      <c r="C62" s="1124"/>
      <c r="D62" s="1124"/>
      <c r="E62" s="1124"/>
      <c r="F62" s="1124"/>
      <c r="G62" s="1124"/>
      <c r="H62" s="192" t="str">
        <f>IF(G62="","",G62-G62*COMPASS!$U$27)</f>
        <v/>
      </c>
    </row>
    <row r="63" spans="1:8" s="52" customFormat="1" ht="20.399999999999999">
      <c r="A63" s="193" t="s">
        <v>7831</v>
      </c>
      <c r="B63" s="789" t="s">
        <v>216</v>
      </c>
      <c r="C63" s="788">
        <v>4426</v>
      </c>
      <c r="D63" s="1166" t="s">
        <v>16105</v>
      </c>
      <c r="E63" s="788">
        <v>1</v>
      </c>
      <c r="F63" s="1168"/>
      <c r="G63" s="1167">
        <v>431</v>
      </c>
      <c r="H63" s="192">
        <f>IF(G63="","",G63-G63*COMPASS!$U$27)</f>
        <v>431</v>
      </c>
    </row>
    <row r="64" spans="1:8" s="52" customFormat="1" ht="20.399999999999999">
      <c r="A64" s="193" t="s">
        <v>8413</v>
      </c>
      <c r="B64" s="789" t="s">
        <v>216</v>
      </c>
      <c r="C64" s="788">
        <v>4478</v>
      </c>
      <c r="D64" s="1166" t="s">
        <v>16106</v>
      </c>
      <c r="E64" s="788">
        <v>1</v>
      </c>
      <c r="F64" s="788"/>
      <c r="G64" s="1167">
        <v>681</v>
      </c>
      <c r="H64" s="192">
        <f>IF(G64="","",G64-G64*COMPASS!$U$27)</f>
        <v>681</v>
      </c>
    </row>
    <row r="65" spans="1:8" s="52" customFormat="1">
      <c r="A65" s="1124" t="s">
        <v>16107</v>
      </c>
      <c r="B65" s="1124"/>
      <c r="C65" s="1124"/>
      <c r="D65" s="1124"/>
      <c r="E65" s="1124"/>
      <c r="F65" s="1124"/>
      <c r="G65" s="1124"/>
      <c r="H65" s="192" t="str">
        <f>IF(G65="","",G65-G65*COMPASS!$U$27)</f>
        <v/>
      </c>
    </row>
    <row r="66" spans="1:8" s="355" customFormat="1" ht="30.6">
      <c r="A66" s="193" t="s">
        <v>3307</v>
      </c>
      <c r="B66" s="789" t="s">
        <v>216</v>
      </c>
      <c r="C66" s="788">
        <v>3987</v>
      </c>
      <c r="D66" s="1166" t="s">
        <v>16108</v>
      </c>
      <c r="E66" s="788">
        <v>1</v>
      </c>
      <c r="F66" s="1168"/>
      <c r="G66" s="1167">
        <v>128</v>
      </c>
      <c r="H66" s="192">
        <f>IF(G66="","",G66-G66*COMPASS!$U$27)</f>
        <v>128</v>
      </c>
    </row>
    <row r="67" spans="1:8" s="355" customFormat="1" ht="30.6">
      <c r="A67" s="193" t="s">
        <v>10873</v>
      </c>
      <c r="B67" s="789" t="s">
        <v>216</v>
      </c>
      <c r="C67" s="788">
        <v>4607</v>
      </c>
      <c r="D67" s="1166" t="s">
        <v>16109</v>
      </c>
      <c r="E67" s="788">
        <v>1</v>
      </c>
      <c r="F67" s="1168"/>
      <c r="G67" s="1167">
        <v>128</v>
      </c>
      <c r="H67" s="192">
        <f>IF(G67="","",G67-G67*COMPASS!$U$27)</f>
        <v>128</v>
      </c>
    </row>
    <row r="68" spans="1:8" s="355" customFormat="1" ht="20.399999999999999">
      <c r="A68" s="193" t="s">
        <v>16110</v>
      </c>
      <c r="B68" s="789" t="s">
        <v>216</v>
      </c>
      <c r="C68" s="788">
        <v>3969</v>
      </c>
      <c r="D68" s="1166" t="s">
        <v>16111</v>
      </c>
      <c r="E68" s="788">
        <v>1</v>
      </c>
      <c r="F68" s="1168"/>
      <c r="G68" s="1167">
        <v>204</v>
      </c>
      <c r="H68" s="192">
        <f>IF(G68="","",G68-G68*COMPASS!$U$27)</f>
        <v>204</v>
      </c>
    </row>
    <row r="69" spans="1:8" s="355" customFormat="1" ht="20.399999999999999">
      <c r="A69" s="193" t="s">
        <v>7832</v>
      </c>
      <c r="B69" s="789" t="s">
        <v>216</v>
      </c>
      <c r="C69" s="788">
        <v>4423</v>
      </c>
      <c r="D69" s="1166" t="s">
        <v>16112</v>
      </c>
      <c r="E69" s="788">
        <v>1</v>
      </c>
      <c r="F69" s="1168"/>
      <c r="G69" s="1167">
        <v>206</v>
      </c>
      <c r="H69" s="192">
        <f>IF(G69="","",G69-G69*COMPASS!$U$27)</f>
        <v>206</v>
      </c>
    </row>
    <row r="70" spans="1:8" s="355" customFormat="1" ht="30.6">
      <c r="A70" s="193" t="s">
        <v>7833</v>
      </c>
      <c r="B70" s="789" t="s">
        <v>216</v>
      </c>
      <c r="C70" s="788">
        <v>4424</v>
      </c>
      <c r="D70" s="1166" t="s">
        <v>16113</v>
      </c>
      <c r="E70" s="788">
        <v>1</v>
      </c>
      <c r="F70" s="1168"/>
      <c r="G70" s="1167">
        <v>279</v>
      </c>
      <c r="H70" s="192">
        <f>IF(G70="","",G70-G70*COMPASS!$U$27)</f>
        <v>279</v>
      </c>
    </row>
    <row r="71" spans="1:8" s="52" customFormat="1" ht="20.399999999999999">
      <c r="A71" s="193" t="s">
        <v>3308</v>
      </c>
      <c r="B71" s="789" t="s">
        <v>216</v>
      </c>
      <c r="C71" s="788">
        <v>4189</v>
      </c>
      <c r="D71" s="1166" t="s">
        <v>16114</v>
      </c>
      <c r="E71" s="788">
        <v>1</v>
      </c>
      <c r="F71" s="1168"/>
      <c r="G71" s="1167">
        <v>514</v>
      </c>
      <c r="H71" s="192">
        <f>IF(G71="","",G71-G71*COMPASS!$U$27)</f>
        <v>514</v>
      </c>
    </row>
    <row r="72" spans="1:8" s="52" customFormat="1" ht="30.6">
      <c r="A72" s="193" t="s">
        <v>7834</v>
      </c>
      <c r="B72" s="789" t="s">
        <v>216</v>
      </c>
      <c r="C72" s="788">
        <v>4425</v>
      </c>
      <c r="D72" s="1166" t="s">
        <v>16372</v>
      </c>
      <c r="E72" s="788">
        <v>1</v>
      </c>
      <c r="F72" s="1168"/>
      <c r="G72" s="1167">
        <v>534</v>
      </c>
      <c r="H72" s="192">
        <f>IF(G72="","",G72-G72*COMPASS!$U$27)</f>
        <v>534</v>
      </c>
    </row>
    <row r="73" spans="1:8" s="52" customFormat="1" ht="20.399999999999999">
      <c r="A73" s="193" t="s">
        <v>7829</v>
      </c>
      <c r="B73" s="789" t="s">
        <v>216</v>
      </c>
      <c r="C73" s="788">
        <v>4444</v>
      </c>
      <c r="D73" s="1166" t="s">
        <v>16115</v>
      </c>
      <c r="E73" s="788">
        <v>1</v>
      </c>
      <c r="F73" s="788"/>
      <c r="G73" s="1167">
        <v>148</v>
      </c>
      <c r="H73" s="192">
        <f>IF(G73="","",G73-G73*COMPASS!$U$27)</f>
        <v>148</v>
      </c>
    </row>
    <row r="74" spans="1:8" s="52" customFormat="1">
      <c r="A74" s="193" t="s">
        <v>7830</v>
      </c>
      <c r="B74" s="789" t="s">
        <v>216</v>
      </c>
      <c r="C74" s="788">
        <v>4445</v>
      </c>
      <c r="D74" s="1166" t="s">
        <v>16116</v>
      </c>
      <c r="E74" s="788">
        <v>1</v>
      </c>
      <c r="F74" s="1168"/>
      <c r="G74" s="1167">
        <v>113</v>
      </c>
      <c r="H74" s="192">
        <f>IF(G74="","",G74-G74*COMPASS!$U$27)</f>
        <v>113</v>
      </c>
    </row>
    <row r="75" spans="1:8" s="52" customFormat="1">
      <c r="A75" s="193" t="s">
        <v>1809</v>
      </c>
      <c r="B75" s="789" t="s">
        <v>571</v>
      </c>
      <c r="C75" s="788">
        <v>3097</v>
      </c>
      <c r="D75" s="1166" t="s">
        <v>1792</v>
      </c>
      <c r="E75" s="788">
        <v>1</v>
      </c>
      <c r="F75" s="788"/>
      <c r="G75" s="1167">
        <v>209.44</v>
      </c>
      <c r="H75" s="192">
        <f>IF(G75="","",G75-G75*COMPASS!$U$27)</f>
        <v>209.44</v>
      </c>
    </row>
    <row r="76" spans="1:8" s="52" customFormat="1">
      <c r="A76" s="193" t="s">
        <v>1810</v>
      </c>
      <c r="B76" s="789" t="s">
        <v>571</v>
      </c>
      <c r="C76" s="788">
        <v>3101</v>
      </c>
      <c r="D76" s="1166" t="s">
        <v>1793</v>
      </c>
      <c r="E76" s="788">
        <v>1</v>
      </c>
      <c r="F76" s="788"/>
      <c r="G76" s="1167">
        <v>95.04</v>
      </c>
      <c r="H76" s="192">
        <f>IF(G76="","",G76-G76*COMPASS!$U$27)</f>
        <v>95.04</v>
      </c>
    </row>
    <row r="77" spans="1:8" s="52" customFormat="1">
      <c r="A77" s="1124" t="s">
        <v>16117</v>
      </c>
      <c r="B77" s="1124"/>
      <c r="C77" s="1124"/>
      <c r="D77" s="1124"/>
      <c r="E77" s="1124"/>
      <c r="F77" s="1124"/>
      <c r="G77" s="1124"/>
      <c r="H77" s="192" t="str">
        <f>IF(G77="","",G77-G77*COMPASS!$U$27)</f>
        <v/>
      </c>
    </row>
    <row r="78" spans="1:8" s="52" customFormat="1" ht="20.399999999999999">
      <c r="A78" s="193" t="s">
        <v>2608</v>
      </c>
      <c r="B78" s="789" t="s">
        <v>216</v>
      </c>
      <c r="C78" s="788">
        <v>3930</v>
      </c>
      <c r="D78" s="1166" t="s">
        <v>16118</v>
      </c>
      <c r="E78" s="788">
        <v>1</v>
      </c>
      <c r="F78" s="1168"/>
      <c r="G78" s="1167">
        <v>186</v>
      </c>
      <c r="H78" s="192">
        <f>IF(G78="","",G78-G78*COMPASS!$U$27)</f>
        <v>186</v>
      </c>
    </row>
    <row r="79" spans="1:8" s="52" customFormat="1" ht="20.399999999999999">
      <c r="A79" s="193" t="s">
        <v>16119</v>
      </c>
      <c r="B79" s="789" t="s">
        <v>216</v>
      </c>
      <c r="C79" s="788">
        <v>4586</v>
      </c>
      <c r="D79" s="1166" t="s">
        <v>16120</v>
      </c>
      <c r="E79" s="788">
        <v>1</v>
      </c>
      <c r="F79" s="1168"/>
      <c r="G79" s="1167">
        <v>186</v>
      </c>
      <c r="H79" s="192">
        <f>IF(G79="","",G79-G79*COMPASS!$U$27)</f>
        <v>186</v>
      </c>
    </row>
    <row r="80" spans="1:8" s="52" customFormat="1" ht="17.399999999999999">
      <c r="A80" s="1164" t="s">
        <v>16121</v>
      </c>
      <c r="B80" s="1169"/>
      <c r="C80" s="1169"/>
      <c r="D80" s="1169"/>
      <c r="E80" s="1169"/>
      <c r="F80" s="1169"/>
      <c r="G80" s="1169"/>
      <c r="H80" s="192" t="str">
        <f>IF(G80="","",G80-G80*COMPASS!$U$27)</f>
        <v/>
      </c>
    </row>
    <row r="81" spans="1:8">
      <c r="A81" s="1124" t="s">
        <v>16122</v>
      </c>
      <c r="B81" s="1124"/>
      <c r="C81" s="1124"/>
      <c r="D81" s="1124"/>
      <c r="E81" s="1124"/>
      <c r="F81" s="1124"/>
      <c r="G81" s="1124"/>
      <c r="H81" s="192" t="str">
        <f>IF(G81="","",G81-G81*COMPASS!$U$27)</f>
        <v/>
      </c>
    </row>
    <row r="82" spans="1:8" ht="30.6">
      <c r="A82" s="193" t="s">
        <v>16123</v>
      </c>
      <c r="B82" s="789" t="s">
        <v>216</v>
      </c>
      <c r="C82" s="788">
        <v>4602</v>
      </c>
      <c r="D82" s="1166" t="s">
        <v>16124</v>
      </c>
      <c r="E82" s="788">
        <v>1</v>
      </c>
      <c r="F82" s="1168"/>
      <c r="G82" s="1167">
        <v>184</v>
      </c>
      <c r="H82" s="192">
        <f>IF(G82="","",G82-G82*COMPASS!$U$27)</f>
        <v>184</v>
      </c>
    </row>
    <row r="83" spans="1:8" ht="17.399999999999999">
      <c r="A83" s="1164" t="s">
        <v>16125</v>
      </c>
      <c r="B83" s="1169"/>
      <c r="C83" s="1169"/>
      <c r="D83" s="1169"/>
      <c r="E83" s="1169"/>
      <c r="F83" s="1169"/>
      <c r="G83" s="1169"/>
      <c r="H83" s="192" t="str">
        <f>IF(G83="","",G83-G83*COMPASS!$U$27)</f>
        <v/>
      </c>
    </row>
    <row r="84" spans="1:8" s="52" customFormat="1" ht="17.399999999999999">
      <c r="A84" s="1124" t="s">
        <v>16126</v>
      </c>
      <c r="B84" s="1169"/>
      <c r="C84" s="1169"/>
      <c r="D84" s="1169"/>
      <c r="E84" s="1169"/>
      <c r="F84" s="1169"/>
      <c r="G84" s="1169"/>
      <c r="H84" s="192" t="str">
        <f>IF(G84="","",G84-G84*COMPASS!$U$27)</f>
        <v/>
      </c>
    </row>
    <row r="85" spans="1:8" ht="20.399999999999999">
      <c r="A85" s="193" t="s">
        <v>16127</v>
      </c>
      <c r="B85" s="789" t="s">
        <v>216</v>
      </c>
      <c r="C85" s="788">
        <v>4658</v>
      </c>
      <c r="D85" s="1166" t="s">
        <v>16128</v>
      </c>
      <c r="E85" s="788">
        <v>1</v>
      </c>
      <c r="F85" s="1168"/>
      <c r="G85" s="1167">
        <v>141</v>
      </c>
      <c r="H85" s="192">
        <f>IF(G85="","",G85-G85*COMPASS!$U$27)</f>
        <v>141</v>
      </c>
    </row>
    <row r="86" spans="1:8" s="52" customFormat="1">
      <c r="A86" s="1124" t="s">
        <v>16125</v>
      </c>
      <c r="B86" s="1124"/>
      <c r="C86" s="1124"/>
      <c r="D86" s="1124"/>
      <c r="E86" s="1124"/>
      <c r="F86" s="1124"/>
      <c r="G86" s="1124"/>
      <c r="H86" s="510" t="str">
        <f>IF(G86="","",G86-G86*COMPASS!$U$27)</f>
        <v/>
      </c>
    </row>
    <row r="87" spans="1:8" s="52" customFormat="1">
      <c r="A87" s="193" t="s">
        <v>4278</v>
      </c>
      <c r="B87" s="789" t="s">
        <v>216</v>
      </c>
      <c r="C87" s="788">
        <v>4341</v>
      </c>
      <c r="D87" s="1166" t="s">
        <v>16129</v>
      </c>
      <c r="E87" s="788">
        <v>1</v>
      </c>
      <c r="F87" s="1168"/>
      <c r="G87" s="1167">
        <v>41</v>
      </c>
      <c r="H87" s="192">
        <f>IF(G87="","",G87-G87*COMPASS!$U$27)</f>
        <v>41</v>
      </c>
    </row>
    <row r="88" spans="1:8">
      <c r="A88" s="193" t="s">
        <v>4279</v>
      </c>
      <c r="B88" s="789" t="s">
        <v>571</v>
      </c>
      <c r="C88" s="788">
        <v>4342</v>
      </c>
      <c r="D88" s="1166" t="s">
        <v>16130</v>
      </c>
      <c r="E88" s="788">
        <v>1</v>
      </c>
      <c r="F88" s="1168"/>
      <c r="G88" s="1167">
        <v>51</v>
      </c>
      <c r="H88" s="192">
        <f>IF(G88="","",G88-G88*COMPASS!$U$27)</f>
        <v>51</v>
      </c>
    </row>
    <row r="89" spans="1:8">
      <c r="A89" s="193" t="s">
        <v>16131</v>
      </c>
      <c r="B89" s="789" t="s">
        <v>216</v>
      </c>
      <c r="C89" s="788">
        <v>4624</v>
      </c>
      <c r="D89" s="1166" t="s">
        <v>16132</v>
      </c>
      <c r="E89" s="788">
        <v>1</v>
      </c>
      <c r="F89" s="1168"/>
      <c r="G89" s="1167">
        <v>47</v>
      </c>
      <c r="H89" s="192">
        <f>IF(G89="","",G89-G89*COMPASS!$U$27)</f>
        <v>47</v>
      </c>
    </row>
    <row r="90" spans="1:8" ht="30.6">
      <c r="A90" s="193" t="s">
        <v>16133</v>
      </c>
      <c r="B90" s="789" t="s">
        <v>216</v>
      </c>
      <c r="C90" s="788">
        <v>4626</v>
      </c>
      <c r="D90" s="1166" t="s">
        <v>16134</v>
      </c>
      <c r="E90" s="788">
        <v>1</v>
      </c>
      <c r="F90" s="1168"/>
      <c r="G90" s="1167">
        <v>66</v>
      </c>
      <c r="H90" s="192">
        <f>IF(G90="","",G90-G90*COMPASS!$U$27)</f>
        <v>66</v>
      </c>
    </row>
    <row r="91" spans="1:8" ht="20.399999999999999">
      <c r="A91" s="193" t="s">
        <v>16135</v>
      </c>
      <c r="B91" s="789" t="s">
        <v>216</v>
      </c>
      <c r="C91" s="788">
        <v>4597</v>
      </c>
      <c r="D91" s="1166" t="s">
        <v>16136</v>
      </c>
      <c r="E91" s="788">
        <v>1</v>
      </c>
      <c r="F91" s="1168"/>
      <c r="G91" s="1167">
        <v>84</v>
      </c>
      <c r="H91" s="192">
        <f>IF(G91="","",G91-G91*COMPASS!$U$27)</f>
        <v>84</v>
      </c>
    </row>
    <row r="92" spans="1:8" ht="20.399999999999999">
      <c r="A92" s="193" t="s">
        <v>16137</v>
      </c>
      <c r="B92" s="789" t="s">
        <v>216</v>
      </c>
      <c r="C92" s="788">
        <v>4598</v>
      </c>
      <c r="D92" s="1166" t="s">
        <v>16138</v>
      </c>
      <c r="E92" s="788">
        <v>1</v>
      </c>
      <c r="F92" s="1168"/>
      <c r="G92" s="1167">
        <v>84</v>
      </c>
      <c r="H92" s="192">
        <f>IF(G92="","",G92-G92*COMPASS!$U$27)</f>
        <v>84</v>
      </c>
    </row>
    <row r="93" spans="1:8">
      <c r="A93" s="1124" t="s">
        <v>16139</v>
      </c>
      <c r="B93" s="1124"/>
      <c r="C93" s="1124"/>
      <c r="D93" s="1124"/>
      <c r="E93" s="1124"/>
      <c r="F93" s="1124"/>
      <c r="G93" s="1124"/>
      <c r="H93" s="192" t="str">
        <f>IF(G93="","",G93-G93*COMPASS!$U$27)</f>
        <v/>
      </c>
    </row>
    <row r="94" spans="1:8">
      <c r="A94" s="193" t="s">
        <v>16140</v>
      </c>
      <c r="B94" s="789" t="s">
        <v>571</v>
      </c>
      <c r="C94" s="788">
        <v>4388</v>
      </c>
      <c r="D94" s="1166" t="s">
        <v>16130</v>
      </c>
      <c r="E94" s="788">
        <v>1</v>
      </c>
      <c r="F94" s="1168"/>
      <c r="G94" s="1167">
        <v>167</v>
      </c>
      <c r="H94" s="192">
        <f>IF(G94="","",G94-G94*COMPASS!$U$27)</f>
        <v>167</v>
      </c>
    </row>
    <row r="95" spans="1:8">
      <c r="A95" s="193" t="s">
        <v>16141</v>
      </c>
      <c r="B95" s="789" t="s">
        <v>571</v>
      </c>
      <c r="C95" s="788">
        <v>4387</v>
      </c>
      <c r="D95" s="1166" t="s">
        <v>16130</v>
      </c>
      <c r="E95" s="788">
        <v>1</v>
      </c>
      <c r="F95" s="1168"/>
      <c r="G95" s="1167">
        <v>204</v>
      </c>
      <c r="H95" s="192">
        <f>IF(G95="","",G95-G95*COMPASS!$U$27)</f>
        <v>204</v>
      </c>
    </row>
    <row r="96" spans="1:8" ht="20.399999999999999">
      <c r="A96" s="193" t="s">
        <v>16142</v>
      </c>
      <c r="B96" s="789" t="s">
        <v>216</v>
      </c>
      <c r="C96" s="788">
        <v>4733</v>
      </c>
      <c r="D96" s="1166" t="s">
        <v>16143</v>
      </c>
      <c r="E96" s="788">
        <v>1</v>
      </c>
      <c r="F96" s="1168"/>
      <c r="G96" s="1167">
        <v>204</v>
      </c>
      <c r="H96" s="192">
        <f>IF(G96="","",G96-G96*COMPASS!$U$27)</f>
        <v>204</v>
      </c>
    </row>
    <row r="97" spans="1:8">
      <c r="A97" s="1124" t="s">
        <v>16144</v>
      </c>
      <c r="B97" s="1124"/>
      <c r="C97" s="1124"/>
      <c r="D97" s="1124"/>
      <c r="E97" s="1124"/>
      <c r="F97" s="1124"/>
      <c r="G97" s="1124"/>
      <c r="H97" s="192" t="str">
        <f>IF(G97="","",G97-G97*COMPASS!$U$27)</f>
        <v/>
      </c>
    </row>
    <row r="98" spans="1:8">
      <c r="A98" s="193" t="s">
        <v>1819</v>
      </c>
      <c r="B98" s="789" t="s">
        <v>216</v>
      </c>
      <c r="C98" s="788">
        <v>2362</v>
      </c>
      <c r="D98" s="1166" t="s">
        <v>1804</v>
      </c>
      <c r="E98" s="788">
        <v>1</v>
      </c>
      <c r="F98" s="788"/>
      <c r="G98" s="1167">
        <v>75</v>
      </c>
      <c r="H98" s="192">
        <f>IF(G98="","",G98-G98*COMPASS!$U$27)</f>
        <v>75</v>
      </c>
    </row>
    <row r="99" spans="1:8" ht="17.399999999999999">
      <c r="A99" s="1164" t="s">
        <v>16145</v>
      </c>
      <c r="B99" s="1169"/>
      <c r="C99" s="1169"/>
      <c r="D99" s="1169"/>
      <c r="E99" s="1169"/>
      <c r="F99" s="1169"/>
      <c r="G99" s="1169"/>
      <c r="H99" s="192" t="str">
        <f>IF(G99="","",G99-G99*COMPASS!$U$27)</f>
        <v/>
      </c>
    </row>
    <row r="100" spans="1:8">
      <c r="A100" s="1124" t="s">
        <v>16146</v>
      </c>
      <c r="B100" s="1124"/>
      <c r="C100" s="1124"/>
      <c r="D100" s="1124"/>
      <c r="E100" s="1124"/>
      <c r="F100" s="1124"/>
      <c r="G100" s="1124"/>
      <c r="H100" s="192" t="str">
        <f>IF(G100="","",G100-G100*COMPASS!$U$27)</f>
        <v/>
      </c>
    </row>
    <row r="101" spans="1:8">
      <c r="A101" s="193" t="s">
        <v>16147</v>
      </c>
      <c r="B101" s="789" t="s">
        <v>216</v>
      </c>
      <c r="C101" s="788">
        <v>4584</v>
      </c>
      <c r="D101" s="1166" t="s">
        <v>16148</v>
      </c>
      <c r="E101" s="788">
        <v>1</v>
      </c>
      <c r="F101" s="1168"/>
      <c r="G101" s="1167">
        <v>141</v>
      </c>
      <c r="H101" s="192">
        <f>IF(G101="","",G101-G101*COMPASS!$U$27)</f>
        <v>141</v>
      </c>
    </row>
    <row r="102" spans="1:8">
      <c r="A102" s="1124" t="s">
        <v>16149</v>
      </c>
      <c r="B102" s="1124"/>
      <c r="C102" s="1124"/>
      <c r="D102" s="1124"/>
      <c r="E102" s="1124"/>
      <c r="F102" s="1124"/>
      <c r="G102" s="1124"/>
      <c r="H102" s="192" t="str">
        <f>IF(G102="","",G102-G102*COMPASS!$U$27)</f>
        <v/>
      </c>
    </row>
    <row r="103" spans="1:8" ht="30.6">
      <c r="A103" s="193" t="s">
        <v>4283</v>
      </c>
      <c r="B103" s="789" t="s">
        <v>216</v>
      </c>
      <c r="C103" s="788">
        <v>4356</v>
      </c>
      <c r="D103" s="1166" t="s">
        <v>16150</v>
      </c>
      <c r="E103" s="788">
        <v>1</v>
      </c>
      <c r="F103" s="1168"/>
      <c r="G103" s="1167">
        <v>279</v>
      </c>
      <c r="H103" s="192">
        <f>IF(G103="","",G103-G103*COMPASS!$U$27)</f>
        <v>279</v>
      </c>
    </row>
    <row r="104" spans="1:8" ht="30.6">
      <c r="A104" s="193" t="s">
        <v>4284</v>
      </c>
      <c r="B104" s="789" t="s">
        <v>216</v>
      </c>
      <c r="C104" s="788">
        <v>4357</v>
      </c>
      <c r="D104" s="1166" t="s">
        <v>16151</v>
      </c>
      <c r="E104" s="788">
        <v>1</v>
      </c>
      <c r="F104" s="1168"/>
      <c r="G104" s="1167">
        <v>248</v>
      </c>
      <c r="H104" s="192">
        <f>IF(G104="","",G104-G104*COMPASS!$U$27)</f>
        <v>248</v>
      </c>
    </row>
    <row r="105" spans="1:8" ht="20.399999999999999">
      <c r="A105" s="42" t="s">
        <v>1808</v>
      </c>
      <c r="B105" s="789" t="s">
        <v>571</v>
      </c>
      <c r="C105" s="788">
        <v>2040</v>
      </c>
      <c r="D105" s="1166" t="s">
        <v>16152</v>
      </c>
      <c r="E105" s="788">
        <v>1</v>
      </c>
      <c r="F105" s="1168"/>
      <c r="G105" s="1167">
        <v>1116</v>
      </c>
      <c r="H105" s="192">
        <f>IF(G105="","",G105-G105*COMPASS!$U$27)</f>
        <v>1116</v>
      </c>
    </row>
    <row r="106" spans="1:8" ht="17.399999999999999">
      <c r="A106" s="1164" t="s">
        <v>16153</v>
      </c>
      <c r="B106" s="1169"/>
      <c r="C106" s="1169"/>
      <c r="D106" s="1169"/>
      <c r="E106" s="1169"/>
      <c r="F106" s="1169"/>
      <c r="G106" s="1169"/>
      <c r="H106" s="192" t="str">
        <f>IF(G106="","",G106-G106*COMPASS!$U$27)</f>
        <v/>
      </c>
    </row>
    <row r="107" spans="1:8">
      <c r="A107" s="1124" t="s">
        <v>16154</v>
      </c>
      <c r="B107" s="1124"/>
      <c r="C107" s="1124"/>
      <c r="D107" s="1124"/>
      <c r="E107" s="1124"/>
      <c r="F107" s="1124"/>
      <c r="G107" s="1124"/>
      <c r="H107" s="192" t="str">
        <f>IF(G107="","",G107-G107*COMPASS!$U$27)</f>
        <v/>
      </c>
    </row>
    <row r="108" spans="1:8" ht="30.6">
      <c r="A108" s="42" t="s">
        <v>16155</v>
      </c>
      <c r="B108" s="789" t="s">
        <v>216</v>
      </c>
      <c r="C108" s="788">
        <v>7010</v>
      </c>
      <c r="D108" s="1166" t="s">
        <v>16156</v>
      </c>
      <c r="E108" s="788">
        <v>1</v>
      </c>
      <c r="F108" s="1168"/>
      <c r="G108" s="1167">
        <v>78</v>
      </c>
      <c r="H108" s="192">
        <f>IF(G108="","",G108-G108*COMPASS!$U$27)</f>
        <v>78</v>
      </c>
    </row>
    <row r="109" spans="1:8" ht="20.399999999999999">
      <c r="A109" s="42" t="s">
        <v>16157</v>
      </c>
      <c r="B109" s="789" t="s">
        <v>216</v>
      </c>
      <c r="C109" s="788">
        <v>7001</v>
      </c>
      <c r="D109" s="1166" t="s">
        <v>16158</v>
      </c>
      <c r="E109" s="788">
        <v>1</v>
      </c>
      <c r="F109" s="1168"/>
      <c r="G109" s="1167">
        <v>152</v>
      </c>
      <c r="H109" s="192">
        <f>IF(G109="","",G109-G109*COMPASS!$U$27)</f>
        <v>152</v>
      </c>
    </row>
    <row r="110" spans="1:8" ht="20.399999999999999">
      <c r="A110" s="42" t="s">
        <v>16159</v>
      </c>
      <c r="B110" s="789" t="s">
        <v>216</v>
      </c>
      <c r="C110" s="788">
        <v>7009</v>
      </c>
      <c r="D110" s="1166" t="s">
        <v>16160</v>
      </c>
      <c r="E110" s="788">
        <v>1</v>
      </c>
      <c r="F110" s="1168"/>
      <c r="G110" s="1167">
        <v>169</v>
      </c>
      <c r="H110" s="192">
        <f>IF(G110="","",G110-G110*COMPASS!$U$27)</f>
        <v>169</v>
      </c>
    </row>
    <row r="111" spans="1:8" ht="30.6">
      <c r="A111" s="42" t="s">
        <v>16161</v>
      </c>
      <c r="B111" s="789" t="s">
        <v>216</v>
      </c>
      <c r="C111" s="788">
        <v>7011</v>
      </c>
      <c r="D111" s="1166" t="s">
        <v>16162</v>
      </c>
      <c r="E111" s="788">
        <v>1</v>
      </c>
      <c r="F111" s="1168"/>
      <c r="G111" s="1167">
        <v>94</v>
      </c>
      <c r="H111" s="192">
        <f>IF(G111="","",G111-G111*COMPASS!$U$27)</f>
        <v>94</v>
      </c>
    </row>
    <row r="112" spans="1:8" ht="17.399999999999999">
      <c r="A112" s="1164" t="s">
        <v>16373</v>
      </c>
      <c r="B112" s="1169"/>
      <c r="C112" s="1169"/>
      <c r="D112" s="1169"/>
      <c r="E112" s="1169"/>
      <c r="F112" s="1169"/>
      <c r="G112" s="1169"/>
      <c r="H112" s="192" t="str">
        <f>IF(G112="","",G112-G112*COMPASS!$U$27)</f>
        <v/>
      </c>
    </row>
    <row r="113" spans="1:8">
      <c r="A113" s="193" t="s">
        <v>1811</v>
      </c>
      <c r="B113" s="789" t="s">
        <v>571</v>
      </c>
      <c r="C113" s="788">
        <v>1122</v>
      </c>
      <c r="D113" s="1166" t="s">
        <v>1794</v>
      </c>
      <c r="E113" s="788">
        <v>1</v>
      </c>
      <c r="F113" s="788"/>
      <c r="G113" s="1167">
        <v>56.250000000000007</v>
      </c>
      <c r="H113" s="192">
        <f>IF(G113="","",G113-G113*COMPASS!$U$27)</f>
        <v>56.250000000000007</v>
      </c>
    </row>
    <row r="114" spans="1:8">
      <c r="A114" s="193" t="s">
        <v>4280</v>
      </c>
      <c r="B114" s="789" t="s">
        <v>216</v>
      </c>
      <c r="C114" s="788">
        <v>4343</v>
      </c>
      <c r="D114" s="1166" t="s">
        <v>16163</v>
      </c>
      <c r="E114" s="788">
        <v>1</v>
      </c>
      <c r="F114" s="1168"/>
      <c r="G114" s="1167">
        <v>54</v>
      </c>
      <c r="H114" s="192">
        <f>IF(G114="","",G114-G114*COMPASS!$U$27)</f>
        <v>54</v>
      </c>
    </row>
    <row r="115" spans="1:8" ht="20.399999999999999">
      <c r="A115" s="193" t="s">
        <v>4281</v>
      </c>
      <c r="B115" s="789" t="s">
        <v>216</v>
      </c>
      <c r="C115" s="788">
        <v>4344</v>
      </c>
      <c r="D115" s="1166" t="s">
        <v>16164</v>
      </c>
      <c r="E115" s="788">
        <v>1</v>
      </c>
      <c r="F115" s="788"/>
      <c r="G115" s="1167">
        <v>23</v>
      </c>
      <c r="H115" s="192">
        <f>IF(G115="","",G115-G115*COMPASS!$U$27)</f>
        <v>23</v>
      </c>
    </row>
    <row r="116" spans="1:8" ht="20.399999999999999">
      <c r="A116" s="193" t="s">
        <v>4282</v>
      </c>
      <c r="B116" s="789" t="s">
        <v>216</v>
      </c>
      <c r="C116" s="788">
        <v>4371</v>
      </c>
      <c r="D116" s="1166" t="s">
        <v>16165</v>
      </c>
      <c r="E116" s="788">
        <v>1</v>
      </c>
      <c r="F116" s="788"/>
      <c r="G116" s="1167">
        <v>22</v>
      </c>
      <c r="H116" s="192">
        <f>IF(G116="","",G116-G116*COMPASS!$U$27)</f>
        <v>22</v>
      </c>
    </row>
    <row r="117" spans="1:8">
      <c r="A117" s="193" t="s">
        <v>1812</v>
      </c>
      <c r="B117" s="789" t="s">
        <v>571</v>
      </c>
      <c r="C117" s="788">
        <v>2592</v>
      </c>
      <c r="D117" s="1166" t="s">
        <v>1796</v>
      </c>
      <c r="E117" s="788">
        <v>1</v>
      </c>
      <c r="F117" s="788"/>
      <c r="G117" s="1167">
        <v>42.591999999999999</v>
      </c>
      <c r="H117" s="192">
        <f>IF(G117="","",G117-G117*COMPASS!$U$27)</f>
        <v>42.591999999999999</v>
      </c>
    </row>
    <row r="118" spans="1:8">
      <c r="A118" s="410" t="s">
        <v>1795</v>
      </c>
      <c r="B118" s="791"/>
      <c r="C118" s="792"/>
      <c r="D118" s="1170"/>
      <c r="E118" s="792"/>
      <c r="F118" s="792"/>
      <c r="G118" s="1171"/>
      <c r="H118" s="192" t="str">
        <f>IF(G118="","",G118-G118*COMPASS!$U$27)</f>
        <v/>
      </c>
    </row>
    <row r="119" spans="1:8">
      <c r="A119" s="410" t="s">
        <v>1086</v>
      </c>
      <c r="B119" s="791"/>
      <c r="C119" s="792"/>
      <c r="D119" s="1170"/>
      <c r="E119" s="792"/>
      <c r="F119" s="792"/>
      <c r="G119" s="1171"/>
      <c r="H119" s="192" t="str">
        <f>IF(G119="","",G119-G119*COMPASS!$U$27)</f>
        <v/>
      </c>
    </row>
    <row r="120" spans="1:8">
      <c r="A120" s="410" t="s">
        <v>1797</v>
      </c>
      <c r="B120" s="791"/>
      <c r="C120" s="792"/>
      <c r="D120" s="1170"/>
      <c r="E120" s="792"/>
      <c r="F120" s="792"/>
      <c r="G120" s="1171"/>
      <c r="H120" s="192" t="str">
        <f>IF(G120="","",G120-G120*COMPASS!$U$27)</f>
        <v/>
      </c>
    </row>
    <row r="121" spans="1:8">
      <c r="A121" s="193" t="s">
        <v>1813</v>
      </c>
      <c r="B121" s="789" t="s">
        <v>571</v>
      </c>
      <c r="C121" s="788">
        <v>2092</v>
      </c>
      <c r="D121" s="1166" t="s">
        <v>1798</v>
      </c>
      <c r="E121" s="788">
        <v>1</v>
      </c>
      <c r="F121" s="788"/>
      <c r="G121" s="1167">
        <v>174.24</v>
      </c>
      <c r="H121" s="192">
        <f>IF(G121="","",G121-G121*COMPASS!$U$27)</f>
        <v>174.24</v>
      </c>
    </row>
    <row r="122" spans="1:8">
      <c r="A122" s="193" t="s">
        <v>1814</v>
      </c>
      <c r="B122" s="789" t="s">
        <v>571</v>
      </c>
      <c r="C122" s="788">
        <v>2291</v>
      </c>
      <c r="D122" s="1166" t="s">
        <v>1799</v>
      </c>
      <c r="E122" s="788">
        <v>1</v>
      </c>
      <c r="F122" s="788"/>
      <c r="G122" s="1167">
        <v>174.24</v>
      </c>
      <c r="H122" s="192">
        <f>IF(G122="","",G122-G122*COMPASS!$U$27)</f>
        <v>174.24</v>
      </c>
    </row>
    <row r="123" spans="1:8">
      <c r="A123" s="193" t="s">
        <v>1815</v>
      </c>
      <c r="B123" s="789" t="s">
        <v>571</v>
      </c>
      <c r="C123" s="788">
        <v>1772</v>
      </c>
      <c r="D123" s="1166" t="s">
        <v>1800</v>
      </c>
      <c r="E123" s="788">
        <v>1</v>
      </c>
      <c r="F123" s="788"/>
      <c r="G123" s="1167">
        <v>30</v>
      </c>
      <c r="H123" s="192">
        <f>IF(G123="","",G123-G123*COMPASS!$U$27)</f>
        <v>30</v>
      </c>
    </row>
    <row r="124" spans="1:8">
      <c r="A124" s="193" t="s">
        <v>1816</v>
      </c>
      <c r="B124" s="789" t="s">
        <v>571</v>
      </c>
      <c r="C124" s="788">
        <v>888</v>
      </c>
      <c r="D124" s="1166" t="s">
        <v>1801</v>
      </c>
      <c r="E124" s="788">
        <v>1</v>
      </c>
      <c r="F124" s="788"/>
      <c r="G124" s="1167">
        <v>36.783999999999999</v>
      </c>
      <c r="H124" s="192">
        <f>IF(G124="","",G124-G124*COMPASS!$U$27)</f>
        <v>36.783999999999999</v>
      </c>
    </row>
    <row r="125" spans="1:8">
      <c r="A125" s="193" t="s">
        <v>1817</v>
      </c>
      <c r="B125" s="789" t="s">
        <v>216</v>
      </c>
      <c r="C125" s="788">
        <v>3383</v>
      </c>
      <c r="D125" s="1166" t="s">
        <v>1802</v>
      </c>
      <c r="E125" s="788">
        <v>1</v>
      </c>
      <c r="F125" s="788"/>
      <c r="G125" s="1167">
        <v>39</v>
      </c>
      <c r="H125" s="192">
        <f>IF(G125="","",G125-G125*COMPASS!$U$27)</f>
        <v>39</v>
      </c>
    </row>
    <row r="126" spans="1:8">
      <c r="A126" s="193" t="s">
        <v>1818</v>
      </c>
      <c r="B126" s="789" t="s">
        <v>571</v>
      </c>
      <c r="C126" s="788">
        <v>896</v>
      </c>
      <c r="D126" s="1166" t="s">
        <v>1803</v>
      </c>
      <c r="E126" s="788">
        <v>1</v>
      </c>
      <c r="F126" s="788"/>
      <c r="G126" s="1167">
        <v>11</v>
      </c>
      <c r="H126" s="192">
        <f>IF(G126="","",G126-G126*COMPASS!$U$27)</f>
        <v>11</v>
      </c>
    </row>
    <row r="127" spans="1:8">
      <c r="A127" s="193" t="s">
        <v>2609</v>
      </c>
      <c r="B127" s="789" t="s">
        <v>571</v>
      </c>
      <c r="C127" s="788">
        <v>3924</v>
      </c>
      <c r="D127" s="1166" t="s">
        <v>2607</v>
      </c>
      <c r="E127" s="788">
        <v>1</v>
      </c>
      <c r="F127" s="788"/>
      <c r="G127" s="1167">
        <v>116.16</v>
      </c>
      <c r="H127" s="192">
        <f>IF(G127="","",G127-G127*COMPASS!$U$27)</f>
        <v>116.16</v>
      </c>
    </row>
    <row r="128" spans="1:8">
      <c r="A128" s="410" t="s">
        <v>1805</v>
      </c>
      <c r="B128" s="791"/>
      <c r="C128" s="792"/>
      <c r="D128" s="1170"/>
      <c r="E128" s="792"/>
      <c r="F128" s="792"/>
      <c r="G128" s="1171"/>
      <c r="H128" s="192" t="str">
        <f>IF(G128="","",G128-G128*COMPASS!$U$27)</f>
        <v/>
      </c>
    </row>
    <row r="129" spans="1:8">
      <c r="A129" s="193" t="s">
        <v>3250</v>
      </c>
      <c r="B129" s="789" t="s">
        <v>216</v>
      </c>
      <c r="C129" s="788">
        <v>3932</v>
      </c>
      <c r="D129" s="1166" t="s">
        <v>3247</v>
      </c>
      <c r="E129" s="788">
        <v>1</v>
      </c>
      <c r="F129" s="788"/>
      <c r="G129" s="807">
        <v>20</v>
      </c>
      <c r="H129" s="192">
        <f>IF(G129="","",G129-G129*COMPASS!$U$27)</f>
        <v>20</v>
      </c>
    </row>
    <row r="130" spans="1:8">
      <c r="A130" s="193" t="s">
        <v>1820</v>
      </c>
      <c r="B130" s="789" t="s">
        <v>571</v>
      </c>
      <c r="C130" s="788">
        <v>2988</v>
      </c>
      <c r="D130" s="1166" t="s">
        <v>1806</v>
      </c>
      <c r="E130" s="788">
        <v>1</v>
      </c>
      <c r="F130" s="788"/>
      <c r="G130" s="807">
        <v>61.6</v>
      </c>
      <c r="H130" s="192">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6" bestFit="1" customWidth="1"/>
    <col min="6" max="6" width="4.5546875" style="51" customWidth="1"/>
    <col min="7" max="7" width="10" style="63" bestFit="1" customWidth="1"/>
    <col min="8" max="8" width="12.44140625" style="166" bestFit="1" customWidth="1"/>
    <col min="9" max="9" width="9.44140625" style="49"/>
    <col min="10" max="10" width="10" style="49" bestFit="1" customWidth="1"/>
    <col min="11" max="16384" width="9.44140625" style="49"/>
  </cols>
  <sheetData>
    <row r="1" spans="1:8">
      <c r="A1" s="76" t="str">
        <f>'LS CABLE'!A1</f>
        <v>Listino Maggio26</v>
      </c>
      <c r="B1" s="134"/>
      <c r="C1" s="92"/>
      <c r="D1" s="1386" t="s">
        <v>11815</v>
      </c>
      <c r="E1" s="1411"/>
      <c r="F1" s="1411"/>
      <c r="G1" s="1411"/>
      <c r="H1" s="154"/>
    </row>
    <row r="2" spans="1:8" ht="13.8" thickBot="1">
      <c r="A2" s="64"/>
      <c r="B2" s="135"/>
      <c r="C2" s="93"/>
      <c r="D2" s="46"/>
      <c r="E2" s="85"/>
      <c r="F2" s="58"/>
      <c r="G2" s="57"/>
      <c r="H2" s="163" t="s">
        <v>190</v>
      </c>
    </row>
    <row r="3" spans="1:8" ht="25.2">
      <c r="A3" s="77" t="s">
        <v>1789</v>
      </c>
      <c r="B3" s="33"/>
      <c r="C3" s="69"/>
      <c r="D3" s="132"/>
      <c r="E3" s="16"/>
      <c r="F3" s="32"/>
      <c r="G3" s="59"/>
      <c r="H3" s="164"/>
    </row>
    <row r="4" spans="1:8" s="62" customFormat="1">
      <c r="A4" s="78" t="s">
        <v>1586</v>
      </c>
      <c r="B4" s="131"/>
      <c r="C4" s="60" t="s">
        <v>217</v>
      </c>
      <c r="D4" s="70" t="s">
        <v>219</v>
      </c>
      <c r="E4" s="60" t="s">
        <v>490</v>
      </c>
      <c r="F4" s="61"/>
      <c r="G4" s="162" t="s">
        <v>189</v>
      </c>
      <c r="H4" s="167"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58"/>
  <sheetViews>
    <sheetView workbookViewId="0">
      <pane ySplit="4" topLeftCell="A5" activePane="bottomLeft" state="frozen"/>
      <selection activeCell="X55" sqref="X55"/>
      <selection pane="bottomLeft" activeCell="G58" sqref="A1:G58"/>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Maggio26</v>
      </c>
      <c r="B1" s="134"/>
      <c r="C1" s="54"/>
      <c r="D1" s="1386" t="s">
        <v>11815</v>
      </c>
      <c r="E1" s="1411"/>
      <c r="F1" s="1411"/>
      <c r="G1" s="1411"/>
      <c r="H1" s="175"/>
    </row>
    <row r="2" spans="1:10" ht="13.8" thickBot="1">
      <c r="A2" s="64"/>
      <c r="B2" s="135"/>
      <c r="C2" s="56"/>
      <c r="D2" s="160"/>
      <c r="E2" s="85"/>
      <c r="F2" s="433"/>
      <c r="G2" s="511"/>
      <c r="H2" s="176" t="s">
        <v>190</v>
      </c>
    </row>
    <row r="3" spans="1:10" ht="25.2">
      <c r="A3" s="77" t="s">
        <v>14419</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270" t="s">
        <v>16664</v>
      </c>
      <c r="B5" s="1271" t="s">
        <v>467</v>
      </c>
      <c r="C5" s="1270" t="s">
        <v>16665</v>
      </c>
      <c r="D5" s="1272" t="s">
        <v>16666</v>
      </c>
      <c r="E5" s="1273">
        <v>1</v>
      </c>
      <c r="F5" s="1270"/>
      <c r="G5" s="1274">
        <v>57.142000000000003</v>
      </c>
      <c r="H5" s="227">
        <f>IF(G5="","",G5-G5*COMPASS!$U$25)</f>
        <v>57.142000000000003</v>
      </c>
    </row>
    <row r="6" spans="1:10" ht="13.8">
      <c r="A6" s="1270" t="s">
        <v>14426</v>
      </c>
      <c r="B6" s="1271" t="s">
        <v>467</v>
      </c>
      <c r="C6" s="1270" t="s">
        <v>14427</v>
      </c>
      <c r="D6" s="1272" t="s">
        <v>14428</v>
      </c>
      <c r="E6" s="1273">
        <v>1</v>
      </c>
      <c r="F6" s="1270"/>
      <c r="G6" s="1274">
        <v>115.47619047619048</v>
      </c>
      <c r="H6" s="227">
        <f>IF(G6="","",G6-G6*COMPASS!$U$25)</f>
        <v>115.47619047619048</v>
      </c>
    </row>
    <row r="7" spans="1:10" ht="28.8">
      <c r="A7" s="1275" t="s">
        <v>16667</v>
      </c>
      <c r="B7" s="1276" t="s">
        <v>467</v>
      </c>
      <c r="C7" s="1275" t="s">
        <v>16668</v>
      </c>
      <c r="D7" s="1277" t="s">
        <v>16669</v>
      </c>
      <c r="E7" s="1278">
        <v>1</v>
      </c>
      <c r="F7" s="1275"/>
      <c r="G7" s="1274">
        <v>117.85714285714286</v>
      </c>
      <c r="H7" s="227">
        <f>IF(G7="","",G7-G7*COMPASS!$U$25)</f>
        <v>117.85714285714286</v>
      </c>
      <c r="J7" s="52"/>
    </row>
    <row r="8" spans="1:10" ht="26.4">
      <c r="A8" s="1270" t="s">
        <v>16670</v>
      </c>
      <c r="B8" s="1271" t="s">
        <v>467</v>
      </c>
      <c r="C8" s="1270" t="s">
        <v>16671</v>
      </c>
      <c r="D8" s="1272" t="s">
        <v>16672</v>
      </c>
      <c r="E8" s="1273">
        <v>1</v>
      </c>
      <c r="F8" s="1270"/>
      <c r="G8" s="1274">
        <v>392.85714285714289</v>
      </c>
      <c r="H8" s="227">
        <f>IF(G8="","",G8-G8*COMPASS!$U$25)</f>
        <v>392.85714285714289</v>
      </c>
      <c r="J8" s="52"/>
    </row>
    <row r="9" spans="1:10" ht="26.4">
      <c r="A9" s="1270" t="s">
        <v>14429</v>
      </c>
      <c r="B9" s="1271" t="s">
        <v>467</v>
      </c>
      <c r="C9" s="1270" t="s">
        <v>14430</v>
      </c>
      <c r="D9" s="1272" t="s">
        <v>14431</v>
      </c>
      <c r="E9" s="1273">
        <v>1</v>
      </c>
      <c r="F9" s="1270"/>
      <c r="G9" s="1274">
        <v>153.57142857142858</v>
      </c>
      <c r="H9" s="227">
        <f>IF(G9="","",G9-G9*COMPASS!$U$25)</f>
        <v>153.57142857142858</v>
      </c>
    </row>
    <row r="10" spans="1:10" ht="26.4">
      <c r="A10" s="1270" t="s">
        <v>14432</v>
      </c>
      <c r="B10" s="1271" t="s">
        <v>467</v>
      </c>
      <c r="C10" s="1270" t="s">
        <v>14433</v>
      </c>
      <c r="D10" s="1272" t="s">
        <v>14434</v>
      </c>
      <c r="E10" s="1273">
        <v>1</v>
      </c>
      <c r="F10" s="1270"/>
      <c r="G10" s="1274">
        <v>14.285714285714286</v>
      </c>
      <c r="H10" s="227">
        <f>IF(G10="","",G10-G10*COMPASS!$U$25)</f>
        <v>14.285714285714286</v>
      </c>
    </row>
    <row r="11" spans="1:10" ht="26.4">
      <c r="A11" s="1270" t="s">
        <v>16673</v>
      </c>
      <c r="B11" s="1271" t="s">
        <v>467</v>
      </c>
      <c r="C11" s="1270" t="s">
        <v>16674</v>
      </c>
      <c r="D11" s="1272" t="s">
        <v>16675</v>
      </c>
      <c r="E11" s="1273">
        <v>1</v>
      </c>
      <c r="F11" s="1270"/>
      <c r="G11" s="1274">
        <v>40.476190476190474</v>
      </c>
      <c r="H11" s="227">
        <f>IF(G11="","",G11-G11*COMPASS!$U$25)</f>
        <v>40.476190476190474</v>
      </c>
    </row>
    <row r="12" spans="1:10" ht="13.8">
      <c r="A12" s="1270" t="s">
        <v>14435</v>
      </c>
      <c r="B12" s="1271" t="s">
        <v>467</v>
      </c>
      <c r="C12" s="1270" t="s">
        <v>14436</v>
      </c>
      <c r="D12" s="1272" t="s">
        <v>14437</v>
      </c>
      <c r="E12" s="1273">
        <v>1</v>
      </c>
      <c r="F12" s="1270"/>
      <c r="G12" s="1274">
        <v>5.7142857142857144</v>
      </c>
      <c r="H12" s="227">
        <f>IF(G12="","",G12-G12*COMPASS!$U$25)</f>
        <v>5.7142857142857144</v>
      </c>
    </row>
    <row r="13" spans="1:10" ht="13.8">
      <c r="A13" s="1270" t="s">
        <v>14438</v>
      </c>
      <c r="B13" s="1271" t="s">
        <v>467</v>
      </c>
      <c r="C13" s="1270" t="s">
        <v>14439</v>
      </c>
      <c r="D13" s="1272" t="s">
        <v>14440</v>
      </c>
      <c r="E13" s="1273">
        <v>1</v>
      </c>
      <c r="F13" s="1270"/>
      <c r="G13" s="1274">
        <v>7.1428571428571432</v>
      </c>
      <c r="H13" s="227">
        <f>IF(G13="","",G13-G13*COMPASS!$U$25)</f>
        <v>7.1428571428571432</v>
      </c>
    </row>
    <row r="14" spans="1:10" ht="13.8">
      <c r="A14" s="1270" t="s">
        <v>16676</v>
      </c>
      <c r="B14" s="1271" t="s">
        <v>467</v>
      </c>
      <c r="C14" s="1270" t="s">
        <v>16677</v>
      </c>
      <c r="D14" s="1272" t="s">
        <v>16678</v>
      </c>
      <c r="E14" s="1273">
        <v>1</v>
      </c>
      <c r="F14" s="1270"/>
      <c r="G14" s="1274">
        <v>85.714285714285722</v>
      </c>
      <c r="H14" s="227">
        <f>IF(G14="","",G14-G14*COMPASS!$U$25)</f>
        <v>85.714285714285722</v>
      </c>
    </row>
    <row r="15" spans="1:10" ht="26.4">
      <c r="A15" s="1270" t="s">
        <v>16679</v>
      </c>
      <c r="B15" s="1270"/>
      <c r="C15" s="1270" t="s">
        <v>16680</v>
      </c>
      <c r="D15" s="1272" t="s">
        <v>16681</v>
      </c>
      <c r="E15" s="1273">
        <v>1</v>
      </c>
      <c r="F15" s="1270"/>
      <c r="G15" s="1274">
        <v>17.61904761904762</v>
      </c>
      <c r="H15" s="227">
        <f>IF(G15="","",G15-G15*COMPASS!$U$25)</f>
        <v>17.61904761904762</v>
      </c>
    </row>
    <row r="16" spans="1:10" ht="13.8">
      <c r="A16" s="1270" t="s">
        <v>16682</v>
      </c>
      <c r="B16" s="1271" t="s">
        <v>467</v>
      </c>
      <c r="C16" s="1270" t="s">
        <v>16683</v>
      </c>
      <c r="D16" s="1272" t="s">
        <v>16684</v>
      </c>
      <c r="E16" s="1273">
        <v>1</v>
      </c>
      <c r="F16" s="1270"/>
      <c r="G16" s="1274">
        <v>24.88095238095238</v>
      </c>
      <c r="H16" s="227">
        <f>IF(G16="","",G16-G16*COMPASS!$U$25)</f>
        <v>24.88095238095238</v>
      </c>
    </row>
    <row r="17" spans="1:8">
      <c r="A17" s="1270" t="s">
        <v>16685</v>
      </c>
      <c r="B17" s="1270"/>
      <c r="C17" s="1270" t="s">
        <v>16686</v>
      </c>
      <c r="D17" s="1272" t="s">
        <v>16687</v>
      </c>
      <c r="E17" s="1273">
        <v>1</v>
      </c>
      <c r="F17" s="1270"/>
      <c r="G17" s="1274">
        <v>43.047619047619044</v>
      </c>
      <c r="H17" s="227">
        <f>IF(G17="","",G17-G17*COMPASS!$U$25)</f>
        <v>43.047619047619044</v>
      </c>
    </row>
    <row r="18" spans="1:8" ht="13.8">
      <c r="A18" s="1270" t="s">
        <v>14441</v>
      </c>
      <c r="B18" s="1271" t="s">
        <v>467</v>
      </c>
      <c r="C18" s="1270" t="s">
        <v>14442</v>
      </c>
      <c r="D18" s="1272" t="s">
        <v>14443</v>
      </c>
      <c r="E18" s="1273">
        <v>1</v>
      </c>
      <c r="F18" s="1270"/>
      <c r="G18" s="1274">
        <v>5.238095238095239</v>
      </c>
      <c r="H18" s="227">
        <f>IF(G18="","",G18-G18*COMPASS!$U$25)</f>
        <v>5.238095238095239</v>
      </c>
    </row>
    <row r="19" spans="1:8" ht="13.8">
      <c r="A19" s="1270" t="s">
        <v>14444</v>
      </c>
      <c r="B19" s="1271" t="s">
        <v>467</v>
      </c>
      <c r="C19" s="1270" t="s">
        <v>14445</v>
      </c>
      <c r="D19" s="1272" t="s">
        <v>14446</v>
      </c>
      <c r="E19" s="1273">
        <v>1</v>
      </c>
      <c r="F19" s="1270"/>
      <c r="G19" s="1274">
        <v>3.5714285714285716</v>
      </c>
      <c r="H19" s="227">
        <f>IF(G19="","",G19-G19*COMPASS!$U$25)</f>
        <v>3.5714285714285716</v>
      </c>
    </row>
    <row r="20" spans="1:8" ht="13.8">
      <c r="A20" s="1270" t="s">
        <v>14447</v>
      </c>
      <c r="B20" s="1271" t="s">
        <v>467</v>
      </c>
      <c r="C20" s="1270" t="s">
        <v>14448</v>
      </c>
      <c r="D20" s="1272" t="s">
        <v>14449</v>
      </c>
      <c r="E20" s="1273">
        <v>1</v>
      </c>
      <c r="F20" s="1270"/>
      <c r="G20" s="1274">
        <v>2.6190476190476195</v>
      </c>
      <c r="H20" s="227">
        <f>IF(G20="","",G20-G20*COMPASS!$U$25)</f>
        <v>2.6190476190476195</v>
      </c>
    </row>
    <row r="21" spans="1:8" ht="26.4">
      <c r="A21" s="1270" t="s">
        <v>17551</v>
      </c>
      <c r="B21" s="1271" t="s">
        <v>467</v>
      </c>
      <c r="C21" s="1270" t="s">
        <v>17552</v>
      </c>
      <c r="D21" s="1272" t="s">
        <v>17553</v>
      </c>
      <c r="E21" s="1273">
        <v>1</v>
      </c>
      <c r="F21" s="1270"/>
      <c r="G21" s="1274">
        <v>2.3809523809523809</v>
      </c>
      <c r="H21" s="227">
        <f>IF(G21="","",G21-G21*COMPASS!$U$25)</f>
        <v>2.3809523809523809</v>
      </c>
    </row>
    <row r="22" spans="1:8" ht="13.8">
      <c r="A22" s="1270" t="s">
        <v>16688</v>
      </c>
      <c r="B22" s="1271" t="s">
        <v>467</v>
      </c>
      <c r="C22" s="1270" t="s">
        <v>16689</v>
      </c>
      <c r="D22" s="1272" t="s">
        <v>16690</v>
      </c>
      <c r="E22" s="1273">
        <v>1</v>
      </c>
      <c r="F22" s="1270"/>
      <c r="G22" s="1274">
        <v>20</v>
      </c>
      <c r="H22" s="227">
        <f>IF(G22="","",G22-G22*COMPASS!$U$25)</f>
        <v>20</v>
      </c>
    </row>
    <row r="23" spans="1:8" ht="13.8">
      <c r="A23" s="1270" t="s">
        <v>14420</v>
      </c>
      <c r="B23" s="1271" t="s">
        <v>467</v>
      </c>
      <c r="C23" s="1270" t="s">
        <v>14421</v>
      </c>
      <c r="D23" s="1272" t="s">
        <v>14422</v>
      </c>
      <c r="E23" s="1273">
        <v>1</v>
      </c>
      <c r="F23" s="1270"/>
      <c r="G23" s="1274">
        <v>30</v>
      </c>
      <c r="H23" s="227">
        <f>IF(G23="","",G23-G23*COMPASS!$U$25)</f>
        <v>30</v>
      </c>
    </row>
    <row r="24" spans="1:8" ht="13.8">
      <c r="A24" s="1270" t="s">
        <v>14423</v>
      </c>
      <c r="B24" s="1271" t="s">
        <v>467</v>
      </c>
      <c r="C24" s="1270" t="s">
        <v>14424</v>
      </c>
      <c r="D24" s="1272" t="s">
        <v>14425</v>
      </c>
      <c r="E24" s="1273">
        <v>1</v>
      </c>
      <c r="F24" s="1270"/>
      <c r="G24" s="1274">
        <v>40</v>
      </c>
      <c r="H24" s="227">
        <f>IF(G24="","",G24-G24*COMPASS!$U$25)</f>
        <v>40</v>
      </c>
    </row>
    <row r="25" spans="1:8" ht="26.4">
      <c r="A25" s="1270" t="s">
        <v>14450</v>
      </c>
      <c r="B25" s="1271" t="s">
        <v>467</v>
      </c>
      <c r="C25" s="1270" t="s">
        <v>14451</v>
      </c>
      <c r="D25" s="1272" t="s">
        <v>14452</v>
      </c>
      <c r="E25" s="1273">
        <v>1</v>
      </c>
      <c r="F25" s="1270"/>
      <c r="G25" s="1274">
        <v>92.976190476190467</v>
      </c>
      <c r="H25" s="227">
        <f>IF(G25="","",G25-G25*COMPASS!$U$25)</f>
        <v>92.976190476190467</v>
      </c>
    </row>
    <row r="26" spans="1:8" ht="39.6">
      <c r="A26" s="1270" t="s">
        <v>14453</v>
      </c>
      <c r="B26" s="1271" t="s">
        <v>467</v>
      </c>
      <c r="C26" s="1270" t="s">
        <v>14454</v>
      </c>
      <c r="D26" s="1272" t="s">
        <v>14455</v>
      </c>
      <c r="E26" s="1273">
        <v>1</v>
      </c>
      <c r="F26" s="1270"/>
      <c r="G26" s="1274">
        <v>139.28571428571428</v>
      </c>
      <c r="H26" s="227">
        <f>IF(G26="","",G26-G26*COMPASS!$U$25)</f>
        <v>139.28571428571428</v>
      </c>
    </row>
    <row r="27" spans="1:8" ht="39.6">
      <c r="A27" s="1270" t="s">
        <v>16691</v>
      </c>
      <c r="B27" s="1271" t="s">
        <v>467</v>
      </c>
      <c r="C27" s="1270" t="s">
        <v>16692</v>
      </c>
      <c r="D27" s="1272" t="s">
        <v>16693</v>
      </c>
      <c r="E27" s="1273">
        <v>1</v>
      </c>
      <c r="F27" s="1270"/>
      <c r="G27" s="1274">
        <v>156</v>
      </c>
      <c r="H27" s="227">
        <f>IF(G27="","",G27-G27*COMPASS!$U$25)</f>
        <v>156</v>
      </c>
    </row>
    <row r="28" spans="1:8" ht="39.6">
      <c r="A28" s="1270" t="s">
        <v>14456</v>
      </c>
      <c r="B28" s="1271" t="s">
        <v>467</v>
      </c>
      <c r="C28" s="1270" t="s">
        <v>14457</v>
      </c>
      <c r="D28" s="1272" t="s">
        <v>17729</v>
      </c>
      <c r="E28" s="1273">
        <v>1</v>
      </c>
      <c r="F28" s="1270"/>
      <c r="G28" s="1274">
        <v>123.33333333333333</v>
      </c>
      <c r="H28" s="227">
        <f>IF(G28="","",G28-G28*COMPASS!$U$25)</f>
        <v>123.33333333333333</v>
      </c>
    </row>
    <row r="29" spans="1:8" ht="39.6">
      <c r="A29" s="1270" t="s">
        <v>14458</v>
      </c>
      <c r="B29" s="1271" t="s">
        <v>467</v>
      </c>
      <c r="C29" s="1270" t="s">
        <v>14459</v>
      </c>
      <c r="D29" s="1272" t="s">
        <v>17730</v>
      </c>
      <c r="E29" s="1273">
        <v>1</v>
      </c>
      <c r="F29" s="1270"/>
      <c r="G29" s="1274">
        <v>172.61904761904762</v>
      </c>
      <c r="H29" s="227">
        <f>IF(G29="","",G29-G29*COMPASS!$U$25)</f>
        <v>172.61904761904762</v>
      </c>
    </row>
    <row r="30" spans="1:8" ht="26.4">
      <c r="A30" s="1270" t="s">
        <v>14460</v>
      </c>
      <c r="B30" s="1271" t="s">
        <v>467</v>
      </c>
      <c r="C30" s="1270" t="s">
        <v>14461</v>
      </c>
      <c r="D30" s="1272" t="s">
        <v>14462</v>
      </c>
      <c r="E30" s="1273">
        <v>1</v>
      </c>
      <c r="F30" s="1270"/>
      <c r="G30" s="1274">
        <v>188.0952380952381</v>
      </c>
      <c r="H30" s="227">
        <f>IF(G30="","",G30-G30*COMPASS!$U$25)</f>
        <v>188.0952380952381</v>
      </c>
    </row>
    <row r="31" spans="1:8" ht="26.4">
      <c r="A31" s="1270" t="s">
        <v>14463</v>
      </c>
      <c r="B31" s="1271" t="s">
        <v>467</v>
      </c>
      <c r="C31" s="1270" t="s">
        <v>14464</v>
      </c>
      <c r="D31" s="1272" t="s">
        <v>14462</v>
      </c>
      <c r="E31" s="1273">
        <v>1</v>
      </c>
      <c r="F31" s="1270"/>
      <c r="G31" s="1274">
        <v>214.28571428571431</v>
      </c>
      <c r="H31" s="227">
        <f>IF(G31="","",G31-G31*COMPASS!$U$25)</f>
        <v>214.28571428571431</v>
      </c>
    </row>
    <row r="32" spans="1:8" ht="26.4">
      <c r="A32" s="1270" t="s">
        <v>16694</v>
      </c>
      <c r="B32" s="1271" t="s">
        <v>467</v>
      </c>
      <c r="C32" s="1270" t="s">
        <v>16695</v>
      </c>
      <c r="D32" s="1272" t="s">
        <v>16696</v>
      </c>
      <c r="E32" s="1273">
        <v>1</v>
      </c>
      <c r="F32" s="1270"/>
      <c r="G32" s="1274">
        <v>461.90476190476193</v>
      </c>
      <c r="H32" s="227">
        <f>IF(G32="","",G32-G32*COMPASS!$U$25)</f>
        <v>461.90476190476193</v>
      </c>
    </row>
    <row r="33" spans="1:8" ht="39.6">
      <c r="A33" s="1270" t="s">
        <v>14465</v>
      </c>
      <c r="B33" s="1271" t="s">
        <v>467</v>
      </c>
      <c r="C33" s="1270" t="s">
        <v>14466</v>
      </c>
      <c r="D33" s="1272" t="s">
        <v>14467</v>
      </c>
      <c r="E33" s="1273">
        <v>1</v>
      </c>
      <c r="F33" s="1270"/>
      <c r="G33" s="1274">
        <v>317.85714285714289</v>
      </c>
      <c r="H33" s="227">
        <f>IF(G33="","",G33-G33*COMPASS!$U$25)</f>
        <v>317.85714285714289</v>
      </c>
    </row>
    <row r="34" spans="1:8" ht="26.4">
      <c r="A34" s="1270" t="s">
        <v>16697</v>
      </c>
      <c r="B34" s="1271" t="s">
        <v>216</v>
      </c>
      <c r="C34" s="1270" t="s">
        <v>16698</v>
      </c>
      <c r="D34" s="1272" t="s">
        <v>16699</v>
      </c>
      <c r="E34" s="1273">
        <v>1</v>
      </c>
      <c r="F34" s="1270"/>
      <c r="G34" s="1274">
        <v>129.40476190476193</v>
      </c>
      <c r="H34" s="227">
        <f>IF(G34="","",G34-G34*COMPASS!$U$25)</f>
        <v>129.40476190476193</v>
      </c>
    </row>
    <row r="35" spans="1:8" ht="39.6">
      <c r="A35" s="1270" t="s">
        <v>14468</v>
      </c>
      <c r="B35" s="1271" t="s">
        <v>467</v>
      </c>
      <c r="C35" s="1270" t="s">
        <v>14469</v>
      </c>
      <c r="D35" s="1272" t="s">
        <v>14470</v>
      </c>
      <c r="E35" s="1273">
        <v>1</v>
      </c>
      <c r="F35" s="1270"/>
      <c r="G35" s="1274">
        <v>261.90476190476193</v>
      </c>
      <c r="H35" s="227">
        <f>IF(G35="","",G35-G35*COMPASS!$U$25)</f>
        <v>261.90476190476193</v>
      </c>
    </row>
    <row r="36" spans="1:8" ht="26.4">
      <c r="A36" s="1270" t="s">
        <v>14471</v>
      </c>
      <c r="B36" s="1271" t="s">
        <v>467</v>
      </c>
      <c r="C36" s="1270" t="s">
        <v>14472</v>
      </c>
      <c r="D36" s="1272" t="s">
        <v>14473</v>
      </c>
      <c r="E36" s="1273">
        <v>1</v>
      </c>
      <c r="F36" s="1270"/>
      <c r="G36" s="1274">
        <v>426.1904761904762</v>
      </c>
      <c r="H36" s="227">
        <f>IF(G36="","",G36-G36*COMPASS!$U$25)</f>
        <v>426.1904761904762</v>
      </c>
    </row>
    <row r="37" spans="1:8" ht="28.8">
      <c r="A37" s="1275" t="s">
        <v>16700</v>
      </c>
      <c r="B37" s="1276" t="s">
        <v>467</v>
      </c>
      <c r="C37" s="1275" t="s">
        <v>16701</v>
      </c>
      <c r="D37" s="1277" t="s">
        <v>16702</v>
      </c>
      <c r="E37" s="1278">
        <v>1</v>
      </c>
      <c r="F37" s="1275"/>
      <c r="G37" s="1274">
        <v>342.85714285714289</v>
      </c>
      <c r="H37" s="227">
        <f>IF(G37="","",G37-G37*COMPASS!$U$25)</f>
        <v>342.85714285714289</v>
      </c>
    </row>
    <row r="38" spans="1:8" ht="39.6">
      <c r="A38" s="1270" t="s">
        <v>14474</v>
      </c>
      <c r="B38" s="1271" t="s">
        <v>467</v>
      </c>
      <c r="C38" s="1270" t="s">
        <v>14475</v>
      </c>
      <c r="D38" s="1272" t="s">
        <v>14476</v>
      </c>
      <c r="E38" s="1273">
        <v>1</v>
      </c>
      <c r="F38" s="1270"/>
      <c r="G38" s="1274">
        <v>450</v>
      </c>
      <c r="H38" s="227">
        <f>IF(G38="","",G38-G38*COMPASS!$U$25)</f>
        <v>450</v>
      </c>
    </row>
    <row r="39" spans="1:8" ht="13.8">
      <c r="A39" s="1270" t="s">
        <v>16703</v>
      </c>
      <c r="B39" s="1271" t="s">
        <v>467</v>
      </c>
      <c r="C39" s="1270" t="s">
        <v>16704</v>
      </c>
      <c r="D39" s="1272" t="s">
        <v>16705</v>
      </c>
      <c r="E39" s="1273">
        <v>1</v>
      </c>
      <c r="F39" s="1270"/>
      <c r="G39" s="1274">
        <v>257.14285714285717</v>
      </c>
      <c r="H39" s="227">
        <f>IF(G39="","",G39-G39*COMPASS!$U$25)</f>
        <v>257.14285714285717</v>
      </c>
    </row>
    <row r="40" spans="1:8" ht="26.4">
      <c r="A40" s="1270" t="s">
        <v>16706</v>
      </c>
      <c r="B40" s="1271" t="s">
        <v>467</v>
      </c>
      <c r="C40" s="1270" t="s">
        <v>16707</v>
      </c>
      <c r="D40" s="1272" t="s">
        <v>16708</v>
      </c>
      <c r="E40" s="1273">
        <v>1</v>
      </c>
      <c r="F40" s="1270"/>
      <c r="G40" s="1274">
        <v>162.5</v>
      </c>
      <c r="H40" s="227">
        <f>IF(G40="","",G40-G40*COMPASS!$U$25)</f>
        <v>162.5</v>
      </c>
    </row>
    <row r="41" spans="1:8" ht="26.4">
      <c r="A41" s="1270" t="s">
        <v>16709</v>
      </c>
      <c r="B41" s="1271" t="s">
        <v>467</v>
      </c>
      <c r="C41" s="1270" t="s">
        <v>16710</v>
      </c>
      <c r="D41" s="1272" t="s">
        <v>16711</v>
      </c>
      <c r="E41" s="1273">
        <v>1</v>
      </c>
      <c r="F41" s="1270"/>
      <c r="G41" s="1274">
        <v>275</v>
      </c>
      <c r="H41" s="227">
        <f>IF(G41="","",G41-G41*COMPASS!$U$25)</f>
        <v>275</v>
      </c>
    </row>
    <row r="42" spans="1:8" ht="26.4">
      <c r="A42" s="1270" t="s">
        <v>14477</v>
      </c>
      <c r="B42" s="1271" t="s">
        <v>467</v>
      </c>
      <c r="C42" s="1270" t="s">
        <v>14478</v>
      </c>
      <c r="D42" s="1272" t="s">
        <v>14479</v>
      </c>
      <c r="E42" s="1273">
        <v>1</v>
      </c>
      <c r="F42" s="1270"/>
      <c r="G42" s="1274">
        <v>109.40476190476191</v>
      </c>
      <c r="H42" s="227">
        <f>IF(G42="","",G42-G42*COMPASS!$U$25)</f>
        <v>109.40476190476191</v>
      </c>
    </row>
    <row r="43" spans="1:8" ht="26.4">
      <c r="A43" s="1270" t="s">
        <v>16712</v>
      </c>
      <c r="B43" s="1271" t="s">
        <v>467</v>
      </c>
      <c r="C43" s="1270" t="s">
        <v>16713</v>
      </c>
      <c r="D43" s="1272" t="s">
        <v>16714</v>
      </c>
      <c r="E43" s="1273">
        <v>1</v>
      </c>
      <c r="F43" s="1270"/>
      <c r="G43" s="1274">
        <v>97.61904761904762</v>
      </c>
      <c r="H43" s="227">
        <f>IF(G43="","",G43-G43*COMPASS!$U$25)</f>
        <v>97.61904761904762</v>
      </c>
    </row>
    <row r="44" spans="1:8" ht="26.4">
      <c r="A44" s="1270" t="s">
        <v>16715</v>
      </c>
      <c r="B44" s="1271" t="s">
        <v>467</v>
      </c>
      <c r="C44" s="1270" t="s">
        <v>16716</v>
      </c>
      <c r="D44" s="1272" t="s">
        <v>16717</v>
      </c>
      <c r="E44" s="1273">
        <v>1</v>
      </c>
      <c r="F44" s="1270"/>
      <c r="G44" s="1274">
        <v>125</v>
      </c>
      <c r="H44" s="227">
        <f>IF(G44="","",G44-G44*COMPASS!$U$25)</f>
        <v>125</v>
      </c>
    </row>
    <row r="45" spans="1:8" ht="13.8">
      <c r="A45" s="1270" t="s">
        <v>16718</v>
      </c>
      <c r="B45" s="1271" t="s">
        <v>467</v>
      </c>
      <c r="C45" s="1270" t="s">
        <v>16719</v>
      </c>
      <c r="D45" s="1272" t="s">
        <v>16720</v>
      </c>
      <c r="E45" s="1273">
        <v>1</v>
      </c>
      <c r="F45" s="1270"/>
      <c r="G45" s="1274">
        <v>353.57142857142861</v>
      </c>
      <c r="H45" s="227">
        <f>IF(G45="","",G45-G45*COMPASS!$U$25)</f>
        <v>353.57142857142861</v>
      </c>
    </row>
    <row r="46" spans="1:8" ht="13.8">
      <c r="A46" s="1270" t="s">
        <v>17554</v>
      </c>
      <c r="B46" s="1271" t="s">
        <v>467</v>
      </c>
      <c r="C46" s="1270" t="s">
        <v>17555</v>
      </c>
      <c r="D46" s="1272" t="s">
        <v>17556</v>
      </c>
      <c r="E46" s="1273">
        <v>1</v>
      </c>
      <c r="F46" s="1270"/>
      <c r="G46" s="1274">
        <v>353.57142857142861</v>
      </c>
      <c r="H46" s="227">
        <f>IF(G46="","",G46-G46*COMPASS!$U$25)</f>
        <v>353.57142857142861</v>
      </c>
    </row>
    <row r="47" spans="1:8" ht="13.8">
      <c r="A47" s="1270" t="s">
        <v>14480</v>
      </c>
      <c r="B47" s="1271" t="s">
        <v>467</v>
      </c>
      <c r="C47" s="1270" t="s">
        <v>14481</v>
      </c>
      <c r="D47" s="1272" t="s">
        <v>14482</v>
      </c>
      <c r="E47" s="1273">
        <v>1</v>
      </c>
      <c r="F47" s="1270"/>
      <c r="G47" s="1274">
        <v>20.238095238095237</v>
      </c>
      <c r="H47" s="227">
        <f>IF(G47="","",G47-G47*COMPASS!$U$25)</f>
        <v>20.238095238095237</v>
      </c>
    </row>
    <row r="48" spans="1:8" ht="13.8">
      <c r="A48" s="1270" t="s">
        <v>14483</v>
      </c>
      <c r="B48" s="1271" t="s">
        <v>467</v>
      </c>
      <c r="C48" s="1270" t="s">
        <v>14484</v>
      </c>
      <c r="D48" s="1272" t="s">
        <v>14485</v>
      </c>
      <c r="E48" s="1273">
        <v>1</v>
      </c>
      <c r="F48" s="1270"/>
      <c r="G48" s="1274">
        <v>35.714285714285715</v>
      </c>
      <c r="H48" s="227">
        <f>IF(G48="","",G48-G48*COMPASS!$U$25)</f>
        <v>35.714285714285715</v>
      </c>
    </row>
    <row r="49" spans="1:8" ht="26.4">
      <c r="A49" s="1270" t="s">
        <v>16721</v>
      </c>
      <c r="B49" s="1271" t="s">
        <v>467</v>
      </c>
      <c r="C49" s="1270" t="s">
        <v>16722</v>
      </c>
      <c r="D49" s="1272" t="s">
        <v>16723</v>
      </c>
      <c r="E49" s="1273">
        <v>1</v>
      </c>
      <c r="F49" s="1270"/>
      <c r="G49" s="1274">
        <v>44.047619047619051</v>
      </c>
      <c r="H49" s="227">
        <f>IF(G49="","",G49-G49*COMPASS!$U$25)</f>
        <v>44.047619047619051</v>
      </c>
    </row>
    <row r="50" spans="1:8" ht="26.4">
      <c r="A50" s="1270" t="s">
        <v>16724</v>
      </c>
      <c r="B50" s="1271" t="s">
        <v>467</v>
      </c>
      <c r="C50" s="1270" t="s">
        <v>16725</v>
      </c>
      <c r="D50" s="1272" t="s">
        <v>16726</v>
      </c>
      <c r="E50" s="1273">
        <v>1</v>
      </c>
      <c r="F50" s="1270"/>
      <c r="G50" s="1274">
        <v>58.69047619047619</v>
      </c>
      <c r="H50" s="227">
        <f>IF(G50="","",G50-G50*COMPASS!$U$25)</f>
        <v>58.69047619047619</v>
      </c>
    </row>
    <row r="51" spans="1:8" ht="39.6">
      <c r="A51" s="1270" t="s">
        <v>14486</v>
      </c>
      <c r="B51" s="1271" t="s">
        <v>467</v>
      </c>
      <c r="C51" s="1270" t="s">
        <v>14487</v>
      </c>
      <c r="D51" s="1272" t="s">
        <v>14488</v>
      </c>
      <c r="E51" s="1273">
        <v>1</v>
      </c>
      <c r="F51" s="1270"/>
      <c r="G51" s="1274">
        <v>55.357142857142861</v>
      </c>
      <c r="H51" s="227">
        <f>IF(G51="","",G51-G51*COMPASS!$U$25)</f>
        <v>55.357142857142861</v>
      </c>
    </row>
    <row r="52" spans="1:8" ht="26.4">
      <c r="A52" s="1270" t="s">
        <v>14489</v>
      </c>
      <c r="B52" s="1271" t="s">
        <v>467</v>
      </c>
      <c r="C52" s="1270" t="s">
        <v>14490</v>
      </c>
      <c r="D52" s="1272" t="s">
        <v>14491</v>
      </c>
      <c r="E52" s="1273">
        <v>1</v>
      </c>
      <c r="F52" s="1270"/>
      <c r="G52" s="1274">
        <v>33.333333333333336</v>
      </c>
      <c r="H52" s="227">
        <f>IF(G52="","",G52-G52*COMPASS!$U$25)</f>
        <v>33.333333333333336</v>
      </c>
    </row>
    <row r="53" spans="1:8" ht="39.6">
      <c r="A53" s="1270" t="s">
        <v>14492</v>
      </c>
      <c r="B53" s="1271" t="s">
        <v>467</v>
      </c>
      <c r="C53" s="1270" t="s">
        <v>14493</v>
      </c>
      <c r="D53" s="1272" t="s">
        <v>14494</v>
      </c>
      <c r="E53" s="1273">
        <v>1</v>
      </c>
      <c r="F53" s="1270"/>
      <c r="G53" s="1274">
        <v>75.595238095238102</v>
      </c>
      <c r="H53" s="227">
        <f>IF(G53="","",G53-G53*COMPASS!$U$25)</f>
        <v>75.595238095238102</v>
      </c>
    </row>
    <row r="54" spans="1:8" ht="26.4">
      <c r="A54" s="1270" t="s">
        <v>14495</v>
      </c>
      <c r="B54" s="1271" t="s">
        <v>467</v>
      </c>
      <c r="C54" s="1270" t="s">
        <v>14496</v>
      </c>
      <c r="D54" s="1272" t="s">
        <v>14497</v>
      </c>
      <c r="E54" s="1273">
        <v>1</v>
      </c>
      <c r="F54" s="1270"/>
      <c r="G54" s="1274">
        <v>113.0952380952381</v>
      </c>
      <c r="H54" s="227">
        <f>IF(G54="","",G54-G54*COMPASS!$U$25)</f>
        <v>113.0952380952381</v>
      </c>
    </row>
    <row r="55" spans="1:8" ht="13.8">
      <c r="A55" s="1270" t="s">
        <v>14498</v>
      </c>
      <c r="B55" s="1271" t="s">
        <v>467</v>
      </c>
      <c r="C55" s="1270" t="s">
        <v>14499</v>
      </c>
      <c r="D55" s="1272" t="s">
        <v>14500</v>
      </c>
      <c r="E55" s="1273">
        <v>1</v>
      </c>
      <c r="F55" s="1270"/>
      <c r="G55" s="1274">
        <v>66.666666666666671</v>
      </c>
      <c r="H55" s="227">
        <f>IF(G55="","",G55-G55*COMPASS!$U$25)</f>
        <v>66.666666666666671</v>
      </c>
    </row>
    <row r="56" spans="1:8" ht="26.4">
      <c r="A56" s="1270" t="s">
        <v>14501</v>
      </c>
      <c r="B56" s="1271" t="s">
        <v>467</v>
      </c>
      <c r="C56" s="1270" t="s">
        <v>14502</v>
      </c>
      <c r="D56" s="1272" t="s">
        <v>14503</v>
      </c>
      <c r="E56" s="1273">
        <v>1</v>
      </c>
      <c r="F56" s="1270"/>
      <c r="G56" s="1274">
        <v>97.61904761904762</v>
      </c>
      <c r="H56" s="227">
        <f>IF(G56="","",G56-G56*COMPASS!$U$25)</f>
        <v>97.61904761904762</v>
      </c>
    </row>
    <row r="57" spans="1:8" ht="13.8">
      <c r="A57" s="1270" t="s">
        <v>17731</v>
      </c>
      <c r="B57" s="1271" t="s">
        <v>467</v>
      </c>
      <c r="C57" s="1270" t="s">
        <v>17732</v>
      </c>
      <c r="D57" s="1272" t="s">
        <v>17733</v>
      </c>
      <c r="E57" s="1273">
        <v>1</v>
      </c>
      <c r="F57" s="1270"/>
      <c r="G57" s="1274">
        <v>12</v>
      </c>
      <c r="H57" s="227">
        <f>IF(G57="","",G57-G57*COMPASS!$U$25)</f>
        <v>12</v>
      </c>
    </row>
    <row r="58" spans="1:8" ht="13.8">
      <c r="A58" s="1270" t="s">
        <v>17734</v>
      </c>
      <c r="B58" s="1271" t="s">
        <v>467</v>
      </c>
      <c r="C58" s="1270" t="s">
        <v>17735</v>
      </c>
      <c r="D58" s="1272" t="s">
        <v>17736</v>
      </c>
      <c r="E58" s="1273">
        <v>1</v>
      </c>
      <c r="F58" s="1270"/>
      <c r="G58" s="1274">
        <v>15</v>
      </c>
      <c r="H58" s="227">
        <f>IF(G58="","",G58-G58*COMPASS!$U$25)</f>
        <v>15</v>
      </c>
    </row>
  </sheetData>
  <sheetProtection algorithmName="SHA-512" hashValue="jGKoV1BYT8rAIcDAjZOeq7eecYJGXWScbtQiEsbzwZKJ+Yig3dectlBdhsmiZ30xM/BEUvAcejflMqKMZcIABw==" saltValue="S3VFwRInb5eTyZ041+pT7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73"/>
  <sheetViews>
    <sheetView zoomScale="70" workbookViewId="0">
      <pane ySplit="4" topLeftCell="A150" activePane="bottomLeft" state="frozen"/>
      <selection activeCell="X55" sqref="X55"/>
      <selection pane="bottomLeft" activeCell="D251" sqref="D251"/>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Maggio26</v>
      </c>
      <c r="B1" s="134"/>
      <c r="C1" s="54"/>
      <c r="D1" s="1386" t="s">
        <v>11815</v>
      </c>
      <c r="E1" s="1411"/>
      <c r="F1" s="1411"/>
      <c r="G1" s="1411"/>
      <c r="H1" s="175"/>
    </row>
    <row r="2" spans="1:10" ht="13.8" thickBot="1">
      <c r="A2" s="64"/>
      <c r="B2" s="135"/>
      <c r="C2" s="56"/>
      <c r="D2" s="160"/>
      <c r="E2" s="85"/>
      <c r="F2" s="433"/>
      <c r="G2" s="511"/>
      <c r="H2" s="176" t="s">
        <v>190</v>
      </c>
    </row>
    <row r="3" spans="1:10" ht="25.2">
      <c r="A3" s="77" t="s">
        <v>2640</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193" t="s">
        <v>15410</v>
      </c>
      <c r="B5" s="1194"/>
      <c r="C5" s="1195"/>
      <c r="D5" s="1196"/>
      <c r="E5" s="1195"/>
      <c r="F5" s="1197"/>
      <c r="G5" s="1198"/>
      <c r="H5" s="432" t="str">
        <f>IF(G5="","",G5-G5*[4]AGENCAVI!#REF!)</f>
        <v/>
      </c>
    </row>
    <row r="6" spans="1:10">
      <c r="A6" s="1199" t="s">
        <v>14138</v>
      </c>
      <c r="B6" s="1200"/>
      <c r="C6" s="1200"/>
      <c r="D6" s="1201"/>
      <c r="E6" s="1200"/>
      <c r="F6" s="1202"/>
      <c r="G6" s="1203"/>
      <c r="H6" s="432"/>
    </row>
    <row r="7" spans="1:10" ht="20.399999999999999">
      <c r="A7" s="1120" t="s">
        <v>14139</v>
      </c>
      <c r="B7" s="820" t="s">
        <v>467</v>
      </c>
      <c r="C7" s="1204" t="s">
        <v>14140</v>
      </c>
      <c r="D7" s="1205" t="s">
        <v>14141</v>
      </c>
      <c r="E7" s="1206">
        <v>1</v>
      </c>
      <c r="F7" s="1207"/>
      <c r="G7" s="1258">
        <v>64.66</v>
      </c>
      <c r="H7" s="227">
        <f>IF(G7="","",G7-G7*COMPASS!$U$29)</f>
        <v>64.66</v>
      </c>
      <c r="J7" s="52"/>
    </row>
    <row r="8" spans="1:10" ht="20.399999999999999">
      <c r="A8" s="1121" t="s">
        <v>14809</v>
      </c>
      <c r="B8" s="1122" t="s">
        <v>467</v>
      </c>
      <c r="C8" s="1204" t="s">
        <v>14810</v>
      </c>
      <c r="D8" s="1205" t="s">
        <v>14811</v>
      </c>
      <c r="E8" s="1206">
        <v>1</v>
      </c>
      <c r="F8" s="1207"/>
      <c r="G8" s="1258">
        <v>66.77</v>
      </c>
      <c r="H8" s="227">
        <f>IF(G8="","",G8-G8*COMPASS!$U$29)</f>
        <v>66.77</v>
      </c>
      <c r="J8" s="52"/>
    </row>
    <row r="9" spans="1:10" ht="20.399999999999999">
      <c r="A9" s="1121" t="s">
        <v>14142</v>
      </c>
      <c r="B9" s="1122" t="s">
        <v>467</v>
      </c>
      <c r="C9" s="1204" t="s">
        <v>14143</v>
      </c>
      <c r="D9" s="1205" t="s">
        <v>14144</v>
      </c>
      <c r="E9" s="1206">
        <v>1</v>
      </c>
      <c r="F9" s="1207"/>
      <c r="G9" s="1258">
        <v>104.34</v>
      </c>
      <c r="H9" s="227">
        <f>IF(G9="","",G9-G9*COMPASS!$U$29)</f>
        <v>104.34</v>
      </c>
    </row>
    <row r="10" spans="1:10" ht="20.399999999999999">
      <c r="A10" s="1121" t="s">
        <v>14781</v>
      </c>
      <c r="B10" s="1122" t="s">
        <v>467</v>
      </c>
      <c r="C10" s="1204" t="s">
        <v>15411</v>
      </c>
      <c r="D10" s="1208" t="s">
        <v>16759</v>
      </c>
      <c r="E10" s="1206">
        <v>1</v>
      </c>
      <c r="F10" s="1207"/>
      <c r="G10" s="1258">
        <v>91.82</v>
      </c>
      <c r="H10" s="227">
        <f>IF(G10="","",G10-G10*COMPASS!$U$29)</f>
        <v>91.82</v>
      </c>
    </row>
    <row r="11" spans="1:10">
      <c r="A11" s="1199" t="s">
        <v>15412</v>
      </c>
      <c r="B11" s="1200"/>
      <c r="C11" s="1200"/>
      <c r="D11" s="1201"/>
      <c r="E11" s="1200"/>
      <c r="F11" s="1202"/>
      <c r="G11" s="1259"/>
      <c r="H11" s="227" t="str">
        <f>IF(G11="","",G11-G11*COMPASS!$U$29)</f>
        <v/>
      </c>
    </row>
    <row r="12" spans="1:10" ht="20.399999999999999">
      <c r="A12" s="1209" t="s">
        <v>16180</v>
      </c>
      <c r="B12" s="820" t="s">
        <v>467</v>
      </c>
      <c r="C12" s="1204" t="s">
        <v>16181</v>
      </c>
      <c r="D12" s="1205" t="s">
        <v>16182</v>
      </c>
      <c r="E12" s="1210">
        <v>1</v>
      </c>
      <c r="F12" s="1207"/>
      <c r="G12" s="1258">
        <v>64.66</v>
      </c>
      <c r="H12" s="227">
        <f>IF(G12="","",G12-G12*COMPASS!$U$29)</f>
        <v>64.66</v>
      </c>
    </row>
    <row r="13" spans="1:10" ht="20.399999999999999">
      <c r="A13" s="1209" t="s">
        <v>16027</v>
      </c>
      <c r="B13" s="820" t="s">
        <v>467</v>
      </c>
      <c r="C13" s="1204" t="s">
        <v>16028</v>
      </c>
      <c r="D13" s="1211" t="s">
        <v>16183</v>
      </c>
      <c r="E13" s="1210">
        <v>1</v>
      </c>
      <c r="F13" s="1207"/>
      <c r="G13" s="1258">
        <v>68.72</v>
      </c>
      <c r="H13" s="227">
        <f>IF(G13="","",G13-G13*COMPASS!$U$29)</f>
        <v>68.72</v>
      </c>
    </row>
    <row r="14" spans="1:10" ht="20.399999999999999">
      <c r="A14" s="1209" t="s">
        <v>16029</v>
      </c>
      <c r="B14" s="1122" t="s">
        <v>467</v>
      </c>
      <c r="C14" s="1204" t="s">
        <v>16030</v>
      </c>
      <c r="D14" s="1211" t="s">
        <v>16301</v>
      </c>
      <c r="E14" s="1210">
        <v>1</v>
      </c>
      <c r="F14" s="1207"/>
      <c r="G14" s="1258">
        <v>91.82</v>
      </c>
      <c r="H14" s="227">
        <f>IF(G14="","",G14-G14*COMPASS!$U$29)</f>
        <v>91.82</v>
      </c>
    </row>
    <row r="15" spans="1:10" ht="20.399999999999999">
      <c r="A15" s="1209" t="s">
        <v>16031</v>
      </c>
      <c r="B15" s="1122" t="s">
        <v>467</v>
      </c>
      <c r="C15" s="1204" t="s">
        <v>16032</v>
      </c>
      <c r="D15" s="1211" t="s">
        <v>16184</v>
      </c>
      <c r="E15" s="1210">
        <v>1</v>
      </c>
      <c r="F15" s="1207"/>
      <c r="G15" s="1258">
        <v>96</v>
      </c>
      <c r="H15" s="227">
        <f>IF(G15="","",G15-G15*COMPASS!$U$29)</f>
        <v>96</v>
      </c>
    </row>
    <row r="16" spans="1:10" ht="20.399999999999999">
      <c r="A16" s="1121" t="s">
        <v>16179</v>
      </c>
      <c r="B16" s="1122" t="s">
        <v>467</v>
      </c>
      <c r="C16" s="1204" t="s">
        <v>16033</v>
      </c>
      <c r="D16" s="1212" t="s">
        <v>16302</v>
      </c>
      <c r="E16" s="1206">
        <v>1</v>
      </c>
      <c r="F16" s="1207"/>
      <c r="G16" s="1258">
        <v>108</v>
      </c>
      <c r="H16" s="227">
        <f>IF(G16="","",G16-G16*COMPASS!$U$29)</f>
        <v>108</v>
      </c>
    </row>
    <row r="17" spans="1:8" ht="20.399999999999999">
      <c r="A17" s="1209" t="s">
        <v>15413</v>
      </c>
      <c r="B17" s="1122" t="s">
        <v>467</v>
      </c>
      <c r="C17" s="1204" t="s">
        <v>15414</v>
      </c>
      <c r="D17" s="1211" t="s">
        <v>16303</v>
      </c>
      <c r="E17" s="1210">
        <v>1</v>
      </c>
      <c r="F17" s="1207"/>
      <c r="G17" s="1258">
        <v>135.53</v>
      </c>
      <c r="H17" s="227">
        <f>IF(G17="","",G17-G17*COMPASS!$U$29)</f>
        <v>135.53</v>
      </c>
    </row>
    <row r="18" spans="1:8" ht="20.399999999999999">
      <c r="A18" s="1209" t="s">
        <v>15415</v>
      </c>
      <c r="B18" s="1122" t="s">
        <v>467</v>
      </c>
      <c r="C18" s="1204" t="s">
        <v>15416</v>
      </c>
      <c r="D18" s="1211" t="s">
        <v>16304</v>
      </c>
      <c r="E18" s="1210">
        <v>1</v>
      </c>
      <c r="F18" s="1207"/>
      <c r="G18" s="1258">
        <v>207.93</v>
      </c>
      <c r="H18" s="227">
        <f>IF(G18="","",G18-G18*COMPASS!$U$29)</f>
        <v>207.93</v>
      </c>
    </row>
    <row r="19" spans="1:8" ht="20.399999999999999">
      <c r="A19" s="1209" t="s">
        <v>14798</v>
      </c>
      <c r="B19" s="820" t="s">
        <v>467</v>
      </c>
      <c r="C19" s="1204" t="s">
        <v>14799</v>
      </c>
      <c r="D19" s="1211" t="s">
        <v>16305</v>
      </c>
      <c r="E19" s="1210">
        <v>1</v>
      </c>
      <c r="F19" s="1207"/>
      <c r="G19" s="1258">
        <v>159.91</v>
      </c>
      <c r="H19" s="227">
        <f>IF(G19="","",G19-G19*COMPASS!$U$29)</f>
        <v>159.91</v>
      </c>
    </row>
    <row r="20" spans="1:8" ht="20.399999999999999">
      <c r="A20" s="1209" t="s">
        <v>16296</v>
      </c>
      <c r="B20" s="820" t="s">
        <v>467</v>
      </c>
      <c r="C20" s="1204" t="s">
        <v>16297</v>
      </c>
      <c r="D20" s="1211" t="s">
        <v>16306</v>
      </c>
      <c r="E20" s="1210">
        <v>1</v>
      </c>
      <c r="F20" s="1207"/>
      <c r="G20" s="1258">
        <v>221.19</v>
      </c>
      <c r="H20" s="227">
        <f>IF(G20="","",G20-G20*COMPASS!$U$29)</f>
        <v>221.19</v>
      </c>
    </row>
    <row r="21" spans="1:8">
      <c r="A21" s="1199" t="s">
        <v>14145</v>
      </c>
      <c r="B21" s="1213"/>
      <c r="C21" s="1214"/>
      <c r="D21" s="1215"/>
      <c r="E21" s="1199"/>
      <c r="F21" s="1216"/>
      <c r="G21" s="1259"/>
      <c r="H21" s="227" t="str">
        <f>IF(G21="","",G21-G21*COMPASS!$U$29)</f>
        <v/>
      </c>
    </row>
    <row r="22" spans="1:8" ht="20.399999999999999">
      <c r="A22" s="1121" t="s">
        <v>14146</v>
      </c>
      <c r="B22" s="1122" t="s">
        <v>467</v>
      </c>
      <c r="C22" s="1204" t="s">
        <v>14147</v>
      </c>
      <c r="D22" s="1212" t="s">
        <v>17720</v>
      </c>
      <c r="E22" s="1206">
        <v>1</v>
      </c>
      <c r="F22" s="1207"/>
      <c r="G22" s="1258">
        <v>159.74</v>
      </c>
      <c r="H22" s="227">
        <f>IF(G22="","",G22-G22*COMPASS!$U$29)</f>
        <v>159.74</v>
      </c>
    </row>
    <row r="23" spans="1:8" ht="20.399999999999999">
      <c r="A23" s="1120" t="s">
        <v>14151</v>
      </c>
      <c r="B23" s="1122" t="s">
        <v>467</v>
      </c>
      <c r="C23" s="1204" t="s">
        <v>14152</v>
      </c>
      <c r="D23" s="1208" t="s">
        <v>17721</v>
      </c>
      <c r="E23" s="1210">
        <v>1</v>
      </c>
      <c r="F23" s="1207"/>
      <c r="G23" s="1258">
        <v>796.24</v>
      </c>
      <c r="H23" s="227">
        <f>IF(G23="","",G23-G23*COMPASS!$U$29)</f>
        <v>796.24</v>
      </c>
    </row>
    <row r="24" spans="1:8" ht="20.399999999999999">
      <c r="A24" s="1120" t="s">
        <v>14148</v>
      </c>
      <c r="B24" s="820" t="s">
        <v>571</v>
      </c>
      <c r="C24" s="1204" t="s">
        <v>14149</v>
      </c>
      <c r="D24" s="1208" t="s">
        <v>14150</v>
      </c>
      <c r="E24" s="1206">
        <v>1</v>
      </c>
      <c r="F24" s="1218"/>
      <c r="G24" s="1258">
        <v>486.64</v>
      </c>
      <c r="H24" s="227">
        <f>IF(G24="","",G24-G24*COMPASS!$U$29)</f>
        <v>486.64</v>
      </c>
    </row>
    <row r="25" spans="1:8">
      <c r="A25" s="1199" t="s">
        <v>14153</v>
      </c>
      <c r="B25" s="1213"/>
      <c r="C25" s="1214"/>
      <c r="D25" s="1215"/>
      <c r="E25" s="1199"/>
      <c r="F25" s="1216"/>
      <c r="G25" s="1259"/>
      <c r="H25" s="227" t="str">
        <f>IF(G25="","",G25-G25*COMPASS!$U$29)</f>
        <v/>
      </c>
    </row>
    <row r="26" spans="1:8" ht="20.399999999999999">
      <c r="A26" s="1121" t="s">
        <v>15824</v>
      </c>
      <c r="B26" s="1122" t="s">
        <v>467</v>
      </c>
      <c r="C26" s="1204" t="s">
        <v>15825</v>
      </c>
      <c r="D26" s="1208" t="s">
        <v>16307</v>
      </c>
      <c r="E26" s="1206">
        <v>1</v>
      </c>
      <c r="F26" s="1207"/>
      <c r="G26" s="1258">
        <v>256.58999999999997</v>
      </c>
      <c r="H26" s="227">
        <f>IF(G26="","",G26-G26*COMPASS!$U$29)</f>
        <v>256.58999999999997</v>
      </c>
    </row>
    <row r="27" spans="1:8" ht="20.399999999999999">
      <c r="A27" s="1121" t="s">
        <v>15417</v>
      </c>
      <c r="B27" s="1122" t="s">
        <v>467</v>
      </c>
      <c r="C27" s="1204" t="s">
        <v>15418</v>
      </c>
      <c r="D27" s="1208" t="s">
        <v>16308</v>
      </c>
      <c r="E27" s="1206">
        <v>1</v>
      </c>
      <c r="F27" s="1207"/>
      <c r="G27" s="1258">
        <v>367.19</v>
      </c>
      <c r="H27" s="227">
        <f>IF(G27="","",G27-G27*COMPASS!$U$29)</f>
        <v>367.19</v>
      </c>
    </row>
    <row r="28" spans="1:8" ht="20.399999999999999">
      <c r="A28" s="1121" t="s">
        <v>16034</v>
      </c>
      <c r="B28" s="1122" t="s">
        <v>467</v>
      </c>
      <c r="C28" s="1204" t="s">
        <v>16035</v>
      </c>
      <c r="D28" s="1208" t="s">
        <v>16036</v>
      </c>
      <c r="E28" s="1206">
        <v>1</v>
      </c>
      <c r="F28" s="1207"/>
      <c r="G28" s="1258">
        <v>318.52</v>
      </c>
      <c r="H28" s="227">
        <f>IF(G28="","",G28-G28*COMPASS!$U$29)</f>
        <v>318.52</v>
      </c>
    </row>
    <row r="29" spans="1:8" ht="20.399999999999999">
      <c r="A29" s="1121" t="s">
        <v>14154</v>
      </c>
      <c r="B29" s="1122" t="s">
        <v>467</v>
      </c>
      <c r="C29" s="1204" t="s">
        <v>14155</v>
      </c>
      <c r="D29" s="1208" t="s">
        <v>17534</v>
      </c>
      <c r="E29" s="1206">
        <v>1</v>
      </c>
      <c r="F29" s="1207"/>
      <c r="G29" s="1258">
        <v>575.12</v>
      </c>
      <c r="H29" s="227">
        <f>IF(G29="","",G29-G29*COMPASS!$U$29)</f>
        <v>575.12</v>
      </c>
    </row>
    <row r="30" spans="1:8" ht="20.399999999999999">
      <c r="A30" s="1121" t="s">
        <v>17722</v>
      </c>
      <c r="B30" s="1122" t="s">
        <v>467</v>
      </c>
      <c r="C30" s="1204" t="s">
        <v>17723</v>
      </c>
      <c r="D30" s="1208" t="s">
        <v>17724</v>
      </c>
      <c r="E30" s="1206">
        <v>1</v>
      </c>
      <c r="F30" s="1207"/>
      <c r="G30" s="1266">
        <v>825.52</v>
      </c>
      <c r="H30" s="227">
        <f>IF(G30="","",G30-G30*COMPASS!$U$29)</f>
        <v>825.52</v>
      </c>
    </row>
    <row r="31" spans="1:8">
      <c r="A31" s="1199" t="s">
        <v>16185</v>
      </c>
      <c r="B31" s="1213"/>
      <c r="C31" s="1214"/>
      <c r="D31" s="1215"/>
      <c r="E31" s="1199"/>
      <c r="F31" s="1216"/>
      <c r="G31" s="1259"/>
      <c r="H31" s="227" t="str">
        <f>IF(G31="","",G31-G31*COMPASS!$U$29)</f>
        <v/>
      </c>
    </row>
    <row r="32" spans="1:8" ht="20.399999999999999">
      <c r="A32" s="1121" t="s">
        <v>16186</v>
      </c>
      <c r="B32" s="1122" t="s">
        <v>467</v>
      </c>
      <c r="C32" s="1204" t="s">
        <v>16187</v>
      </c>
      <c r="D32" s="1208" t="s">
        <v>16188</v>
      </c>
      <c r="E32" s="1206">
        <v>1</v>
      </c>
      <c r="F32" s="1207"/>
      <c r="G32" s="1258">
        <v>180.69</v>
      </c>
      <c r="H32" s="227">
        <f>IF(G32="","",G32-G32*COMPASS!$U$29)</f>
        <v>180.69</v>
      </c>
    </row>
    <row r="33" spans="1:8">
      <c r="A33" s="1219" t="s">
        <v>14156</v>
      </c>
      <c r="B33" s="1220"/>
      <c r="C33" s="1221"/>
      <c r="D33" s="1222"/>
      <c r="E33" s="1223"/>
      <c r="F33" s="1224"/>
      <c r="G33" s="1260"/>
      <c r="H33" s="227" t="str">
        <f>IF(G33="","",G33-G33*COMPASS!$U$29)</f>
        <v/>
      </c>
    </row>
    <row r="34" spans="1:8">
      <c r="A34" s="1199" t="s">
        <v>14157</v>
      </c>
      <c r="B34" s="1213"/>
      <c r="C34" s="1214"/>
      <c r="D34" s="1215"/>
      <c r="E34" s="1199"/>
      <c r="F34" s="1216"/>
      <c r="G34" s="1259"/>
      <c r="H34" s="227" t="str">
        <f>IF(G34="","",G34-G34*COMPASS!$U$29)</f>
        <v/>
      </c>
    </row>
    <row r="35" spans="1:8" ht="20.399999999999999">
      <c r="A35" s="1121" t="s">
        <v>14158</v>
      </c>
      <c r="B35" s="1122" t="s">
        <v>467</v>
      </c>
      <c r="C35" s="1204" t="s">
        <v>14159</v>
      </c>
      <c r="D35" s="1212" t="s">
        <v>14160</v>
      </c>
      <c r="E35" s="1206">
        <v>1</v>
      </c>
      <c r="F35" s="1207"/>
      <c r="G35" s="1258">
        <v>33.39</v>
      </c>
      <c r="H35" s="227">
        <f>IF(G35="","",G35-G35*COMPASS!$U$29)</f>
        <v>33.39</v>
      </c>
    </row>
    <row r="36" spans="1:8" ht="20.399999999999999">
      <c r="A36" s="1121" t="s">
        <v>14161</v>
      </c>
      <c r="B36" s="1122" t="s">
        <v>467</v>
      </c>
      <c r="C36" s="1204" t="s">
        <v>14162</v>
      </c>
      <c r="D36" s="1212" t="s">
        <v>14163</v>
      </c>
      <c r="E36" s="1206">
        <v>1</v>
      </c>
      <c r="F36" s="1207"/>
      <c r="G36" s="1258">
        <v>43.41</v>
      </c>
      <c r="H36" s="227">
        <f>IF(G36="","",G36-G36*COMPASS!$U$29)</f>
        <v>43.41</v>
      </c>
    </row>
    <row r="37" spans="1:8" ht="20.399999999999999">
      <c r="A37" s="1121" t="s">
        <v>15419</v>
      </c>
      <c r="B37" s="1122" t="s">
        <v>467</v>
      </c>
      <c r="C37" s="1204" t="s">
        <v>15420</v>
      </c>
      <c r="D37" s="1212" t="s">
        <v>15421</v>
      </c>
      <c r="E37" s="1206">
        <v>1</v>
      </c>
      <c r="F37" s="1207"/>
      <c r="G37" s="1258">
        <v>58.43</v>
      </c>
      <c r="H37" s="227">
        <f>IF(G37="","",G37-G37*COMPASS!$U$29)</f>
        <v>58.43</v>
      </c>
    </row>
    <row r="38" spans="1:8" ht="20.399999999999999">
      <c r="A38" s="1121" t="s">
        <v>15422</v>
      </c>
      <c r="B38" s="1122" t="s">
        <v>467</v>
      </c>
      <c r="C38" s="1204" t="s">
        <v>15423</v>
      </c>
      <c r="D38" s="1212" t="s">
        <v>15424</v>
      </c>
      <c r="E38" s="1206">
        <v>1</v>
      </c>
      <c r="F38" s="1207"/>
      <c r="G38" s="1258">
        <v>56.26</v>
      </c>
      <c r="H38" s="227">
        <f>IF(G38="","",G38-G38*COMPASS!$U$29)</f>
        <v>56.26</v>
      </c>
    </row>
    <row r="39" spans="1:8">
      <c r="A39" s="1199" t="s">
        <v>16309</v>
      </c>
      <c r="B39" s="1213"/>
      <c r="C39" s="1214"/>
      <c r="D39" s="1215"/>
      <c r="E39" s="1199"/>
      <c r="F39" s="1216"/>
      <c r="G39" s="1259"/>
      <c r="H39" s="227" t="str">
        <f>IF(G39="","",G39-G39*COMPASS!$U$29)</f>
        <v/>
      </c>
    </row>
    <row r="40" spans="1:8" ht="30.6">
      <c r="A40" s="1121" t="s">
        <v>14164</v>
      </c>
      <c r="B40" s="1122" t="s">
        <v>467</v>
      </c>
      <c r="C40" s="1204" t="s">
        <v>14165</v>
      </c>
      <c r="D40" s="1212" t="s">
        <v>14166</v>
      </c>
      <c r="E40" s="1206">
        <v>1</v>
      </c>
      <c r="F40" s="1207"/>
      <c r="G40" s="1258">
        <v>48.15</v>
      </c>
      <c r="H40" s="227">
        <f>IF(G40="","",G40-G40*COMPASS!$U$29)</f>
        <v>48.15</v>
      </c>
    </row>
    <row r="41" spans="1:8" ht="20.399999999999999">
      <c r="A41" s="1121" t="s">
        <v>16189</v>
      </c>
      <c r="B41" s="1122" t="s">
        <v>467</v>
      </c>
      <c r="C41" s="1204" t="s">
        <v>16190</v>
      </c>
      <c r="D41" s="1212" t="s">
        <v>16191</v>
      </c>
      <c r="E41" s="1206">
        <v>1</v>
      </c>
      <c r="F41" s="1207"/>
      <c r="G41" s="1258">
        <v>65.39</v>
      </c>
      <c r="H41" s="227">
        <f>IF(G41="","",G41-G41*COMPASS!$U$29)</f>
        <v>65.39</v>
      </c>
    </row>
    <row r="42" spans="1:8" ht="19.8">
      <c r="A42" s="1121" t="s">
        <v>14167</v>
      </c>
      <c r="B42" s="1122" t="s">
        <v>467</v>
      </c>
      <c r="C42" s="1204" t="s">
        <v>14168</v>
      </c>
      <c r="D42" s="1212" t="s">
        <v>14169</v>
      </c>
      <c r="E42" s="1206">
        <v>1</v>
      </c>
      <c r="F42" s="1207"/>
      <c r="G42" s="1258">
        <v>48.15</v>
      </c>
      <c r="H42" s="227">
        <f>IF(G42="","",G42-G42*COMPASS!$U$29)</f>
        <v>48.15</v>
      </c>
    </row>
    <row r="43" spans="1:8">
      <c r="A43" s="1199" t="s">
        <v>14170</v>
      </c>
      <c r="B43" s="1213"/>
      <c r="C43" s="1214"/>
      <c r="D43" s="1215"/>
      <c r="E43" s="1199"/>
      <c r="F43" s="1216"/>
      <c r="G43" s="1259"/>
      <c r="H43" s="227" t="str">
        <f>IF(G43="","",G43-G43*COMPASS!$U$29)</f>
        <v/>
      </c>
    </row>
    <row r="44" spans="1:8" ht="20.399999999999999">
      <c r="A44" s="1121" t="s">
        <v>16170</v>
      </c>
      <c r="B44" s="1122" t="s">
        <v>467</v>
      </c>
      <c r="C44" s="1204" t="s">
        <v>14171</v>
      </c>
      <c r="D44" s="1212" t="s">
        <v>16171</v>
      </c>
      <c r="E44" s="1206">
        <v>1</v>
      </c>
      <c r="F44" s="1207"/>
      <c r="G44" s="1258">
        <v>49.05</v>
      </c>
      <c r="H44" s="227">
        <f>IF(G44="","",G44-G44*COMPASS!$U$29)</f>
        <v>49.05</v>
      </c>
    </row>
    <row r="45" spans="1:8" ht="13.8">
      <c r="A45" s="1193" t="s">
        <v>14181</v>
      </c>
      <c r="B45" s="1194"/>
      <c r="C45" s="1195"/>
      <c r="D45" s="1196"/>
      <c r="E45" s="1195"/>
      <c r="F45" s="1197"/>
      <c r="G45" s="1261"/>
      <c r="H45" s="227" t="str">
        <f>IF(G45="","",G45-G45*COMPASS!$U$29)</f>
        <v/>
      </c>
    </row>
    <row r="46" spans="1:8">
      <c r="A46" s="1219" t="s">
        <v>14182</v>
      </c>
      <c r="B46" s="1220"/>
      <c r="C46" s="1221"/>
      <c r="D46" s="1222"/>
      <c r="E46" s="1223"/>
      <c r="F46" s="1224"/>
      <c r="G46" s="1262"/>
      <c r="H46" s="227" t="str">
        <f>IF(G46="","",G46-G46*COMPASS!$U$29)</f>
        <v/>
      </c>
    </row>
    <row r="47" spans="1:8">
      <c r="A47" s="1199" t="s">
        <v>16192</v>
      </c>
      <c r="B47" s="1213"/>
      <c r="C47" s="1214"/>
      <c r="D47" s="1215"/>
      <c r="E47" s="1199"/>
      <c r="F47" s="1216"/>
      <c r="G47" s="1263"/>
      <c r="H47" s="227" t="str">
        <f>IF(G47="","",G47-G47*COMPASS!$U$29)</f>
        <v/>
      </c>
    </row>
    <row r="48" spans="1:8" ht="20.399999999999999">
      <c r="A48" s="1120" t="s">
        <v>16193</v>
      </c>
      <c r="B48" s="820" t="s">
        <v>467</v>
      </c>
      <c r="C48" s="1204" t="s">
        <v>16194</v>
      </c>
      <c r="D48" s="1217" t="s">
        <v>16195</v>
      </c>
      <c r="E48" s="1210">
        <v>1</v>
      </c>
      <c r="F48" s="1207"/>
      <c r="G48" s="1258">
        <v>10.77</v>
      </c>
      <c r="H48" s="227">
        <f>IF(G48="","",G48-G48*COMPASS!$U$29)</f>
        <v>10.77</v>
      </c>
    </row>
    <row r="49" spans="1:8" ht="20.399999999999999">
      <c r="A49" s="1120" t="s">
        <v>16196</v>
      </c>
      <c r="B49" s="820" t="s">
        <v>467</v>
      </c>
      <c r="C49" s="1204" t="s">
        <v>16197</v>
      </c>
      <c r="D49" s="1217" t="s">
        <v>16198</v>
      </c>
      <c r="E49" s="1210">
        <v>1</v>
      </c>
      <c r="F49" s="1207"/>
      <c r="G49" s="1258">
        <v>15.43</v>
      </c>
      <c r="H49" s="227">
        <f>IF(G49="","",G49-G49*COMPASS!$U$29)</f>
        <v>15.43</v>
      </c>
    </row>
    <row r="50" spans="1:8" ht="20.399999999999999">
      <c r="A50" s="1120" t="s">
        <v>14186</v>
      </c>
      <c r="B50" s="820" t="s">
        <v>467</v>
      </c>
      <c r="C50" s="1204" t="s">
        <v>14187</v>
      </c>
      <c r="D50" s="1205" t="s">
        <v>14188</v>
      </c>
      <c r="E50" s="1210">
        <v>1</v>
      </c>
      <c r="F50" s="1207"/>
      <c r="G50" s="1258">
        <v>37.57</v>
      </c>
      <c r="H50" s="227">
        <f>IF(G50="","",G50-G50*COMPASS!$U$29)</f>
        <v>37.57</v>
      </c>
    </row>
    <row r="51" spans="1:8" ht="20.399999999999999">
      <c r="A51" s="1120" t="s">
        <v>14189</v>
      </c>
      <c r="B51" s="820" t="s">
        <v>467</v>
      </c>
      <c r="C51" s="1204" t="s">
        <v>14190</v>
      </c>
      <c r="D51" s="1205" t="s">
        <v>14191</v>
      </c>
      <c r="E51" s="1210">
        <v>1</v>
      </c>
      <c r="F51" s="1207"/>
      <c r="G51" s="1258">
        <v>55.1</v>
      </c>
      <c r="H51" s="227">
        <f>IF(G51="","",G51-G51*COMPASS!$U$29)</f>
        <v>55.1</v>
      </c>
    </row>
    <row r="52" spans="1:8" ht="20.399999999999999">
      <c r="A52" s="1120" t="s">
        <v>14204</v>
      </c>
      <c r="B52" s="820" t="s">
        <v>467</v>
      </c>
      <c r="C52" s="1204" t="s">
        <v>14205</v>
      </c>
      <c r="D52" s="1217" t="s">
        <v>14206</v>
      </c>
      <c r="E52" s="1210">
        <v>1</v>
      </c>
      <c r="F52" s="1207"/>
      <c r="G52" s="1258">
        <v>105.17</v>
      </c>
      <c r="H52" s="227">
        <f>IF(G52="","",G52-G52*COMPASS!$U$29)</f>
        <v>105.17</v>
      </c>
    </row>
    <row r="53" spans="1:8" ht="20.399999999999999">
      <c r="A53" s="1120" t="s">
        <v>14207</v>
      </c>
      <c r="B53" s="820" t="s">
        <v>467</v>
      </c>
      <c r="C53" s="1204" t="s">
        <v>14208</v>
      </c>
      <c r="D53" s="1217" t="s">
        <v>14209</v>
      </c>
      <c r="E53" s="1210">
        <v>1</v>
      </c>
      <c r="F53" s="1207"/>
      <c r="G53" s="1258">
        <v>50</v>
      </c>
      <c r="H53" s="227">
        <f>IF(G53="","",G53-G53*COMPASS!$U$29)</f>
        <v>50</v>
      </c>
    </row>
    <row r="54" spans="1:8" ht="20.399999999999999">
      <c r="A54" s="1120" t="s">
        <v>14210</v>
      </c>
      <c r="B54" s="820" t="s">
        <v>467</v>
      </c>
      <c r="C54" s="1204" t="s">
        <v>14211</v>
      </c>
      <c r="D54" s="1217" t="s">
        <v>14212</v>
      </c>
      <c r="E54" s="1210">
        <v>1</v>
      </c>
      <c r="F54" s="1207"/>
      <c r="G54" s="1258">
        <v>55.78</v>
      </c>
      <c r="H54" s="227">
        <f>IF(G54="","",G54-G54*COMPASS!$U$29)</f>
        <v>55.78</v>
      </c>
    </row>
    <row r="55" spans="1:8" ht="20.399999999999999">
      <c r="A55" s="1120" t="s">
        <v>14183</v>
      </c>
      <c r="B55" s="820" t="s">
        <v>216</v>
      </c>
      <c r="C55" s="1204" t="s">
        <v>14184</v>
      </c>
      <c r="D55" s="1217" t="s">
        <v>14185</v>
      </c>
      <c r="E55" s="1210">
        <v>1</v>
      </c>
      <c r="F55" s="1207"/>
      <c r="G55" s="1258">
        <v>116.03</v>
      </c>
      <c r="H55" s="227">
        <f>IF(G55="","",G55-G55*COMPASS!$U$29)</f>
        <v>116.03</v>
      </c>
    </row>
    <row r="56" spans="1:8" ht="20.399999999999999">
      <c r="A56" s="1120" t="s">
        <v>14806</v>
      </c>
      <c r="B56" s="820" t="s">
        <v>467</v>
      </c>
      <c r="C56" s="1204" t="s">
        <v>14807</v>
      </c>
      <c r="D56" s="1208" t="s">
        <v>14808</v>
      </c>
      <c r="E56" s="1210">
        <v>1</v>
      </c>
      <c r="F56" s="1207"/>
      <c r="G56" s="1258">
        <v>64.28</v>
      </c>
      <c r="H56" s="227">
        <f>IF(G56="","",G56-G56*COMPASS!$U$29)</f>
        <v>64.28</v>
      </c>
    </row>
    <row r="57" spans="1:8" ht="20.399999999999999">
      <c r="A57" s="1120" t="s">
        <v>14195</v>
      </c>
      <c r="B57" s="820" t="s">
        <v>467</v>
      </c>
      <c r="C57" s="1204" t="s">
        <v>14196</v>
      </c>
      <c r="D57" s="1208" t="s">
        <v>14197</v>
      </c>
      <c r="E57" s="1210">
        <v>1</v>
      </c>
      <c r="F57" s="1207"/>
      <c r="G57" s="1258">
        <v>90.99</v>
      </c>
      <c r="H57" s="227">
        <f>IF(G57="","",G57-G57*COMPASS!$U$29)</f>
        <v>90.99</v>
      </c>
    </row>
    <row r="58" spans="1:8" ht="20.399999999999999">
      <c r="A58" s="1120" t="s">
        <v>14198</v>
      </c>
      <c r="B58" s="820" t="s">
        <v>467</v>
      </c>
      <c r="C58" s="1204" t="s">
        <v>14199</v>
      </c>
      <c r="D58" s="1208" t="s">
        <v>14200</v>
      </c>
      <c r="E58" s="1210">
        <v>1</v>
      </c>
      <c r="F58" s="1207"/>
      <c r="G58" s="1258">
        <v>90.99</v>
      </c>
      <c r="H58" s="227">
        <f>IF(G58="","",G58-G58*COMPASS!$U$29)</f>
        <v>90.99</v>
      </c>
    </row>
    <row r="59" spans="1:8" ht="20.399999999999999">
      <c r="A59" s="1120" t="s">
        <v>14201</v>
      </c>
      <c r="B59" s="820" t="s">
        <v>467</v>
      </c>
      <c r="C59" s="1204" t="s">
        <v>14202</v>
      </c>
      <c r="D59" s="1208" t="s">
        <v>14203</v>
      </c>
      <c r="E59" s="1210">
        <v>1</v>
      </c>
      <c r="F59" s="1207"/>
      <c r="G59" s="1258">
        <v>109.14</v>
      </c>
      <c r="H59" s="227">
        <f>IF(G59="","",G59-G59*COMPASS!$U$29)</f>
        <v>109.14</v>
      </c>
    </row>
    <row r="60" spans="1:8">
      <c r="A60" s="1199" t="s">
        <v>14213</v>
      </c>
      <c r="B60" s="1213"/>
      <c r="C60" s="1214"/>
      <c r="D60" s="1215"/>
      <c r="E60" s="1199"/>
      <c r="F60" s="1216"/>
      <c r="G60" s="1259"/>
      <c r="H60" s="227" t="str">
        <f>IF(G60="","",G60-G60*COMPASS!$U$29)</f>
        <v/>
      </c>
    </row>
    <row r="61" spans="1:8" ht="20.399999999999999">
      <c r="A61" s="1120" t="s">
        <v>14192</v>
      </c>
      <c r="B61" s="820" t="s">
        <v>571</v>
      </c>
      <c r="C61" s="1204" t="s">
        <v>14193</v>
      </c>
      <c r="D61" s="1205" t="s">
        <v>14194</v>
      </c>
      <c r="E61" s="1210">
        <v>1</v>
      </c>
      <c r="F61" s="1207"/>
      <c r="G61" s="1258">
        <v>37.57</v>
      </c>
      <c r="H61" s="227">
        <f>IF(G61="","",G61-G61*COMPASS!$U$29)</f>
        <v>37.57</v>
      </c>
    </row>
    <row r="62" spans="1:8" ht="20.399999999999999">
      <c r="A62" s="1120" t="s">
        <v>16310</v>
      </c>
      <c r="B62" s="1122" t="s">
        <v>467</v>
      </c>
      <c r="C62" s="1204" t="s">
        <v>16311</v>
      </c>
      <c r="D62" s="1225" t="s">
        <v>16312</v>
      </c>
      <c r="E62" s="1210">
        <v>1</v>
      </c>
      <c r="F62" s="1207"/>
      <c r="G62" s="1258">
        <v>14.51</v>
      </c>
      <c r="H62" s="227">
        <f>IF(G62="","",G62-G62*COMPASS!$U$29)</f>
        <v>14.51</v>
      </c>
    </row>
    <row r="63" spans="1:8" ht="20.399999999999999">
      <c r="A63" s="1120" t="s">
        <v>16313</v>
      </c>
      <c r="B63" s="1122" t="s">
        <v>467</v>
      </c>
      <c r="C63" s="1204" t="s">
        <v>16314</v>
      </c>
      <c r="D63" s="1225" t="s">
        <v>16315</v>
      </c>
      <c r="E63" s="1210">
        <v>1</v>
      </c>
      <c r="F63" s="1207"/>
      <c r="G63" s="1258">
        <v>19.7</v>
      </c>
      <c r="H63" s="227">
        <f>IF(G63="","",G63-G63*COMPASS!$U$29)</f>
        <v>19.7</v>
      </c>
    </row>
    <row r="64" spans="1:8" ht="20.399999999999999">
      <c r="A64" s="1120" t="s">
        <v>16316</v>
      </c>
      <c r="B64" s="1122" t="s">
        <v>467</v>
      </c>
      <c r="C64" s="1204" t="s">
        <v>16317</v>
      </c>
      <c r="D64" s="1225" t="s">
        <v>16318</v>
      </c>
      <c r="E64" s="1210">
        <v>1</v>
      </c>
      <c r="F64" s="1207"/>
      <c r="G64" s="1258">
        <v>31.3</v>
      </c>
      <c r="H64" s="227">
        <f>IF(G64="","",G64-G64*COMPASS!$U$29)</f>
        <v>31.3</v>
      </c>
    </row>
    <row r="65" spans="1:8" ht="20.399999999999999">
      <c r="A65" s="1120" t="s">
        <v>16319</v>
      </c>
      <c r="B65" s="1122" t="s">
        <v>467</v>
      </c>
      <c r="C65" s="1204" t="s">
        <v>16320</v>
      </c>
      <c r="D65" s="1225" t="s">
        <v>16321</v>
      </c>
      <c r="E65" s="1210">
        <v>1</v>
      </c>
      <c r="F65" s="1207"/>
      <c r="G65" s="1258">
        <v>38.729999999999997</v>
      </c>
      <c r="H65" s="227">
        <f>IF(G65="","",G65-G65*COMPASS!$U$29)</f>
        <v>38.729999999999997</v>
      </c>
    </row>
    <row r="66" spans="1:8" ht="20.399999999999999">
      <c r="A66" s="1120" t="s">
        <v>16322</v>
      </c>
      <c r="B66" s="1122" t="s">
        <v>467</v>
      </c>
      <c r="C66" s="1204" t="s">
        <v>16323</v>
      </c>
      <c r="D66" s="1225" t="s">
        <v>16324</v>
      </c>
      <c r="E66" s="1210">
        <v>1</v>
      </c>
      <c r="F66" s="1207"/>
      <c r="G66" s="1258">
        <v>41.28</v>
      </c>
      <c r="H66" s="227">
        <f>IF(G66="","",G66-G66*COMPASS!$U$29)</f>
        <v>41.28</v>
      </c>
    </row>
    <row r="67" spans="1:8" ht="20.399999999999999">
      <c r="A67" s="1120" t="s">
        <v>14214</v>
      </c>
      <c r="B67" s="1122" t="s">
        <v>467</v>
      </c>
      <c r="C67" s="1204" t="s">
        <v>14215</v>
      </c>
      <c r="D67" s="1217" t="s">
        <v>14216</v>
      </c>
      <c r="E67" s="1210">
        <v>1</v>
      </c>
      <c r="F67" s="1207"/>
      <c r="G67" s="1258">
        <v>123.87</v>
      </c>
      <c r="H67" s="227">
        <f>IF(G67="","",G67-G67*COMPASS!$U$29)</f>
        <v>123.87</v>
      </c>
    </row>
    <row r="68" spans="1:8" ht="20.399999999999999">
      <c r="A68" s="1120" t="s">
        <v>15425</v>
      </c>
      <c r="B68" s="1122" t="s">
        <v>467</v>
      </c>
      <c r="C68" s="1204" t="s">
        <v>15426</v>
      </c>
      <c r="D68" s="1217" t="s">
        <v>15427</v>
      </c>
      <c r="E68" s="1210">
        <v>1</v>
      </c>
      <c r="F68" s="1207"/>
      <c r="G68" s="1258">
        <v>167.71</v>
      </c>
      <c r="H68" s="227">
        <f>IF(G68="","",G68-G68*COMPASS!$U$29)</f>
        <v>167.71</v>
      </c>
    </row>
    <row r="69" spans="1:8">
      <c r="A69" s="1219" t="s">
        <v>14217</v>
      </c>
      <c r="B69" s="1220"/>
      <c r="C69" s="1221"/>
      <c r="D69" s="1222"/>
      <c r="E69" s="1223"/>
      <c r="F69" s="1224"/>
      <c r="G69" s="1260"/>
      <c r="H69" s="227" t="str">
        <f>IF(G69="","",G69-G69*COMPASS!$U$29)</f>
        <v/>
      </c>
    </row>
    <row r="70" spans="1:8">
      <c r="A70" s="1199" t="s">
        <v>14218</v>
      </c>
      <c r="B70" s="1213"/>
      <c r="C70" s="1214"/>
      <c r="D70" s="1215"/>
      <c r="E70" s="1199"/>
      <c r="F70" s="1216"/>
      <c r="G70" s="1259"/>
      <c r="H70" s="227" t="str">
        <f>IF(G70="","",G70-G70*COMPASS!$U$29)</f>
        <v/>
      </c>
    </row>
    <row r="71" spans="1:8" ht="20.399999999999999">
      <c r="A71" s="1120" t="s">
        <v>14219</v>
      </c>
      <c r="B71" s="1122" t="s">
        <v>467</v>
      </c>
      <c r="C71" s="1204" t="s">
        <v>14220</v>
      </c>
      <c r="D71" s="1208" t="s">
        <v>14221</v>
      </c>
      <c r="E71" s="1210">
        <v>1</v>
      </c>
      <c r="F71" s="1207"/>
      <c r="G71" s="1258">
        <v>49.24</v>
      </c>
      <c r="H71" s="227">
        <f>IF(G71="","",G71-G71*COMPASS!$U$29)</f>
        <v>49.24</v>
      </c>
    </row>
    <row r="72" spans="1:8" ht="20.399999999999999">
      <c r="A72" s="1120" t="s">
        <v>14222</v>
      </c>
      <c r="B72" s="1122" t="s">
        <v>467</v>
      </c>
      <c r="C72" s="1204" t="s">
        <v>14223</v>
      </c>
      <c r="D72" s="1217" t="s">
        <v>14224</v>
      </c>
      <c r="E72" s="1210">
        <v>1</v>
      </c>
      <c r="F72" s="1207"/>
      <c r="G72" s="1258">
        <v>94.57</v>
      </c>
      <c r="H72" s="227">
        <f>IF(G72="","",G72-G72*COMPASS!$U$29)</f>
        <v>94.57</v>
      </c>
    </row>
    <row r="73" spans="1:8" ht="20.399999999999999">
      <c r="A73" s="1120" t="s">
        <v>14225</v>
      </c>
      <c r="B73" s="1122" t="s">
        <v>467</v>
      </c>
      <c r="C73" s="1204" t="s">
        <v>14226</v>
      </c>
      <c r="D73" s="1208" t="s">
        <v>14227</v>
      </c>
      <c r="E73" s="1210">
        <v>1</v>
      </c>
      <c r="F73" s="1207"/>
      <c r="G73" s="1258">
        <v>104.89</v>
      </c>
      <c r="H73" s="227">
        <f>IF(G73="","",G73-G73*COMPASS!$U$29)</f>
        <v>104.89</v>
      </c>
    </row>
    <row r="74" spans="1:8" ht="20.399999999999999">
      <c r="A74" s="1120" t="s">
        <v>14228</v>
      </c>
      <c r="B74" s="1122" t="s">
        <v>467</v>
      </c>
      <c r="C74" s="1204" t="s">
        <v>14229</v>
      </c>
      <c r="D74" s="1217" t="s">
        <v>14230</v>
      </c>
      <c r="E74" s="1210">
        <v>1</v>
      </c>
      <c r="F74" s="1207"/>
      <c r="G74" s="1258">
        <v>81.73</v>
      </c>
      <c r="H74" s="227">
        <f>IF(G74="","",G74-G74*COMPASS!$U$29)</f>
        <v>81.73</v>
      </c>
    </row>
    <row r="75" spans="1:8" ht="20.399999999999999">
      <c r="A75" s="1120" t="s">
        <v>14231</v>
      </c>
      <c r="B75" s="1122" t="s">
        <v>467</v>
      </c>
      <c r="C75" s="1204" t="s">
        <v>14232</v>
      </c>
      <c r="D75" s="1217" t="s">
        <v>14233</v>
      </c>
      <c r="E75" s="1210">
        <v>1</v>
      </c>
      <c r="F75" s="1207"/>
      <c r="G75" s="1258">
        <v>111.7</v>
      </c>
      <c r="H75" s="227">
        <f>IF(G75="","",G75-G75*COMPASS!$U$29)</f>
        <v>111.7</v>
      </c>
    </row>
    <row r="76" spans="1:8" ht="20.399999999999999">
      <c r="A76" s="1120" t="s">
        <v>14234</v>
      </c>
      <c r="B76" s="1122" t="s">
        <v>467</v>
      </c>
      <c r="C76" s="1204" t="s">
        <v>14235</v>
      </c>
      <c r="D76" s="1217" t="s">
        <v>14236</v>
      </c>
      <c r="E76" s="1210">
        <v>1</v>
      </c>
      <c r="F76" s="1207"/>
      <c r="G76" s="1258">
        <v>210.65</v>
      </c>
      <c r="H76" s="227">
        <f>IF(G76="","",G76-G76*COMPASS!$U$29)</f>
        <v>210.65</v>
      </c>
    </row>
    <row r="77" spans="1:8" ht="20.399999999999999">
      <c r="A77" s="1120" t="s">
        <v>14237</v>
      </c>
      <c r="B77" s="820" t="s">
        <v>467</v>
      </c>
      <c r="C77" s="1204" t="s">
        <v>14238</v>
      </c>
      <c r="D77" s="1217" t="s">
        <v>14239</v>
      </c>
      <c r="E77" s="1210">
        <v>1</v>
      </c>
      <c r="F77" s="1207"/>
      <c r="G77" s="1258">
        <v>239.9</v>
      </c>
      <c r="H77" s="227">
        <f>IF(G77="","",G77-G77*COMPASS!$U$29)</f>
        <v>239.9</v>
      </c>
    </row>
    <row r="78" spans="1:8" ht="20.399999999999999">
      <c r="A78" s="1120" t="s">
        <v>14240</v>
      </c>
      <c r="B78" s="820" t="s">
        <v>467</v>
      </c>
      <c r="C78" s="1204" t="s">
        <v>14241</v>
      </c>
      <c r="D78" s="1217" t="s">
        <v>14242</v>
      </c>
      <c r="E78" s="1210">
        <v>1</v>
      </c>
      <c r="F78" s="1207"/>
      <c r="G78" s="1258">
        <v>219.54</v>
      </c>
      <c r="H78" s="227">
        <f>IF(G78="","",G78-G78*COMPASS!$U$29)</f>
        <v>219.54</v>
      </c>
    </row>
    <row r="79" spans="1:8" ht="20.399999999999999">
      <c r="A79" s="1120" t="s">
        <v>14243</v>
      </c>
      <c r="B79" s="820" t="s">
        <v>467</v>
      </c>
      <c r="C79" s="1204" t="s">
        <v>14244</v>
      </c>
      <c r="D79" s="1217" t="s">
        <v>14245</v>
      </c>
      <c r="E79" s="1210">
        <v>1</v>
      </c>
      <c r="F79" s="1207"/>
      <c r="G79" s="1258">
        <v>373.95</v>
      </c>
      <c r="H79" s="227">
        <f>IF(G79="","",G79-G79*COMPASS!$U$29)</f>
        <v>373.95</v>
      </c>
    </row>
    <row r="80" spans="1:8">
      <c r="A80" s="1199" t="s">
        <v>14246</v>
      </c>
      <c r="B80" s="1213"/>
      <c r="C80" s="1214"/>
      <c r="D80" s="1215"/>
      <c r="E80" s="1199"/>
      <c r="F80" s="1216"/>
      <c r="G80" s="1259"/>
      <c r="H80" s="227" t="str">
        <f>IF(G80="","",G80-G80*COMPASS!$U$29)</f>
        <v/>
      </c>
    </row>
    <row r="81" spans="1:8" ht="20.399999999999999">
      <c r="A81" s="1120" t="s">
        <v>14247</v>
      </c>
      <c r="B81" s="820" t="s">
        <v>467</v>
      </c>
      <c r="C81" s="1204" t="s">
        <v>14248</v>
      </c>
      <c r="D81" s="1217" t="s">
        <v>14249</v>
      </c>
      <c r="E81" s="1210">
        <v>1</v>
      </c>
      <c r="F81" s="1207"/>
      <c r="G81" s="1258">
        <v>55.09</v>
      </c>
      <c r="H81" s="227">
        <f>IF(G81="","",G81-G81*COMPASS!$U$29)</f>
        <v>55.09</v>
      </c>
    </row>
    <row r="82" spans="1:8" ht="20.399999999999999">
      <c r="A82" s="1120" t="s">
        <v>14250</v>
      </c>
      <c r="B82" s="820" t="s">
        <v>467</v>
      </c>
      <c r="C82" s="1204" t="s">
        <v>14251</v>
      </c>
      <c r="D82" s="1217" t="s">
        <v>14252</v>
      </c>
      <c r="E82" s="1210">
        <v>1</v>
      </c>
      <c r="F82" s="1207"/>
      <c r="G82" s="1258">
        <v>104.05</v>
      </c>
      <c r="H82" s="227">
        <f>IF(G82="","",G82-G82*COMPASS!$U$29)</f>
        <v>104.05</v>
      </c>
    </row>
    <row r="83" spans="1:8" ht="20.399999999999999">
      <c r="A83" s="1120" t="s">
        <v>14253</v>
      </c>
      <c r="B83" s="820" t="s">
        <v>467</v>
      </c>
      <c r="C83" s="1204" t="s">
        <v>14254</v>
      </c>
      <c r="D83" s="1217" t="s">
        <v>14255</v>
      </c>
      <c r="E83" s="1210">
        <v>1</v>
      </c>
      <c r="F83" s="1207"/>
      <c r="G83" s="1258">
        <v>100.16</v>
      </c>
      <c r="H83" s="227">
        <f>IF(G83="","",G83-G83*COMPASS!$U$29)</f>
        <v>100.16</v>
      </c>
    </row>
    <row r="84" spans="1:8" ht="20.399999999999999">
      <c r="A84" s="1120" t="s">
        <v>14256</v>
      </c>
      <c r="B84" s="820" t="s">
        <v>467</v>
      </c>
      <c r="C84" s="1204" t="s">
        <v>14257</v>
      </c>
      <c r="D84" s="1217" t="s">
        <v>14258</v>
      </c>
      <c r="E84" s="1210">
        <v>1</v>
      </c>
      <c r="F84" s="1207"/>
      <c r="G84" s="1258">
        <v>214.12</v>
      </c>
      <c r="H84" s="227">
        <f>IF(G84="","",G84-G84*COMPASS!$U$29)</f>
        <v>214.12</v>
      </c>
    </row>
    <row r="85" spans="1:8" ht="20.399999999999999">
      <c r="A85" s="1120" t="s">
        <v>14259</v>
      </c>
      <c r="B85" s="820" t="s">
        <v>467</v>
      </c>
      <c r="C85" s="1204" t="s">
        <v>14260</v>
      </c>
      <c r="D85" s="1208" t="s">
        <v>14261</v>
      </c>
      <c r="E85" s="1210">
        <v>1</v>
      </c>
      <c r="F85" s="1207"/>
      <c r="G85" s="1258">
        <v>185.33</v>
      </c>
      <c r="H85" s="227">
        <f>IF(G85="","",G85-G85*COMPASS!$U$29)</f>
        <v>185.33</v>
      </c>
    </row>
    <row r="86" spans="1:8" ht="20.399999999999999">
      <c r="A86" s="1120" t="s">
        <v>14262</v>
      </c>
      <c r="B86" s="820" t="s">
        <v>467</v>
      </c>
      <c r="C86" s="1204" t="s">
        <v>14263</v>
      </c>
      <c r="D86" s="1208" t="s">
        <v>14264</v>
      </c>
      <c r="E86" s="1210">
        <v>1</v>
      </c>
      <c r="F86" s="1207"/>
      <c r="G86" s="1258">
        <v>241.25</v>
      </c>
      <c r="H86" s="227">
        <f>IF(G86="","",G86-G86*COMPASS!$U$29)</f>
        <v>241.25</v>
      </c>
    </row>
    <row r="87" spans="1:8" ht="30.6">
      <c r="A87" s="1120" t="s">
        <v>14265</v>
      </c>
      <c r="B87" s="820" t="s">
        <v>467</v>
      </c>
      <c r="C87" s="1204" t="s">
        <v>14266</v>
      </c>
      <c r="D87" s="1208" t="s">
        <v>14267</v>
      </c>
      <c r="E87" s="1210">
        <v>1</v>
      </c>
      <c r="F87" s="1207"/>
      <c r="G87" s="1258">
        <v>383.16</v>
      </c>
      <c r="H87" s="227">
        <f>IF(G87="","",G87-G87*COMPASS!$U$29)</f>
        <v>383.16</v>
      </c>
    </row>
    <row r="88" spans="1:8">
      <c r="A88" s="1199" t="s">
        <v>17535</v>
      </c>
      <c r="B88" s="1213"/>
      <c r="C88" s="1214"/>
      <c r="D88" s="1215"/>
      <c r="E88" s="1199"/>
      <c r="F88" s="1216"/>
      <c r="G88" s="1259"/>
      <c r="H88" s="227" t="str">
        <f>IF(G88="","",G88-G88*COMPASS!$U$29)</f>
        <v/>
      </c>
    </row>
    <row r="89" spans="1:8" ht="20.399999999999999">
      <c r="A89" s="1120" t="s">
        <v>14268</v>
      </c>
      <c r="B89" s="820" t="s">
        <v>467</v>
      </c>
      <c r="C89" s="1204" t="s">
        <v>14269</v>
      </c>
      <c r="D89" s="1217" t="s">
        <v>16325</v>
      </c>
      <c r="E89" s="1210">
        <v>1</v>
      </c>
      <c r="F89" s="1207"/>
      <c r="G89" s="1258">
        <v>166.96</v>
      </c>
      <c r="H89" s="227">
        <f>IF(G89="","",G89-G89*COMPASS!$U$29)</f>
        <v>166.96</v>
      </c>
    </row>
    <row r="90" spans="1:8" ht="20.399999999999999">
      <c r="A90" s="1120" t="s">
        <v>14270</v>
      </c>
      <c r="B90" s="820" t="s">
        <v>467</v>
      </c>
      <c r="C90" s="1204" t="s">
        <v>14271</v>
      </c>
      <c r="D90" s="1217" t="s">
        <v>16326</v>
      </c>
      <c r="E90" s="1210">
        <v>1</v>
      </c>
      <c r="F90" s="1207"/>
      <c r="G90" s="1258">
        <v>179.48</v>
      </c>
      <c r="H90" s="227">
        <f>IF(G90="","",G90-G90*COMPASS!$U$29)</f>
        <v>179.48</v>
      </c>
    </row>
    <row r="91" spans="1:8" ht="20.399999999999999">
      <c r="A91" s="1120" t="s">
        <v>14272</v>
      </c>
      <c r="B91" s="820" t="s">
        <v>467</v>
      </c>
      <c r="C91" s="1204" t="s">
        <v>14273</v>
      </c>
      <c r="D91" s="1217" t="s">
        <v>16327</v>
      </c>
      <c r="E91" s="1210">
        <v>1</v>
      </c>
      <c r="F91" s="1207"/>
      <c r="G91" s="1258">
        <v>257.88</v>
      </c>
      <c r="H91" s="227">
        <f>IF(G91="","",G91-G91*COMPASS!$U$29)</f>
        <v>257.88</v>
      </c>
    </row>
    <row r="92" spans="1:8" ht="30.6">
      <c r="A92" s="1120" t="s">
        <v>14274</v>
      </c>
      <c r="B92" s="820" t="s">
        <v>467</v>
      </c>
      <c r="C92" s="1204" t="s">
        <v>14275</v>
      </c>
      <c r="D92" s="1217" t="s">
        <v>14276</v>
      </c>
      <c r="E92" s="1210">
        <v>1</v>
      </c>
      <c r="F92" s="1207"/>
      <c r="G92" s="1258">
        <v>299.68</v>
      </c>
      <c r="H92" s="227">
        <f>IF(G92="","",G92-G92*COMPASS!$U$29)</f>
        <v>299.68</v>
      </c>
    </row>
    <row r="93" spans="1:8" ht="20.399999999999999">
      <c r="A93" s="1120" t="s">
        <v>14277</v>
      </c>
      <c r="B93" s="820" t="s">
        <v>467</v>
      </c>
      <c r="C93" s="1204" t="s">
        <v>14278</v>
      </c>
      <c r="D93" s="1217" t="s">
        <v>16328</v>
      </c>
      <c r="E93" s="1210">
        <v>1</v>
      </c>
      <c r="F93" s="1207"/>
      <c r="G93" s="1258">
        <v>550.12</v>
      </c>
      <c r="H93" s="227">
        <f>IF(G93="","",G93-G93*COMPASS!$U$29)</f>
        <v>550.12</v>
      </c>
    </row>
    <row r="94" spans="1:8">
      <c r="A94" s="1199" t="s">
        <v>17536</v>
      </c>
      <c r="B94" s="1213"/>
      <c r="C94" s="1214"/>
      <c r="D94" s="1215"/>
      <c r="E94" s="1199"/>
      <c r="F94" s="1216"/>
      <c r="G94" s="1259"/>
      <c r="H94" s="227" t="str">
        <f>IF(G94="","",G94-G94*COMPASS!$U$29)</f>
        <v/>
      </c>
    </row>
    <row r="95" spans="1:8" ht="20.399999999999999">
      <c r="A95" s="1120" t="s">
        <v>15428</v>
      </c>
      <c r="B95" s="1122" t="s">
        <v>467</v>
      </c>
      <c r="C95" s="1204" t="s">
        <v>15429</v>
      </c>
      <c r="D95" s="1217" t="s">
        <v>15430</v>
      </c>
      <c r="E95" s="1210">
        <v>1</v>
      </c>
      <c r="F95" s="1207"/>
      <c r="G95" s="1258">
        <v>183.93</v>
      </c>
      <c r="H95" s="227">
        <f>IF(G95="","",G95-G95*COMPASS!$U$29)</f>
        <v>183.93</v>
      </c>
    </row>
    <row r="96" spans="1:8" ht="20.399999999999999">
      <c r="A96" s="1120" t="s">
        <v>14804</v>
      </c>
      <c r="B96" s="1122" t="s">
        <v>467</v>
      </c>
      <c r="C96" s="1204" t="s">
        <v>14805</v>
      </c>
      <c r="D96" s="1217" t="s">
        <v>15431</v>
      </c>
      <c r="E96" s="1210">
        <v>1</v>
      </c>
      <c r="F96" s="1207"/>
      <c r="G96" s="1258">
        <v>342.52</v>
      </c>
      <c r="H96" s="227">
        <f>IF(G96="","",G96-G96*COMPASS!$U$29)</f>
        <v>342.52</v>
      </c>
    </row>
    <row r="97" spans="1:8" ht="20.399999999999999">
      <c r="A97" s="1120" t="s">
        <v>15432</v>
      </c>
      <c r="B97" s="1122" t="s">
        <v>467</v>
      </c>
      <c r="C97" s="1204" t="s">
        <v>15433</v>
      </c>
      <c r="D97" s="1217" t="s">
        <v>16329</v>
      </c>
      <c r="E97" s="1210">
        <v>1</v>
      </c>
      <c r="F97" s="1207"/>
      <c r="G97" s="1258">
        <v>309.83</v>
      </c>
      <c r="H97" s="227">
        <f>IF(G97="","",G97-G97*COMPASS!$U$29)</f>
        <v>309.83</v>
      </c>
    </row>
    <row r="98" spans="1:8" ht="20.399999999999999">
      <c r="A98" s="1120" t="s">
        <v>15434</v>
      </c>
      <c r="B98" s="1122" t="s">
        <v>467</v>
      </c>
      <c r="C98" s="1204" t="s">
        <v>15435</v>
      </c>
      <c r="D98" s="1217" t="s">
        <v>15436</v>
      </c>
      <c r="E98" s="1210">
        <v>1</v>
      </c>
      <c r="F98" s="1207"/>
      <c r="G98" s="1258">
        <v>600.86</v>
      </c>
      <c r="H98" s="227">
        <f>IF(G98="","",G98-G98*COMPASS!$U$29)</f>
        <v>600.86</v>
      </c>
    </row>
    <row r="99" spans="1:8" ht="20.399999999999999">
      <c r="A99" s="1120" t="s">
        <v>14279</v>
      </c>
      <c r="B99" s="1122" t="s">
        <v>467</v>
      </c>
      <c r="C99" s="1204" t="s">
        <v>14280</v>
      </c>
      <c r="D99" s="1217" t="s">
        <v>14281</v>
      </c>
      <c r="E99" s="1210">
        <v>1</v>
      </c>
      <c r="F99" s="1207"/>
      <c r="G99" s="1258">
        <v>411.44</v>
      </c>
      <c r="H99" s="227">
        <f>IF(G99="","",G99-G99*COMPASS!$U$29)</f>
        <v>411.44</v>
      </c>
    </row>
    <row r="100" spans="1:8" ht="20.399999999999999">
      <c r="A100" s="1120" t="s">
        <v>14282</v>
      </c>
      <c r="B100" s="1122" t="s">
        <v>467</v>
      </c>
      <c r="C100" s="1204" t="s">
        <v>14283</v>
      </c>
      <c r="D100" s="1217" t="s">
        <v>14284</v>
      </c>
      <c r="E100" s="1210">
        <v>1</v>
      </c>
      <c r="F100" s="1207"/>
      <c r="G100" s="1258">
        <v>575.04</v>
      </c>
      <c r="H100" s="227">
        <f>IF(G100="","",G100-G100*COMPASS!$U$29)</f>
        <v>575.04</v>
      </c>
    </row>
    <row r="101" spans="1:8">
      <c r="A101" s="1219" t="s">
        <v>15826</v>
      </c>
      <c r="B101" s="1220"/>
      <c r="C101" s="1221"/>
      <c r="D101" s="1222"/>
      <c r="E101" s="1223"/>
      <c r="F101" s="1224"/>
      <c r="G101" s="1260"/>
      <c r="H101" s="227" t="str">
        <f>IF(G101="","",G101-G101*COMPASS!$U$29)</f>
        <v/>
      </c>
    </row>
    <row r="102" spans="1:8">
      <c r="A102" s="1199" t="s">
        <v>15827</v>
      </c>
      <c r="B102" s="1213"/>
      <c r="C102" s="1214"/>
      <c r="D102" s="1215"/>
      <c r="E102" s="1199"/>
      <c r="F102" s="1216"/>
      <c r="G102" s="1259"/>
      <c r="H102" s="227" t="str">
        <f>IF(G102="","",G102-G102*COMPASS!$U$29)</f>
        <v/>
      </c>
    </row>
    <row r="103" spans="1:8" ht="20.399999999999999">
      <c r="A103" s="1120" t="s">
        <v>15828</v>
      </c>
      <c r="B103" s="820" t="s">
        <v>571</v>
      </c>
      <c r="C103" s="1204" t="s">
        <v>15829</v>
      </c>
      <c r="D103" s="1217" t="s">
        <v>15830</v>
      </c>
      <c r="E103" s="1210">
        <v>1</v>
      </c>
      <c r="F103" s="1218"/>
      <c r="G103" s="1264">
        <v>361.88</v>
      </c>
      <c r="H103" s="227">
        <f>IF(G103="","",G103-G103*COMPASS!$U$29)</f>
        <v>361.88</v>
      </c>
    </row>
    <row r="104" spans="1:8">
      <c r="A104" s="1219" t="s">
        <v>14285</v>
      </c>
      <c r="B104" s="1220"/>
      <c r="C104" s="1221"/>
      <c r="D104" s="1222"/>
      <c r="E104" s="1223"/>
      <c r="F104" s="1224"/>
      <c r="G104" s="1260"/>
      <c r="H104" s="227" t="str">
        <f>IF(G104="","",G104-G104*COMPASS!$U$29)</f>
        <v/>
      </c>
    </row>
    <row r="105" spans="1:8">
      <c r="A105" s="1199" t="s">
        <v>14286</v>
      </c>
      <c r="B105" s="1199"/>
      <c r="C105" s="1199"/>
      <c r="D105" s="1226"/>
      <c r="E105" s="1199"/>
      <c r="F105" s="1216"/>
      <c r="G105" s="1259"/>
      <c r="H105" s="227" t="str">
        <f>IF(G105="","",G105-G105*COMPASS!$U$29)</f>
        <v/>
      </c>
    </row>
    <row r="106" spans="1:8" ht="20.399999999999999">
      <c r="A106" s="1121" t="s">
        <v>14287</v>
      </c>
      <c r="B106" s="1122" t="s">
        <v>216</v>
      </c>
      <c r="C106" s="1204" t="s">
        <v>14288</v>
      </c>
      <c r="D106" s="1212" t="s">
        <v>14289</v>
      </c>
      <c r="E106" s="1206">
        <v>1</v>
      </c>
      <c r="F106" s="1207"/>
      <c r="G106" s="1258">
        <v>164.75</v>
      </c>
      <c r="H106" s="227">
        <f>IF(G106="","",G106-G106*COMPASS!$U$29)</f>
        <v>164.75</v>
      </c>
    </row>
    <row r="107" spans="1:8" ht="20.399999999999999">
      <c r="A107" s="1121" t="s">
        <v>14290</v>
      </c>
      <c r="B107" s="1122" t="s">
        <v>216</v>
      </c>
      <c r="C107" s="1204" t="s">
        <v>14291</v>
      </c>
      <c r="D107" s="1212" t="s">
        <v>14292</v>
      </c>
      <c r="E107" s="1206">
        <v>1</v>
      </c>
      <c r="F107" s="1207"/>
      <c r="G107" s="1258">
        <v>311.08</v>
      </c>
      <c r="H107" s="227">
        <f>IF(G107="","",G107-G107*COMPASS!$U$29)</f>
        <v>311.08</v>
      </c>
    </row>
    <row r="108" spans="1:8" ht="20.399999999999999">
      <c r="A108" s="1121" t="s">
        <v>14293</v>
      </c>
      <c r="B108" s="1122" t="s">
        <v>216</v>
      </c>
      <c r="C108" s="1204" t="s">
        <v>14294</v>
      </c>
      <c r="D108" s="1212" t="s">
        <v>14295</v>
      </c>
      <c r="E108" s="1206">
        <v>1</v>
      </c>
      <c r="F108" s="1207"/>
      <c r="G108" s="1258">
        <v>311.98</v>
      </c>
      <c r="H108" s="227">
        <f>IF(G108="","",G108-G108*COMPASS!$U$29)</f>
        <v>311.98</v>
      </c>
    </row>
    <row r="109" spans="1:8" ht="20.399999999999999">
      <c r="A109" s="1121" t="s">
        <v>14296</v>
      </c>
      <c r="B109" s="1122" t="s">
        <v>216</v>
      </c>
      <c r="C109" s="1204" t="s">
        <v>14297</v>
      </c>
      <c r="D109" s="1212" t="s">
        <v>14298</v>
      </c>
      <c r="E109" s="1206">
        <v>1</v>
      </c>
      <c r="F109" s="1207"/>
      <c r="G109" s="1258">
        <v>404</v>
      </c>
      <c r="H109" s="227">
        <f>IF(G109="","",G109-G109*COMPASS!$U$29)</f>
        <v>404</v>
      </c>
    </row>
    <row r="110" spans="1:8" ht="20.399999999999999">
      <c r="A110" s="1121" t="s">
        <v>14299</v>
      </c>
      <c r="B110" s="1122" t="s">
        <v>216</v>
      </c>
      <c r="C110" s="1204" t="s">
        <v>14300</v>
      </c>
      <c r="D110" s="1212" t="s">
        <v>14301</v>
      </c>
      <c r="E110" s="1206">
        <v>1</v>
      </c>
      <c r="F110" s="1207"/>
      <c r="G110" s="1258">
        <v>459.18</v>
      </c>
      <c r="H110" s="227">
        <f>IF(G110="","",G110-G110*COMPASS!$U$29)</f>
        <v>459.18</v>
      </c>
    </row>
    <row r="111" spans="1:8" ht="20.399999999999999">
      <c r="A111" s="1121" t="s">
        <v>14302</v>
      </c>
      <c r="B111" s="1122" t="s">
        <v>216</v>
      </c>
      <c r="C111" s="1204" t="s">
        <v>14303</v>
      </c>
      <c r="D111" s="1212" t="s">
        <v>14304</v>
      </c>
      <c r="E111" s="1206">
        <v>1</v>
      </c>
      <c r="F111" s="1207"/>
      <c r="G111" s="1258">
        <v>790.48</v>
      </c>
      <c r="H111" s="227">
        <f>IF(G111="","",G111-G111*COMPASS!$U$29)</f>
        <v>790.48</v>
      </c>
    </row>
    <row r="112" spans="1:8">
      <c r="A112" s="1199" t="s">
        <v>17537</v>
      </c>
      <c r="B112" s="1199"/>
      <c r="C112" s="1199"/>
      <c r="D112" s="1226"/>
      <c r="E112" s="1199"/>
      <c r="F112" s="1216"/>
      <c r="G112" s="1259"/>
      <c r="H112" s="227" t="str">
        <f>IF(G112="","",G112-G112*COMPASS!$U$29)</f>
        <v/>
      </c>
    </row>
    <row r="113" spans="1:8" ht="20.399999999999999">
      <c r="A113" s="1121" t="s">
        <v>14305</v>
      </c>
      <c r="B113" s="1122" t="s">
        <v>216</v>
      </c>
      <c r="C113" s="1204" t="s">
        <v>14306</v>
      </c>
      <c r="D113" s="1212" t="s">
        <v>14307</v>
      </c>
      <c r="E113" s="1206">
        <v>1</v>
      </c>
      <c r="F113" s="1207"/>
      <c r="G113" s="1258">
        <v>437</v>
      </c>
      <c r="H113" s="227">
        <f>IF(G113="","",G113-G113*COMPASS!$U$29)</f>
        <v>437</v>
      </c>
    </row>
    <row r="114" spans="1:8" ht="20.399999999999999">
      <c r="A114" s="1121" t="s">
        <v>14308</v>
      </c>
      <c r="B114" s="1122" t="s">
        <v>216</v>
      </c>
      <c r="C114" s="1204" t="s">
        <v>14309</v>
      </c>
      <c r="D114" s="1212" t="s">
        <v>14310</v>
      </c>
      <c r="E114" s="1206">
        <v>1</v>
      </c>
      <c r="F114" s="1207"/>
      <c r="G114" s="1258">
        <v>559.64</v>
      </c>
      <c r="H114" s="227">
        <f>IF(G114="","",G114-G114*COMPASS!$U$29)</f>
        <v>559.64</v>
      </c>
    </row>
    <row r="115" spans="1:8" ht="20.399999999999999">
      <c r="A115" s="1121" t="s">
        <v>14311</v>
      </c>
      <c r="B115" s="1122" t="s">
        <v>216</v>
      </c>
      <c r="C115" s="1204" t="s">
        <v>14312</v>
      </c>
      <c r="D115" s="1212" t="s">
        <v>14313</v>
      </c>
      <c r="E115" s="1206">
        <v>1</v>
      </c>
      <c r="F115" s="1207"/>
      <c r="G115" s="1258">
        <v>540.16</v>
      </c>
      <c r="H115" s="227">
        <f>IF(G115="","",G115-G115*COMPASS!$U$29)</f>
        <v>540.16</v>
      </c>
    </row>
    <row r="116" spans="1:8" ht="20.399999999999999">
      <c r="A116" s="1121" t="s">
        <v>14314</v>
      </c>
      <c r="B116" s="1122" t="s">
        <v>216</v>
      </c>
      <c r="C116" s="1204" t="s">
        <v>14315</v>
      </c>
      <c r="D116" s="1212" t="s">
        <v>14316</v>
      </c>
      <c r="E116" s="1206">
        <v>1</v>
      </c>
      <c r="F116" s="1207"/>
      <c r="G116" s="1258">
        <v>690.06</v>
      </c>
      <c r="H116" s="227">
        <f>IF(G116="","",G116-G116*COMPASS!$U$29)</f>
        <v>690.06</v>
      </c>
    </row>
    <row r="117" spans="1:8" ht="20.399999999999999">
      <c r="A117" s="1121" t="s">
        <v>14317</v>
      </c>
      <c r="B117" s="1122" t="s">
        <v>216</v>
      </c>
      <c r="C117" s="1204" t="s">
        <v>14318</v>
      </c>
      <c r="D117" s="1212" t="s">
        <v>14319</v>
      </c>
      <c r="E117" s="1206">
        <v>1</v>
      </c>
      <c r="F117" s="1207"/>
      <c r="G117" s="1258">
        <v>1105.1199999999999</v>
      </c>
      <c r="H117" s="227">
        <f>IF(G117="","",G117-G117*COMPASS!$U$29)</f>
        <v>1105.1199999999999</v>
      </c>
    </row>
    <row r="118" spans="1:8" ht="20.399999999999999">
      <c r="A118" s="1121" t="s">
        <v>14320</v>
      </c>
      <c r="B118" s="1122" t="s">
        <v>216</v>
      </c>
      <c r="C118" s="1204" t="s">
        <v>14321</v>
      </c>
      <c r="D118" s="1212" t="s">
        <v>16330</v>
      </c>
      <c r="E118" s="1206">
        <v>1</v>
      </c>
      <c r="F118" s="1207"/>
      <c r="G118" s="1258">
        <v>1326.32</v>
      </c>
      <c r="H118" s="227">
        <f>IF(G118="","",G118-G118*COMPASS!$U$29)</f>
        <v>1326.32</v>
      </c>
    </row>
    <row r="119" spans="1:8">
      <c r="A119" s="1199" t="s">
        <v>16331</v>
      </c>
      <c r="B119" s="1199"/>
      <c r="C119" s="1199"/>
      <c r="D119" s="1226"/>
      <c r="E119" s="1199"/>
      <c r="F119" s="1216"/>
      <c r="G119" s="1259"/>
      <c r="H119" s="227" t="str">
        <f>IF(G119="","",G119-G119*COMPASS!$U$29)</f>
        <v/>
      </c>
    </row>
    <row r="120" spans="1:8" ht="20.399999999999999">
      <c r="A120" s="1120" t="s">
        <v>16332</v>
      </c>
      <c r="B120" s="820" t="s">
        <v>216</v>
      </c>
      <c r="C120" s="1204" t="s">
        <v>16333</v>
      </c>
      <c r="D120" s="1217" t="s">
        <v>16334</v>
      </c>
      <c r="E120" s="1206">
        <v>1</v>
      </c>
      <c r="F120" s="1207"/>
      <c r="G120" s="1258">
        <v>839.68</v>
      </c>
      <c r="H120" s="227">
        <f>IF(G120="","",G120-G120*COMPASS!$U$29)</f>
        <v>839.68</v>
      </c>
    </row>
    <row r="121" spans="1:8" ht="30.6">
      <c r="A121" s="1120" t="s">
        <v>16335</v>
      </c>
      <c r="B121" s="820" t="s">
        <v>216</v>
      </c>
      <c r="C121" s="1204" t="s">
        <v>16336</v>
      </c>
      <c r="D121" s="1217" t="s">
        <v>16337</v>
      </c>
      <c r="E121" s="1206">
        <v>1</v>
      </c>
      <c r="F121" s="1207"/>
      <c r="G121" s="1258">
        <v>1459.05</v>
      </c>
      <c r="H121" s="227">
        <f>IF(G121="","",G121-G121*COMPASS!$U$29)</f>
        <v>1459.05</v>
      </c>
    </row>
    <row r="122" spans="1:8">
      <c r="A122" s="1199" t="s">
        <v>16199</v>
      </c>
      <c r="B122" s="1199"/>
      <c r="C122" s="1199"/>
      <c r="D122" s="1226"/>
      <c r="E122" s="1199"/>
      <c r="F122" s="1216"/>
      <c r="G122" s="1259"/>
      <c r="H122" s="227" t="str">
        <f>IF(G122="","",G122-G122*COMPASS!$U$29)</f>
        <v/>
      </c>
    </row>
    <row r="123" spans="1:8" ht="20.399999999999999">
      <c r="A123" s="1121" t="s">
        <v>16177</v>
      </c>
      <c r="B123" s="1122" t="s">
        <v>467</v>
      </c>
      <c r="C123" s="1204" t="s">
        <v>16178</v>
      </c>
      <c r="D123" s="1212" t="s">
        <v>17538</v>
      </c>
      <c r="E123" s="1206">
        <v>1</v>
      </c>
      <c r="F123" s="1207"/>
      <c r="G123" s="1258">
        <v>3111.38</v>
      </c>
      <c r="H123" s="227">
        <f>IF(G123="","",G123-G123*COMPASS!$U$29)</f>
        <v>3111.38</v>
      </c>
    </row>
    <row r="124" spans="1:8">
      <c r="A124" s="1219" t="s">
        <v>14322</v>
      </c>
      <c r="B124" s="1220"/>
      <c r="C124" s="1221"/>
      <c r="D124" s="1222"/>
      <c r="E124" s="1223"/>
      <c r="F124" s="1224"/>
      <c r="G124" s="1260"/>
      <c r="H124" s="227" t="str">
        <f>IF(G124="","",G124-G124*COMPASS!$U$29)</f>
        <v/>
      </c>
    </row>
    <row r="125" spans="1:8">
      <c r="A125" s="1199" t="s">
        <v>14323</v>
      </c>
      <c r="B125" s="1213"/>
      <c r="C125" s="1214"/>
      <c r="D125" s="1215"/>
      <c r="E125" s="1199"/>
      <c r="F125" s="1216"/>
      <c r="G125" s="1259"/>
      <c r="H125" s="227" t="str">
        <f>IF(G125="","",G125-G125*COMPASS!$U$29)</f>
        <v/>
      </c>
    </row>
    <row r="126" spans="1:8" ht="20.399999999999999">
      <c r="A126" s="1121" t="s">
        <v>14324</v>
      </c>
      <c r="B126" s="1122" t="s">
        <v>216</v>
      </c>
      <c r="C126" s="1204" t="s">
        <v>14325</v>
      </c>
      <c r="D126" s="1212" t="s">
        <v>17539</v>
      </c>
      <c r="E126" s="1206">
        <v>1</v>
      </c>
      <c r="F126" s="1207"/>
      <c r="G126" s="1258">
        <v>1946.35</v>
      </c>
      <c r="H126" s="227">
        <f>IF(G126="","",G126-G126*COMPASS!$U$29)</f>
        <v>1946.35</v>
      </c>
    </row>
    <row r="127" spans="1:8" ht="20.399999999999999">
      <c r="A127" s="1121" t="s">
        <v>14326</v>
      </c>
      <c r="B127" s="1122" t="s">
        <v>216</v>
      </c>
      <c r="C127" s="1204" t="s">
        <v>14327</v>
      </c>
      <c r="D127" s="1212" t="s">
        <v>17540</v>
      </c>
      <c r="E127" s="1206">
        <v>1</v>
      </c>
      <c r="F127" s="1207"/>
      <c r="G127" s="1258">
        <v>1983.51</v>
      </c>
      <c r="H127" s="227">
        <f>IF(G127="","",G127-G127*COMPASS!$U$29)</f>
        <v>1983.51</v>
      </c>
    </row>
    <row r="128" spans="1:8" ht="20.399999999999999">
      <c r="A128" s="1121" t="s">
        <v>14328</v>
      </c>
      <c r="B128" s="1122" t="s">
        <v>216</v>
      </c>
      <c r="C128" s="1204" t="s">
        <v>14329</v>
      </c>
      <c r="D128" s="1212" t="s">
        <v>17541</v>
      </c>
      <c r="E128" s="1206">
        <v>1</v>
      </c>
      <c r="F128" s="1207"/>
      <c r="G128" s="1258">
        <v>2768.55</v>
      </c>
      <c r="H128" s="227">
        <f>IF(G128="","",G128-G128*COMPASS!$U$29)</f>
        <v>2768.55</v>
      </c>
    </row>
    <row r="129" spans="1:8">
      <c r="A129" s="1227" t="s">
        <v>14330</v>
      </c>
      <c r="B129" s="1228"/>
      <c r="C129" s="1229"/>
      <c r="D129" s="1230"/>
      <c r="E129" s="1231"/>
      <c r="F129" s="1232"/>
      <c r="G129" s="1265"/>
      <c r="H129" s="227" t="str">
        <f>IF(G129="","",G129-G129*COMPASS!$U$29)</f>
        <v/>
      </c>
    </row>
    <row r="130" spans="1:8">
      <c r="A130" s="1199" t="s">
        <v>14331</v>
      </c>
      <c r="B130" s="1213"/>
      <c r="C130" s="1214"/>
      <c r="D130" s="1215"/>
      <c r="E130" s="1199"/>
      <c r="F130" s="1216"/>
      <c r="G130" s="1259"/>
      <c r="H130" s="227" t="str">
        <f>IF(G130="","",G130-G130*COMPASS!$U$29)</f>
        <v/>
      </c>
    </row>
    <row r="131" spans="1:8" ht="20.399999999999999">
      <c r="A131" s="1120" t="s">
        <v>14332</v>
      </c>
      <c r="B131" s="820" t="s">
        <v>467</v>
      </c>
      <c r="C131" s="1204" t="s">
        <v>14333</v>
      </c>
      <c r="D131" s="1217" t="s">
        <v>14334</v>
      </c>
      <c r="E131" s="1210">
        <v>1</v>
      </c>
      <c r="F131" s="1207"/>
      <c r="G131" s="1258">
        <v>136.16</v>
      </c>
      <c r="H131" s="227">
        <f>IF(G131="","",G131-G131*COMPASS!$U$29)</f>
        <v>136.16</v>
      </c>
    </row>
    <row r="132" spans="1:8" ht="20.399999999999999">
      <c r="A132" s="1120" t="s">
        <v>14335</v>
      </c>
      <c r="B132" s="820" t="s">
        <v>467</v>
      </c>
      <c r="C132" s="1204" t="s">
        <v>14336</v>
      </c>
      <c r="D132" s="1217" t="s">
        <v>14337</v>
      </c>
      <c r="E132" s="1210">
        <v>1</v>
      </c>
      <c r="F132" s="1207"/>
      <c r="G132" s="1258">
        <v>211.33</v>
      </c>
      <c r="H132" s="227">
        <f>IF(G132="","",G132-G132*COMPASS!$U$29)</f>
        <v>211.33</v>
      </c>
    </row>
    <row r="133" spans="1:8" ht="20.399999999999999">
      <c r="A133" s="1120" t="s">
        <v>14338</v>
      </c>
      <c r="B133" s="820" t="s">
        <v>467</v>
      </c>
      <c r="C133" s="1204" t="s">
        <v>14339</v>
      </c>
      <c r="D133" s="1217" t="s">
        <v>14340</v>
      </c>
      <c r="E133" s="1210">
        <v>1</v>
      </c>
      <c r="F133" s="1207"/>
      <c r="G133" s="1258">
        <v>309.99</v>
      </c>
      <c r="H133" s="227">
        <f>IF(G133="","",G133-G133*COMPASS!$U$29)</f>
        <v>309.99</v>
      </c>
    </row>
    <row r="134" spans="1:8" ht="20.399999999999999">
      <c r="A134" s="1121" t="s">
        <v>14341</v>
      </c>
      <c r="B134" s="820" t="s">
        <v>467</v>
      </c>
      <c r="C134" s="1204" t="s">
        <v>14342</v>
      </c>
      <c r="D134" s="1212" t="s">
        <v>14343</v>
      </c>
      <c r="E134" s="1206">
        <v>1</v>
      </c>
      <c r="F134" s="1207"/>
      <c r="G134" s="1258">
        <v>375.78</v>
      </c>
      <c r="H134" s="227">
        <f>IF(G134="","",G134-G134*COMPASS!$U$29)</f>
        <v>375.78</v>
      </c>
    </row>
    <row r="135" spans="1:8">
      <c r="A135" s="1219" t="s">
        <v>14344</v>
      </c>
      <c r="B135" s="1220"/>
      <c r="C135" s="1221"/>
      <c r="D135" s="1222"/>
      <c r="E135" s="1223"/>
      <c r="F135" s="1224"/>
      <c r="G135" s="1260"/>
      <c r="H135" s="227" t="str">
        <f>IF(G135="","",G135-G135*COMPASS!$U$29)</f>
        <v/>
      </c>
    </row>
    <row r="136" spans="1:8" ht="20.399999999999999">
      <c r="A136" s="1121" t="s">
        <v>14345</v>
      </c>
      <c r="B136" s="1122" t="s">
        <v>216</v>
      </c>
      <c r="C136" s="1204" t="s">
        <v>14346</v>
      </c>
      <c r="D136" s="1212" t="s">
        <v>14347</v>
      </c>
      <c r="E136" s="1206">
        <v>1</v>
      </c>
      <c r="F136" s="1207"/>
      <c r="G136" s="1258">
        <v>357.71</v>
      </c>
      <c r="H136" s="227">
        <f>IF(G136="","",G136-G136*COMPASS!$U$29)</f>
        <v>357.71</v>
      </c>
    </row>
    <row r="137" spans="1:8" ht="20.399999999999999">
      <c r="A137" s="1121" t="s">
        <v>14348</v>
      </c>
      <c r="B137" s="1122" t="s">
        <v>216</v>
      </c>
      <c r="C137" s="1204" t="s">
        <v>14349</v>
      </c>
      <c r="D137" s="1212" t="s">
        <v>14350</v>
      </c>
      <c r="E137" s="1206">
        <v>1</v>
      </c>
      <c r="F137" s="1207"/>
      <c r="G137" s="1258">
        <v>989.22</v>
      </c>
      <c r="H137" s="227">
        <f>IF(G137="","",G137-G137*COMPASS!$U$29)</f>
        <v>989.22</v>
      </c>
    </row>
    <row r="138" spans="1:8">
      <c r="A138" s="1219" t="s">
        <v>277</v>
      </c>
      <c r="B138" s="1220"/>
      <c r="C138" s="1221"/>
      <c r="D138" s="1222"/>
      <c r="E138" s="1223"/>
      <c r="F138" s="1224"/>
      <c r="G138" s="1260"/>
      <c r="H138" s="227" t="str">
        <f>IF(G138="","",G138-G138*COMPASS!$U$29)</f>
        <v/>
      </c>
    </row>
    <row r="139" spans="1:8" ht="19.8">
      <c r="A139" s="1120" t="s">
        <v>15437</v>
      </c>
      <c r="B139" s="1122" t="s">
        <v>467</v>
      </c>
      <c r="C139" s="1204" t="s">
        <v>15438</v>
      </c>
      <c r="D139" s="1217" t="s">
        <v>15439</v>
      </c>
      <c r="E139" s="1210">
        <v>1</v>
      </c>
      <c r="F139" s="1207"/>
      <c r="G139" s="1258">
        <v>59.01</v>
      </c>
      <c r="H139" s="227">
        <f>IF(G139="","",G139-G139*COMPASS!$U$29)</f>
        <v>59.01</v>
      </c>
    </row>
    <row r="140" spans="1:8" ht="20.399999999999999">
      <c r="A140" s="1120" t="s">
        <v>14801</v>
      </c>
      <c r="B140" s="1122" t="s">
        <v>467</v>
      </c>
      <c r="C140" s="1204" t="s">
        <v>14351</v>
      </c>
      <c r="D140" s="1205" t="s">
        <v>14352</v>
      </c>
      <c r="E140" s="1210">
        <v>1</v>
      </c>
      <c r="F140" s="1207"/>
      <c r="G140" s="1258">
        <v>35.47</v>
      </c>
      <c r="H140" s="227">
        <f>IF(G140="","",G140-G140*COMPASS!$U$29)</f>
        <v>35.47</v>
      </c>
    </row>
    <row r="141" spans="1:8" ht="20.399999999999999">
      <c r="A141" s="1120" t="s">
        <v>14353</v>
      </c>
      <c r="B141" s="1122" t="s">
        <v>467</v>
      </c>
      <c r="C141" s="1204" t="s">
        <v>14354</v>
      </c>
      <c r="D141" s="1205" t="s">
        <v>14355</v>
      </c>
      <c r="E141" s="1210">
        <v>1</v>
      </c>
      <c r="F141" s="1207"/>
      <c r="G141" s="1258">
        <v>40.07</v>
      </c>
      <c r="H141" s="227">
        <f>IF(G141="","",G141-G141*COMPASS!$U$29)</f>
        <v>40.07</v>
      </c>
    </row>
    <row r="142" spans="1:8" ht="19.8">
      <c r="A142" s="1120" t="s">
        <v>14356</v>
      </c>
      <c r="B142" s="1122" t="s">
        <v>467</v>
      </c>
      <c r="C142" s="1204" t="s">
        <v>14357</v>
      </c>
      <c r="D142" s="1208" t="s">
        <v>14358</v>
      </c>
      <c r="E142" s="1210">
        <v>1</v>
      </c>
      <c r="F142" s="1207"/>
      <c r="G142" s="1258">
        <v>80.13</v>
      </c>
      <c r="H142" s="227">
        <f>IF(G142="","",G142-G142*COMPASS!$U$29)</f>
        <v>80.13</v>
      </c>
    </row>
    <row r="143" spans="1:8" ht="20.399999999999999">
      <c r="A143" s="1120" t="s">
        <v>14359</v>
      </c>
      <c r="B143" s="1122" t="s">
        <v>467</v>
      </c>
      <c r="C143" s="1204" t="s">
        <v>14360</v>
      </c>
      <c r="D143" s="1217" t="s">
        <v>14361</v>
      </c>
      <c r="E143" s="1210">
        <v>1</v>
      </c>
      <c r="F143" s="1207"/>
      <c r="G143" s="1258">
        <v>100.37</v>
      </c>
      <c r="H143" s="227">
        <f>IF(G143="","",G143-G143*COMPASS!$U$29)</f>
        <v>100.37</v>
      </c>
    </row>
    <row r="144" spans="1:8" ht="20.399999999999999">
      <c r="A144" s="1120" t="s">
        <v>14362</v>
      </c>
      <c r="B144" s="1122" t="s">
        <v>467</v>
      </c>
      <c r="C144" s="1204" t="s">
        <v>14363</v>
      </c>
      <c r="D144" s="1217" t="s">
        <v>14364</v>
      </c>
      <c r="E144" s="1210">
        <v>1</v>
      </c>
      <c r="F144" s="1207"/>
      <c r="G144" s="1258">
        <v>206.2</v>
      </c>
      <c r="H144" s="227">
        <f>IF(G144="","",G144-G144*COMPASS!$U$29)</f>
        <v>206.2</v>
      </c>
    </row>
    <row r="145" spans="1:8" ht="20.399999999999999">
      <c r="A145" s="1121" t="s">
        <v>14371</v>
      </c>
      <c r="B145" s="1122" t="s">
        <v>467</v>
      </c>
      <c r="C145" s="1204" t="s">
        <v>14372</v>
      </c>
      <c r="D145" s="1212" t="s">
        <v>14373</v>
      </c>
      <c r="E145" s="1206">
        <v>1</v>
      </c>
      <c r="F145" s="1207"/>
      <c r="G145" s="1258">
        <v>229.9</v>
      </c>
      <c r="H145" s="227">
        <f>IF(G145="","",G145-G145*COMPASS!$U$29)</f>
        <v>229.9</v>
      </c>
    </row>
    <row r="146" spans="1:8" ht="20.399999999999999">
      <c r="A146" s="1121" t="s">
        <v>14374</v>
      </c>
      <c r="B146" s="1122" t="s">
        <v>467</v>
      </c>
      <c r="C146" s="1204" t="s">
        <v>14375</v>
      </c>
      <c r="D146" s="1212" t="s">
        <v>14376</v>
      </c>
      <c r="E146" s="1206">
        <v>1</v>
      </c>
      <c r="F146" s="1207"/>
      <c r="G146" s="1258">
        <v>318.41000000000003</v>
      </c>
      <c r="H146" s="227">
        <f>IF(G146="","",G146-G146*COMPASS!$U$29)</f>
        <v>318.41000000000003</v>
      </c>
    </row>
    <row r="147" spans="1:8" ht="20.399999999999999">
      <c r="A147" s="1121" t="s">
        <v>14377</v>
      </c>
      <c r="B147" s="1122" t="s">
        <v>467</v>
      </c>
      <c r="C147" s="1204" t="s">
        <v>14378</v>
      </c>
      <c r="D147" s="1212" t="s">
        <v>14379</v>
      </c>
      <c r="E147" s="1206">
        <v>1</v>
      </c>
      <c r="F147" s="1207"/>
      <c r="G147" s="1258">
        <v>333.08</v>
      </c>
      <c r="H147" s="227">
        <f>IF(G147="","",G147-G147*COMPASS!$U$29)</f>
        <v>333.08</v>
      </c>
    </row>
    <row r="148" spans="1:8" ht="20.399999999999999">
      <c r="A148" s="1121" t="s">
        <v>14380</v>
      </c>
      <c r="B148" s="1122" t="s">
        <v>467</v>
      </c>
      <c r="C148" s="1204" t="s">
        <v>14381</v>
      </c>
      <c r="D148" s="1212" t="s">
        <v>14382</v>
      </c>
      <c r="E148" s="1206">
        <v>1</v>
      </c>
      <c r="F148" s="1207"/>
      <c r="G148" s="1258">
        <v>566.82000000000005</v>
      </c>
      <c r="H148" s="227">
        <f>IF(G148="","",G148-G148*COMPASS!$U$29)</f>
        <v>566.82000000000005</v>
      </c>
    </row>
    <row r="149" spans="1:8" ht="19.8">
      <c r="A149" s="1120" t="s">
        <v>14365</v>
      </c>
      <c r="B149" s="1122" t="s">
        <v>467</v>
      </c>
      <c r="C149" s="1204" t="s">
        <v>14366</v>
      </c>
      <c r="D149" s="1217" t="s">
        <v>14367</v>
      </c>
      <c r="E149" s="1210">
        <v>1</v>
      </c>
      <c r="F149" s="1207"/>
      <c r="G149" s="1258">
        <v>24.21</v>
      </c>
      <c r="H149" s="227">
        <f>IF(G149="","",G149-G149*COMPASS!$U$29)</f>
        <v>24.21</v>
      </c>
    </row>
    <row r="150" spans="1:8" ht="19.8">
      <c r="A150" s="1121" t="s">
        <v>14368</v>
      </c>
      <c r="B150" s="1122" t="s">
        <v>467</v>
      </c>
      <c r="C150" s="1204" t="s">
        <v>14369</v>
      </c>
      <c r="D150" s="1212" t="s">
        <v>14370</v>
      </c>
      <c r="E150" s="1206">
        <v>1</v>
      </c>
      <c r="F150" s="1207"/>
      <c r="G150" s="1258">
        <v>40.9</v>
      </c>
      <c r="H150" s="227">
        <f>IF(G150="","",G150-G150*COMPASS!$U$29)</f>
        <v>40.9</v>
      </c>
    </row>
    <row r="151" spans="1:8">
      <c r="A151" s="1219" t="s">
        <v>15500</v>
      </c>
      <c r="B151" s="1220"/>
      <c r="C151" s="1221"/>
      <c r="D151" s="1222"/>
      <c r="E151" s="1223"/>
      <c r="F151" s="1224"/>
      <c r="G151" s="1260"/>
      <c r="H151" s="227" t="str">
        <f>IF(G151="","",G151-G151*COMPASS!$U$29)</f>
        <v/>
      </c>
    </row>
    <row r="152" spans="1:8" ht="20.399999999999999">
      <c r="A152" s="1121" t="s">
        <v>16200</v>
      </c>
      <c r="B152" s="1122" t="s">
        <v>216</v>
      </c>
      <c r="C152" s="1204" t="s">
        <v>16201</v>
      </c>
      <c r="D152" s="1212" t="s">
        <v>16202</v>
      </c>
      <c r="E152" s="1206">
        <v>1</v>
      </c>
      <c r="F152" s="1207"/>
      <c r="G152" s="1258">
        <v>48.75</v>
      </c>
      <c r="H152" s="227">
        <f>IF(G152="","",G152-G152*COMPASS!$U$29)</f>
        <v>48.75</v>
      </c>
    </row>
    <row r="153" spans="1:8" ht="13.8">
      <c r="A153" s="1193" t="s">
        <v>15440</v>
      </c>
      <c r="B153" s="1194"/>
      <c r="C153" s="1195"/>
      <c r="D153" s="1196"/>
      <c r="E153" s="1195"/>
      <c r="F153" s="1197"/>
      <c r="G153" s="1261"/>
      <c r="H153" s="227" t="str">
        <f>IF(G153="","",G153-G153*COMPASS!$U$29)</f>
        <v/>
      </c>
    </row>
    <row r="154" spans="1:8">
      <c r="A154" s="1199" t="s">
        <v>16760</v>
      </c>
      <c r="B154" s="1213"/>
      <c r="C154" s="1214"/>
      <c r="D154" s="1215"/>
      <c r="E154" s="1199"/>
      <c r="F154" s="1216"/>
      <c r="G154" s="1259"/>
      <c r="H154" s="227" t="str">
        <f>IF(G154="","",G154-G154*COMPASS!$U$29)</f>
        <v/>
      </c>
    </row>
    <row r="155" spans="1:8" ht="20.399999999999999">
      <c r="A155" s="1121" t="s">
        <v>16761</v>
      </c>
      <c r="B155" s="1122" t="s">
        <v>467</v>
      </c>
      <c r="C155" s="1233" t="s">
        <v>16762</v>
      </c>
      <c r="D155" s="1212" t="s">
        <v>16763</v>
      </c>
      <c r="E155" s="1206">
        <v>1</v>
      </c>
      <c r="F155" s="1207"/>
      <c r="G155" s="1258">
        <v>66.040000000000006</v>
      </c>
      <c r="H155" s="227">
        <f>IF(G155="","",G155-G155*COMPASS!$U$29)</f>
        <v>66.040000000000006</v>
      </c>
    </row>
    <row r="156" spans="1:8">
      <c r="A156" s="1199" t="s">
        <v>15441</v>
      </c>
      <c r="B156" s="1213"/>
      <c r="C156" s="1214"/>
      <c r="D156" s="1215"/>
      <c r="E156" s="1199"/>
      <c r="F156" s="1216"/>
      <c r="G156" s="1259"/>
      <c r="H156" s="227" t="str">
        <f>IF(G156="","",G156-G156*COMPASS!$U$29)</f>
        <v/>
      </c>
    </row>
    <row r="157" spans="1:8" ht="20.399999999999999">
      <c r="A157" s="1121" t="s">
        <v>15442</v>
      </c>
      <c r="B157" s="1122" t="s">
        <v>467</v>
      </c>
      <c r="C157" s="1233" t="s">
        <v>15443</v>
      </c>
      <c r="D157" s="1212" t="s">
        <v>15444</v>
      </c>
      <c r="E157" s="1206">
        <v>1</v>
      </c>
      <c r="F157" s="1207"/>
      <c r="G157" s="1258">
        <v>158.12</v>
      </c>
      <c r="H157" s="227">
        <f>IF(G157="","",G157-G157*COMPASS!$U$29)</f>
        <v>158.12</v>
      </c>
    </row>
    <row r="158" spans="1:8" ht="20.399999999999999">
      <c r="A158" s="1121" t="s">
        <v>15445</v>
      </c>
      <c r="B158" s="1122" t="s">
        <v>467</v>
      </c>
      <c r="C158" s="1233" t="s">
        <v>15446</v>
      </c>
      <c r="D158" s="1212" t="s">
        <v>15447</v>
      </c>
      <c r="E158" s="1206">
        <v>1</v>
      </c>
      <c r="F158" s="1207"/>
      <c r="G158" s="1258">
        <v>202.11</v>
      </c>
      <c r="H158" s="227">
        <f>IF(G158="","",G158-G158*COMPASS!$U$29)</f>
        <v>202.11</v>
      </c>
    </row>
    <row r="159" spans="1:8" ht="20.399999999999999">
      <c r="A159" s="1121" t="s">
        <v>17542</v>
      </c>
      <c r="B159" s="1122" t="s">
        <v>467</v>
      </c>
      <c r="C159" s="1233" t="s">
        <v>17543</v>
      </c>
      <c r="D159" s="1212" t="s">
        <v>17544</v>
      </c>
      <c r="E159" s="1206">
        <v>1</v>
      </c>
      <c r="F159" s="1207"/>
      <c r="G159" s="1266">
        <v>250.42</v>
      </c>
      <c r="H159" s="227">
        <f>IF(G159="","",G159-G159*COMPASS!$U$29)</f>
        <v>250.42</v>
      </c>
    </row>
    <row r="160" spans="1:8">
      <c r="A160" s="1199" t="s">
        <v>15448</v>
      </c>
      <c r="B160" s="1213"/>
      <c r="C160" s="1214"/>
      <c r="D160" s="1215"/>
      <c r="E160" s="1199"/>
      <c r="F160" s="1216"/>
      <c r="G160" s="1259"/>
      <c r="H160" s="227" t="str">
        <f>IF(G160="","",G160-G160*COMPASS!$U$29)</f>
        <v/>
      </c>
    </row>
    <row r="161" spans="1:8" ht="20.399999999999999">
      <c r="A161" s="1121" t="s">
        <v>16764</v>
      </c>
      <c r="B161" s="1122" t="s">
        <v>467</v>
      </c>
      <c r="C161" s="1233" t="s">
        <v>16765</v>
      </c>
      <c r="D161" s="1212" t="s">
        <v>16766</v>
      </c>
      <c r="E161" s="1206">
        <v>1</v>
      </c>
      <c r="F161" s="1207"/>
      <c r="G161" s="1258">
        <v>333.91</v>
      </c>
      <c r="H161" s="227">
        <f>IF(G161="","",G161-G161*COMPASS!$U$29)</f>
        <v>333.91</v>
      </c>
    </row>
    <row r="162" spans="1:8" ht="13.8">
      <c r="A162" s="1193" t="s">
        <v>17545</v>
      </c>
      <c r="B162" s="1194"/>
      <c r="C162" s="1195"/>
      <c r="D162" s="1196"/>
      <c r="E162" s="1195"/>
      <c r="F162" s="1197"/>
      <c r="G162" s="1261"/>
      <c r="H162" s="227" t="str">
        <f>IF(G162="","",G162-G162*COMPASS!$U$29)</f>
        <v/>
      </c>
    </row>
    <row r="163" spans="1:8">
      <c r="A163" s="1199" t="s">
        <v>17546</v>
      </c>
      <c r="B163" s="1213"/>
      <c r="C163" s="1214"/>
      <c r="D163" s="1215"/>
      <c r="E163" s="1199"/>
      <c r="F163" s="1216"/>
      <c r="G163" s="1259"/>
      <c r="H163" s="227" t="str">
        <f>IF(G163="","",G163-G163*COMPASS!$U$29)</f>
        <v/>
      </c>
    </row>
    <row r="164" spans="1:8" ht="20.399999999999999">
      <c r="A164" s="1121" t="s">
        <v>17547</v>
      </c>
      <c r="B164" s="1122" t="s">
        <v>216</v>
      </c>
      <c r="C164" s="1204" t="s">
        <v>17548</v>
      </c>
      <c r="D164" s="1212" t="s">
        <v>17549</v>
      </c>
      <c r="E164" s="1206"/>
      <c r="F164" s="1207"/>
      <c r="G164" s="1258">
        <v>2.87</v>
      </c>
      <c r="H164" s="227">
        <f>IF(G164="","",G164-G164*COMPASS!$U$29)</f>
        <v>2.87</v>
      </c>
    </row>
    <row r="165" spans="1:8" ht="20.399999999999999">
      <c r="A165" s="1121" t="s">
        <v>14782</v>
      </c>
      <c r="B165" s="1122" t="s">
        <v>216</v>
      </c>
      <c r="C165" s="1204" t="s">
        <v>14783</v>
      </c>
      <c r="D165" s="1212" t="s">
        <v>14784</v>
      </c>
      <c r="E165" s="1206"/>
      <c r="F165" s="1207"/>
      <c r="G165" s="1258">
        <v>28.54</v>
      </c>
      <c r="H165" s="227">
        <f>IF(G165="","",G165-G165*COMPASS!$U$29)</f>
        <v>28.54</v>
      </c>
    </row>
    <row r="166" spans="1:8" ht="20.399999999999999">
      <c r="A166" s="1329" t="s">
        <v>14787</v>
      </c>
      <c r="B166" s="1122" t="s">
        <v>216</v>
      </c>
      <c r="C166" s="1204" t="s">
        <v>14788</v>
      </c>
      <c r="D166" s="1330" t="s">
        <v>14789</v>
      </c>
      <c r="E166" s="1206"/>
      <c r="F166" s="1207"/>
      <c r="G166" s="1258">
        <v>54.2</v>
      </c>
      <c r="H166" s="227">
        <f>IF(G166="","",G166-G166*COMPASS!$U$29)</f>
        <v>54.2</v>
      </c>
    </row>
    <row r="167" spans="1:8" ht="20.399999999999999">
      <c r="A167" s="1329" t="s">
        <v>15469</v>
      </c>
      <c r="B167" s="1122" t="s">
        <v>216</v>
      </c>
      <c r="C167" s="1204" t="s">
        <v>15470</v>
      </c>
      <c r="D167" s="1212" t="s">
        <v>15471</v>
      </c>
      <c r="E167" s="1206"/>
      <c r="F167" s="1207"/>
      <c r="G167" s="1258">
        <v>99.94</v>
      </c>
      <c r="H167" s="227">
        <f>IF(G167="","",G167-G167*COMPASS!$U$29)</f>
        <v>99.94</v>
      </c>
    </row>
    <row r="168" spans="1:8" ht="20.399999999999999">
      <c r="A168" s="1121" t="s">
        <v>17550</v>
      </c>
      <c r="B168" s="1122" t="s">
        <v>216</v>
      </c>
      <c r="C168" s="1204" t="s">
        <v>16770</v>
      </c>
      <c r="D168" s="1212" t="s">
        <v>16771</v>
      </c>
      <c r="E168" s="1206"/>
      <c r="F168" s="1207"/>
      <c r="G168" s="1258">
        <v>160.55000000000001</v>
      </c>
      <c r="H168" s="227">
        <f>IF(G168="","",G168-G168*COMPASS!$U$29)</f>
        <v>160.55000000000001</v>
      </c>
    </row>
    <row r="169" spans="1:8" ht="13.8">
      <c r="A169" s="1193" t="s">
        <v>14383</v>
      </c>
      <c r="B169" s="1194"/>
      <c r="C169" s="1195"/>
      <c r="D169" s="1196"/>
      <c r="E169" s="1195"/>
      <c r="F169" s="1197"/>
      <c r="G169" s="1261"/>
      <c r="H169" s="227" t="str">
        <f>IF(G169="","",G169-G169*COMPASS!$U$29)</f>
        <v/>
      </c>
    </row>
    <row r="170" spans="1:8">
      <c r="A170" s="1219" t="s">
        <v>15449</v>
      </c>
      <c r="B170" s="1220"/>
      <c r="C170" s="1221"/>
      <c r="D170" s="1222"/>
      <c r="E170" s="1223"/>
      <c r="F170" s="1224"/>
      <c r="G170" s="1260"/>
      <c r="H170" s="227" t="str">
        <f>IF(G170="","",G170-G170*COMPASS!$U$29)</f>
        <v/>
      </c>
    </row>
    <row r="171" spans="1:8" ht="20.399999999999999">
      <c r="A171" s="1120" t="s">
        <v>14821</v>
      </c>
      <c r="B171" s="820" t="s">
        <v>467</v>
      </c>
      <c r="C171" s="1233" t="s">
        <v>14822</v>
      </c>
      <c r="D171" s="1217" t="s">
        <v>14823</v>
      </c>
      <c r="E171" s="1206">
        <v>1</v>
      </c>
      <c r="F171" s="1207"/>
      <c r="G171" s="1258">
        <v>141.71</v>
      </c>
      <c r="H171" s="227">
        <f>IF(G171="","",G171-G171*COMPASS!$U$29)</f>
        <v>141.71</v>
      </c>
    </row>
    <row r="172" spans="1:8">
      <c r="A172" s="1219" t="s">
        <v>15450</v>
      </c>
      <c r="B172" s="1220"/>
      <c r="C172" s="1221"/>
      <c r="D172" s="1222"/>
      <c r="E172" s="1223"/>
      <c r="F172" s="1224"/>
      <c r="G172" s="1260"/>
      <c r="H172" s="227" t="str">
        <f>IF(G172="","",G172-G172*COMPASS!$U$29)</f>
        <v/>
      </c>
    </row>
    <row r="173" spans="1:8" ht="20.399999999999999">
      <c r="A173" s="1120" t="s">
        <v>15451</v>
      </c>
      <c r="B173" s="820" t="s">
        <v>467</v>
      </c>
      <c r="C173" s="1204" t="s">
        <v>15452</v>
      </c>
      <c r="D173" s="1217" t="s">
        <v>15453</v>
      </c>
      <c r="E173" s="1206">
        <v>1</v>
      </c>
      <c r="F173" s="1207"/>
      <c r="G173" s="1258">
        <v>284.20999999999998</v>
      </c>
      <c r="H173" s="227">
        <f>IF(G173="","",G173-G173*COMPASS!$U$29)</f>
        <v>284.20999999999998</v>
      </c>
    </row>
    <row r="174" spans="1:8" ht="20.399999999999999">
      <c r="A174" s="1121" t="s">
        <v>15454</v>
      </c>
      <c r="B174" s="1122" t="s">
        <v>467</v>
      </c>
      <c r="C174" s="1204" t="s">
        <v>15455</v>
      </c>
      <c r="D174" s="1212" t="s">
        <v>15453</v>
      </c>
      <c r="E174" s="1206">
        <v>1</v>
      </c>
      <c r="F174" s="1207"/>
      <c r="G174" s="1258">
        <v>342.52</v>
      </c>
      <c r="H174" s="227">
        <f>IF(G174="","",G174-G174*COMPASS!$U$29)</f>
        <v>342.52</v>
      </c>
    </row>
    <row r="175" spans="1:8" ht="20.399999999999999">
      <c r="A175" s="1121" t="s">
        <v>15456</v>
      </c>
      <c r="B175" s="1122" t="s">
        <v>467</v>
      </c>
      <c r="C175" s="1204" t="s">
        <v>15457</v>
      </c>
      <c r="D175" s="1212" t="s">
        <v>15458</v>
      </c>
      <c r="E175" s="1206">
        <v>1</v>
      </c>
      <c r="F175" s="1207"/>
      <c r="G175" s="1258">
        <v>339.25</v>
      </c>
      <c r="H175" s="227">
        <f>IF(G175="","",G175-G175*COMPASS!$U$29)</f>
        <v>339.25</v>
      </c>
    </row>
    <row r="176" spans="1:8" ht="20.399999999999999">
      <c r="A176" s="1121" t="s">
        <v>15459</v>
      </c>
      <c r="B176" s="1122" t="s">
        <v>467</v>
      </c>
      <c r="C176" s="1204" t="s">
        <v>15460</v>
      </c>
      <c r="D176" s="1212" t="s">
        <v>15458</v>
      </c>
      <c r="E176" s="1206">
        <v>1</v>
      </c>
      <c r="F176" s="1207"/>
      <c r="G176" s="1258">
        <v>388.3</v>
      </c>
      <c r="H176" s="227">
        <f>IF(G176="","",G176-G176*COMPASS!$U$29)</f>
        <v>388.3</v>
      </c>
    </row>
    <row r="177" spans="1:8" ht="20.399999999999999">
      <c r="A177" s="1331" t="s">
        <v>16338</v>
      </c>
      <c r="B177" s="1332" t="s">
        <v>467</v>
      </c>
      <c r="C177" s="1333" t="s">
        <v>16339</v>
      </c>
      <c r="D177" s="1334" t="s">
        <v>16340</v>
      </c>
      <c r="E177" s="1234">
        <v>1</v>
      </c>
      <c r="F177" s="1207"/>
      <c r="G177" s="1258">
        <v>152.99</v>
      </c>
      <c r="H177" s="227">
        <f>IF(G177="","",G177-G177*COMPASS!$U$29)</f>
        <v>152.99</v>
      </c>
    </row>
    <row r="178" spans="1:8" ht="20.399999999999999">
      <c r="A178" s="1331" t="s">
        <v>16341</v>
      </c>
      <c r="B178" s="1332" t="s">
        <v>467</v>
      </c>
      <c r="C178" s="1333" t="s">
        <v>16342</v>
      </c>
      <c r="D178" s="1334" t="s">
        <v>16343</v>
      </c>
      <c r="E178" s="1234">
        <v>1</v>
      </c>
      <c r="F178" s="1207"/>
      <c r="G178" s="1258">
        <v>275.36</v>
      </c>
      <c r="H178" s="227">
        <f>IF(G178="","",G178-G178*COMPASS!$U$29)</f>
        <v>275.36</v>
      </c>
    </row>
    <row r="179" spans="1:8" ht="20.399999999999999">
      <c r="A179" s="1331" t="s">
        <v>16344</v>
      </c>
      <c r="B179" s="1332" t="s">
        <v>467</v>
      </c>
      <c r="C179" s="1333" t="s">
        <v>16345</v>
      </c>
      <c r="D179" s="1334" t="s">
        <v>16346</v>
      </c>
      <c r="E179" s="1234">
        <v>1</v>
      </c>
      <c r="F179" s="1207"/>
      <c r="G179" s="1258">
        <v>15.31</v>
      </c>
      <c r="H179" s="227">
        <f>IF(G179="","",G179-G179*COMPASS!$U$29)</f>
        <v>15.31</v>
      </c>
    </row>
    <row r="180" spans="1:8" ht="20.399999999999999">
      <c r="A180" s="1121" t="s">
        <v>15461</v>
      </c>
      <c r="B180" s="1122" t="s">
        <v>467</v>
      </c>
      <c r="C180" s="1204" t="s">
        <v>15462</v>
      </c>
      <c r="D180" s="1212" t="s">
        <v>14795</v>
      </c>
      <c r="E180" s="1206">
        <v>1</v>
      </c>
      <c r="F180" s="1207"/>
      <c r="G180" s="1258">
        <v>516.16</v>
      </c>
      <c r="H180" s="227">
        <f>IF(G180="","",G180-G180*COMPASS!$U$29)</f>
        <v>516.16</v>
      </c>
    </row>
    <row r="181" spans="1:8" ht="20.399999999999999">
      <c r="A181" s="1121" t="s">
        <v>14793</v>
      </c>
      <c r="B181" s="1122" t="s">
        <v>467</v>
      </c>
      <c r="C181" s="1204" t="s">
        <v>14794</v>
      </c>
      <c r="D181" s="1212" t="s">
        <v>14795</v>
      </c>
      <c r="E181" s="1206">
        <v>1</v>
      </c>
      <c r="F181" s="1207"/>
      <c r="G181" s="1258">
        <v>569.21</v>
      </c>
      <c r="H181" s="227">
        <f>IF(G181="","",G181-G181*COMPASS!$U$29)</f>
        <v>569.21</v>
      </c>
    </row>
    <row r="182" spans="1:8" ht="20.399999999999999">
      <c r="A182" s="1335" t="s">
        <v>16347</v>
      </c>
      <c r="B182" s="1336" t="s">
        <v>467</v>
      </c>
      <c r="C182" s="1337" t="s">
        <v>16348</v>
      </c>
      <c r="D182" s="1338" t="s">
        <v>16349</v>
      </c>
      <c r="E182" s="1206">
        <v>1</v>
      </c>
      <c r="F182" s="1207"/>
      <c r="G182" s="1258">
        <v>587.41</v>
      </c>
      <c r="H182" s="227">
        <f>IF(G182="","",G182-G182*COMPASS!$U$29)</f>
        <v>587.41</v>
      </c>
    </row>
    <row r="183" spans="1:8" ht="20.399999999999999">
      <c r="A183" s="1335" t="s">
        <v>16350</v>
      </c>
      <c r="B183" s="1336" t="s">
        <v>467</v>
      </c>
      <c r="C183" s="1337" t="s">
        <v>16351</v>
      </c>
      <c r="D183" s="1338" t="s">
        <v>16352</v>
      </c>
      <c r="E183" s="1206">
        <v>1</v>
      </c>
      <c r="F183" s="1207"/>
      <c r="G183" s="1258">
        <v>638.88</v>
      </c>
      <c r="H183" s="227">
        <f>IF(G183="","",G183-G183*COMPASS!$U$29)</f>
        <v>638.88</v>
      </c>
    </row>
    <row r="184" spans="1:8" ht="20.399999999999999">
      <c r="A184" s="1331" t="s">
        <v>16353</v>
      </c>
      <c r="B184" s="1332" t="s">
        <v>467</v>
      </c>
      <c r="C184" s="1333" t="s">
        <v>16354</v>
      </c>
      <c r="D184" s="1334" t="s">
        <v>16355</v>
      </c>
      <c r="E184" s="1234">
        <v>1</v>
      </c>
      <c r="F184" s="1207"/>
      <c r="G184" s="1258">
        <v>243.24</v>
      </c>
      <c r="H184" s="227">
        <f>IF(G184="","",G184-G184*COMPASS!$U$29)</f>
        <v>243.24</v>
      </c>
    </row>
    <row r="185" spans="1:8" ht="20.399999999999999">
      <c r="A185" s="1331" t="s">
        <v>14802</v>
      </c>
      <c r="B185" s="1332" t="s">
        <v>467</v>
      </c>
      <c r="C185" s="1333" t="s">
        <v>14803</v>
      </c>
      <c r="D185" s="1334" t="s">
        <v>16356</v>
      </c>
      <c r="E185" s="1234">
        <v>1</v>
      </c>
      <c r="F185" s="1207"/>
      <c r="G185" s="1258">
        <v>437.81</v>
      </c>
      <c r="H185" s="227">
        <f>IF(G185="","",G185-G185*COMPASS!$U$29)</f>
        <v>437.81</v>
      </c>
    </row>
    <row r="186" spans="1:8" ht="20.399999999999999">
      <c r="A186" s="1331" t="s">
        <v>16357</v>
      </c>
      <c r="B186" s="1332" t="s">
        <v>467</v>
      </c>
      <c r="C186" s="1333" t="s">
        <v>16358</v>
      </c>
      <c r="D186" s="1334" t="s">
        <v>16359</v>
      </c>
      <c r="E186" s="1234">
        <v>1</v>
      </c>
      <c r="F186" s="1207"/>
      <c r="G186" s="1258">
        <v>24.32</v>
      </c>
      <c r="H186" s="227">
        <f>IF(G186="","",G186-G186*COMPASS!$U$29)</f>
        <v>24.32</v>
      </c>
    </row>
    <row r="187" spans="1:8" ht="20.399999999999999">
      <c r="A187" s="1121" t="s">
        <v>14812</v>
      </c>
      <c r="B187" s="1122" t="s">
        <v>467</v>
      </c>
      <c r="C187" s="1204" t="s">
        <v>14813</v>
      </c>
      <c r="D187" s="1208" t="s">
        <v>14814</v>
      </c>
      <c r="E187" s="1206">
        <v>1</v>
      </c>
      <c r="F187" s="1207"/>
      <c r="G187" s="1258">
        <v>719.64</v>
      </c>
      <c r="H187" s="227">
        <f>IF(G187="","",G187-G187*COMPASS!$U$29)</f>
        <v>719.64</v>
      </c>
    </row>
    <row r="188" spans="1:8" ht="20.399999999999999">
      <c r="A188" s="1121" t="s">
        <v>14815</v>
      </c>
      <c r="B188" s="1122" t="s">
        <v>467</v>
      </c>
      <c r="C188" s="1204" t="s">
        <v>14816</v>
      </c>
      <c r="D188" s="1208" t="s">
        <v>14817</v>
      </c>
      <c r="E188" s="1206">
        <v>1</v>
      </c>
      <c r="F188" s="1207"/>
      <c r="G188" s="1258">
        <v>862.92</v>
      </c>
      <c r="H188" s="227">
        <f>IF(G188="","",G188-G188*COMPASS!$U$29)</f>
        <v>862.92</v>
      </c>
    </row>
    <row r="189" spans="1:8" ht="20.399999999999999">
      <c r="A189" s="1121" t="s">
        <v>15463</v>
      </c>
      <c r="B189" s="1122" t="s">
        <v>467</v>
      </c>
      <c r="C189" s="1204" t="s">
        <v>15464</v>
      </c>
      <c r="D189" s="1208" t="s">
        <v>15465</v>
      </c>
      <c r="E189" s="1206">
        <v>1</v>
      </c>
      <c r="F189" s="1207"/>
      <c r="G189" s="1258">
        <v>770.29</v>
      </c>
      <c r="H189" s="227">
        <f>IF(G189="","",G189-G189*COMPASS!$U$29)</f>
        <v>770.29</v>
      </c>
    </row>
    <row r="190" spans="1:8" ht="20.399999999999999">
      <c r="A190" s="1121" t="s">
        <v>16767</v>
      </c>
      <c r="B190" s="1122" t="s">
        <v>467</v>
      </c>
      <c r="C190" s="1204" t="s">
        <v>15464</v>
      </c>
      <c r="D190" s="1208" t="s">
        <v>16768</v>
      </c>
      <c r="E190" s="1206">
        <v>1</v>
      </c>
      <c r="F190" s="1207"/>
      <c r="G190" s="1258">
        <v>900.13</v>
      </c>
      <c r="H190" s="227">
        <f>IF(G190="","",G190-G190*COMPASS!$U$29)</f>
        <v>900.13</v>
      </c>
    </row>
    <row r="191" spans="1:8" ht="20.399999999999999">
      <c r="A191" s="1331" t="s">
        <v>15475</v>
      </c>
      <c r="B191" s="1332" t="s">
        <v>467</v>
      </c>
      <c r="C191" s="1333" t="s">
        <v>15476</v>
      </c>
      <c r="D191" s="1334" t="s">
        <v>16360</v>
      </c>
      <c r="E191" s="1234">
        <v>1</v>
      </c>
      <c r="F191" s="1207"/>
      <c r="G191" s="1258">
        <v>369.85</v>
      </c>
      <c r="H191" s="227">
        <f>IF(G191="","",G191-G191*COMPASS!$U$29)</f>
        <v>369.85</v>
      </c>
    </row>
    <row r="192" spans="1:8" ht="20.399999999999999">
      <c r="A192" s="1331" t="s">
        <v>15477</v>
      </c>
      <c r="B192" s="1332" t="s">
        <v>467</v>
      </c>
      <c r="C192" s="1333" t="s">
        <v>15478</v>
      </c>
      <c r="D192" s="1334" t="s">
        <v>16361</v>
      </c>
      <c r="E192" s="1234">
        <v>1</v>
      </c>
      <c r="F192" s="1207"/>
      <c r="G192" s="1258">
        <v>628.74</v>
      </c>
      <c r="H192" s="227">
        <f>IF(G192="","",G192-G192*COMPASS!$U$29)</f>
        <v>628.74</v>
      </c>
    </row>
    <row r="193" spans="1:8" ht="20.399999999999999">
      <c r="A193" s="1331" t="s">
        <v>16362</v>
      </c>
      <c r="B193" s="1332" t="s">
        <v>467</v>
      </c>
      <c r="C193" s="1333" t="s">
        <v>16363</v>
      </c>
      <c r="D193" s="1334" t="s">
        <v>16364</v>
      </c>
      <c r="E193" s="1234">
        <v>1</v>
      </c>
      <c r="F193" s="1207"/>
      <c r="G193" s="1258">
        <v>36.99</v>
      </c>
      <c r="H193" s="227">
        <f>IF(G193="","",G193-G193*COMPASS!$U$29)</f>
        <v>36.99</v>
      </c>
    </row>
    <row r="194" spans="1:8" ht="30.6">
      <c r="A194" s="1121" t="s">
        <v>16203</v>
      </c>
      <c r="B194" s="1122" t="s">
        <v>467</v>
      </c>
      <c r="C194" s="1204" t="s">
        <v>16204</v>
      </c>
      <c r="D194" s="1208" t="s">
        <v>16205</v>
      </c>
      <c r="E194" s="1206">
        <v>1</v>
      </c>
      <c r="F194" s="1207"/>
      <c r="G194" s="1258">
        <v>1009.38</v>
      </c>
      <c r="H194" s="227">
        <f>IF(G194="","",G194-G194*COMPASS!$U$29)</f>
        <v>1009.38</v>
      </c>
    </row>
    <row r="195" spans="1:8" ht="20.399999999999999">
      <c r="A195" s="1121" t="s">
        <v>14818</v>
      </c>
      <c r="B195" s="1122" t="s">
        <v>467</v>
      </c>
      <c r="C195" s="1204" t="s">
        <v>14819</v>
      </c>
      <c r="D195" s="1208" t="s">
        <v>14820</v>
      </c>
      <c r="E195" s="1206">
        <v>1</v>
      </c>
      <c r="F195" s="1207"/>
      <c r="G195" s="1258">
        <v>1150.29</v>
      </c>
      <c r="H195" s="227">
        <f>IF(G195="","",G195-G195*COMPASS!$U$29)</f>
        <v>1150.29</v>
      </c>
    </row>
    <row r="196" spans="1:8" ht="20.399999999999999">
      <c r="A196" s="1331" t="s">
        <v>16298</v>
      </c>
      <c r="B196" s="1332" t="s">
        <v>467</v>
      </c>
      <c r="C196" s="1333" t="s">
        <v>16299</v>
      </c>
      <c r="D196" s="1334" t="s">
        <v>16300</v>
      </c>
      <c r="E196" s="1234">
        <v>1</v>
      </c>
      <c r="F196" s="1207"/>
      <c r="G196" s="1258">
        <v>474.96</v>
      </c>
      <c r="H196" s="227">
        <f>IF(G196="","",G196-G196*COMPASS!$U$29)</f>
        <v>474.96</v>
      </c>
    </row>
    <row r="197" spans="1:8" ht="20.399999999999999">
      <c r="A197" s="1331" t="s">
        <v>15479</v>
      </c>
      <c r="B197" s="1332" t="s">
        <v>467</v>
      </c>
      <c r="C197" s="1333" t="s">
        <v>15480</v>
      </c>
      <c r="D197" s="1334" t="s">
        <v>16300</v>
      </c>
      <c r="E197" s="1234">
        <v>1</v>
      </c>
      <c r="F197" s="1207"/>
      <c r="G197" s="1258">
        <v>759.93</v>
      </c>
      <c r="H197" s="227">
        <f>IF(G197="","",G197-G197*COMPASS!$U$29)</f>
        <v>759.93</v>
      </c>
    </row>
    <row r="198" spans="1:8" ht="20.399999999999999">
      <c r="A198" s="1331" t="s">
        <v>16206</v>
      </c>
      <c r="B198" s="1332" t="s">
        <v>467</v>
      </c>
      <c r="C198" s="1333" t="s">
        <v>16207</v>
      </c>
      <c r="D198" s="1334" t="s">
        <v>16300</v>
      </c>
      <c r="E198" s="1234">
        <v>1</v>
      </c>
      <c r="F198" s="1207"/>
      <c r="G198" s="1258">
        <v>47.51</v>
      </c>
      <c r="H198" s="227">
        <f>IF(G198="","",G198-G198*COMPASS!$U$29)</f>
        <v>47.51</v>
      </c>
    </row>
    <row r="199" spans="1:8" ht="20.399999999999999">
      <c r="A199" s="1121" t="s">
        <v>16174</v>
      </c>
      <c r="B199" s="1122" t="s">
        <v>467</v>
      </c>
      <c r="C199" s="1204" t="s">
        <v>16175</v>
      </c>
      <c r="D199" s="1212" t="s">
        <v>16176</v>
      </c>
      <c r="E199" s="1206">
        <v>1</v>
      </c>
      <c r="F199" s="1207"/>
      <c r="G199" s="1258">
        <v>1941.16</v>
      </c>
      <c r="H199" s="227">
        <f>IF(G199="","",G199-G199*COMPASS!$U$29)</f>
        <v>1941.16</v>
      </c>
    </row>
    <row r="200" spans="1:8" ht="20.399999999999999">
      <c r="A200" s="1331" t="s">
        <v>15831</v>
      </c>
      <c r="B200" s="1332" t="s">
        <v>467</v>
      </c>
      <c r="C200" s="1333" t="s">
        <v>15832</v>
      </c>
      <c r="D200" s="1334" t="s">
        <v>15833</v>
      </c>
      <c r="E200" s="1234">
        <v>1</v>
      </c>
      <c r="F200" s="1207"/>
      <c r="G200" s="1258">
        <v>812.69</v>
      </c>
      <c r="H200" s="227">
        <f>IF(G200="","",G200-G200*COMPASS!$U$29)</f>
        <v>812.69</v>
      </c>
    </row>
    <row r="201" spans="1:8" ht="20.399999999999999">
      <c r="A201" s="1331" t="s">
        <v>16365</v>
      </c>
      <c r="B201" s="1332" t="s">
        <v>467</v>
      </c>
      <c r="C201" s="1333" t="s">
        <v>16366</v>
      </c>
      <c r="D201" s="1334" t="s">
        <v>16367</v>
      </c>
      <c r="E201" s="1234">
        <v>1</v>
      </c>
      <c r="F201" s="1207"/>
      <c r="G201" s="1258">
        <v>1300.32</v>
      </c>
      <c r="H201" s="227">
        <f>IF(G201="","",G201-G201*COMPASS!$U$29)</f>
        <v>1300.32</v>
      </c>
    </row>
    <row r="202" spans="1:8" ht="20.399999999999999">
      <c r="A202" s="1331" t="s">
        <v>16368</v>
      </c>
      <c r="B202" s="1332" t="s">
        <v>467</v>
      </c>
      <c r="C202" s="1333" t="s">
        <v>16369</v>
      </c>
      <c r="D202" s="1334" t="s">
        <v>16370</v>
      </c>
      <c r="E202" s="1234">
        <v>1</v>
      </c>
      <c r="F202" s="1207"/>
      <c r="G202" s="1258">
        <v>81.27</v>
      </c>
      <c r="H202" s="227">
        <f>IF(G202="","",G202-G202*COMPASS!$U$29)</f>
        <v>81.27</v>
      </c>
    </row>
    <row r="203" spans="1:8">
      <c r="A203" s="1219" t="s">
        <v>14384</v>
      </c>
      <c r="B203" s="1220"/>
      <c r="C203" s="1221"/>
      <c r="D203" s="1222"/>
      <c r="E203" s="1223"/>
      <c r="F203" s="1224"/>
      <c r="G203" s="1260"/>
      <c r="H203" s="227" t="str">
        <f>IF(G203="","",G203-G203*COMPASS!$U$29)</f>
        <v/>
      </c>
    </row>
    <row r="204" spans="1:8" ht="20.399999999999999">
      <c r="A204" s="1120" t="s">
        <v>14387</v>
      </c>
      <c r="B204" s="820" t="s">
        <v>571</v>
      </c>
      <c r="C204" s="1204" t="s">
        <v>14388</v>
      </c>
      <c r="D204" s="1217" t="s">
        <v>14389</v>
      </c>
      <c r="E204" s="1210">
        <v>1</v>
      </c>
      <c r="F204" s="1235"/>
      <c r="G204" s="1258">
        <v>706.07</v>
      </c>
      <c r="H204" s="227">
        <f>IF(G204="","",G204-G204*COMPASS!$U$29)</f>
        <v>706.07</v>
      </c>
    </row>
    <row r="205" spans="1:8">
      <c r="A205" s="1219" t="s">
        <v>14401</v>
      </c>
      <c r="B205" s="1220"/>
      <c r="C205" s="1221"/>
      <c r="D205" s="1222"/>
      <c r="E205" s="1223"/>
      <c r="F205" s="1224"/>
      <c r="G205" s="1260"/>
      <c r="H205" s="227" t="str">
        <f>IF(G205="","",G205-G205*COMPASS!$U$29)</f>
        <v/>
      </c>
    </row>
    <row r="206" spans="1:8">
      <c r="A206" s="1199" t="s">
        <v>14402</v>
      </c>
      <c r="B206" s="1213"/>
      <c r="C206" s="1214"/>
      <c r="D206" s="1215"/>
      <c r="E206" s="1199"/>
      <c r="F206" s="1216"/>
      <c r="G206" s="1267"/>
      <c r="H206" s="227" t="str">
        <f>IF(G206="","",G206-G206*COMPASS!$U$29)</f>
        <v/>
      </c>
    </row>
    <row r="207" spans="1:8" ht="20.399999999999999">
      <c r="A207" s="1120" t="s">
        <v>14403</v>
      </c>
      <c r="B207" s="820" t="s">
        <v>4437</v>
      </c>
      <c r="C207" s="1204" t="s">
        <v>14404</v>
      </c>
      <c r="D207" s="1217" t="s">
        <v>14405</v>
      </c>
      <c r="E207" s="1206">
        <v>1</v>
      </c>
      <c r="F207" s="1218"/>
      <c r="G207" s="1258">
        <v>211.73</v>
      </c>
      <c r="H207" s="227">
        <f>IF(G207="","",G207-G207*COMPASS!$U$29)</f>
        <v>211.73</v>
      </c>
    </row>
    <row r="208" spans="1:8" ht="20.399999999999999">
      <c r="A208" s="1120" t="s">
        <v>14406</v>
      </c>
      <c r="B208" s="820" t="s">
        <v>4437</v>
      </c>
      <c r="C208" s="1204" t="s">
        <v>14407</v>
      </c>
      <c r="D208" s="1217" t="s">
        <v>14408</v>
      </c>
      <c r="E208" s="1206">
        <v>1</v>
      </c>
      <c r="F208" s="1339"/>
      <c r="G208" s="1258">
        <v>786.59</v>
      </c>
      <c r="H208" s="227">
        <f>IF(G208="","",G208-G208*COMPASS!$U$29)</f>
        <v>786.59</v>
      </c>
    </row>
    <row r="209" spans="1:8" ht="13.8">
      <c r="A209" s="1193" t="s">
        <v>14413</v>
      </c>
      <c r="B209" s="1194"/>
      <c r="C209" s="1195"/>
      <c r="D209" s="1196"/>
      <c r="E209" s="1195"/>
      <c r="F209" s="1197"/>
      <c r="G209" s="1261"/>
      <c r="H209" s="227" t="str">
        <f>IF(G209="","",G209-G209*COMPASS!$U$29)</f>
        <v/>
      </c>
    </row>
    <row r="210" spans="1:8">
      <c r="A210" s="1199" t="s">
        <v>14780</v>
      </c>
      <c r="B210" s="1236"/>
      <c r="C210" s="1236"/>
      <c r="D210" s="1237"/>
      <c r="E210" s="1236"/>
      <c r="F210" s="1238"/>
      <c r="G210" s="1267"/>
      <c r="H210" s="227" t="str">
        <f>IF(G210="","",G210-G210*COMPASS!$U$29)</f>
        <v/>
      </c>
    </row>
    <row r="211" spans="1:8" ht="19.8">
      <c r="A211" s="1329" t="s">
        <v>14172</v>
      </c>
      <c r="B211" s="1340" t="s">
        <v>216</v>
      </c>
      <c r="C211" s="1341" t="s">
        <v>14173</v>
      </c>
      <c r="D211" s="1342" t="s">
        <v>14174</v>
      </c>
      <c r="E211" s="1343">
        <v>1</v>
      </c>
      <c r="F211" s="1207"/>
      <c r="G211" s="1258">
        <v>296.32</v>
      </c>
      <c r="H211" s="227">
        <f>IF(G211="","",G211-G211*COMPASS!$U$29)</f>
        <v>296.32</v>
      </c>
    </row>
    <row r="212" spans="1:8" ht="19.8">
      <c r="A212" s="1329" t="s">
        <v>14175</v>
      </c>
      <c r="B212" s="1340" t="s">
        <v>216</v>
      </c>
      <c r="C212" s="1341" t="s">
        <v>14176</v>
      </c>
      <c r="D212" s="1342" t="s">
        <v>14177</v>
      </c>
      <c r="E212" s="1343">
        <v>1</v>
      </c>
      <c r="F212" s="1207"/>
      <c r="G212" s="1258">
        <v>352.16</v>
      </c>
      <c r="H212" s="227">
        <f>IF(G212="","",G212-G212*COMPASS!$U$29)</f>
        <v>352.16</v>
      </c>
    </row>
    <row r="213" spans="1:8" ht="19.8">
      <c r="A213" s="1329" t="s">
        <v>14178</v>
      </c>
      <c r="B213" s="1340" t="s">
        <v>216</v>
      </c>
      <c r="C213" s="1341" t="s">
        <v>14179</v>
      </c>
      <c r="D213" s="1342" t="s">
        <v>14180</v>
      </c>
      <c r="E213" s="1343">
        <v>1</v>
      </c>
      <c r="F213" s="1207"/>
      <c r="G213" s="1258">
        <v>525.58000000000004</v>
      </c>
      <c r="H213" s="227">
        <f>IF(G213="","",G213-G213*COMPASS!$U$29)</f>
        <v>525.58000000000004</v>
      </c>
    </row>
    <row r="214" spans="1:8" ht="19.8">
      <c r="A214" s="1329" t="s">
        <v>15466</v>
      </c>
      <c r="B214" s="1340" t="s">
        <v>216</v>
      </c>
      <c r="C214" s="1341" t="s">
        <v>15467</v>
      </c>
      <c r="D214" s="1342" t="s">
        <v>15468</v>
      </c>
      <c r="E214" s="1343">
        <v>1</v>
      </c>
      <c r="F214" s="1207"/>
      <c r="G214" s="1258">
        <v>21.64</v>
      </c>
      <c r="H214" s="227">
        <f>IF(G214="","",G214-G214*COMPASS!$U$29)</f>
        <v>21.64</v>
      </c>
    </row>
    <row r="215" spans="1:8" ht="20.399999999999999">
      <c r="A215" s="1329" t="s">
        <v>14782</v>
      </c>
      <c r="B215" s="1340" t="s">
        <v>216</v>
      </c>
      <c r="C215" s="1341" t="s">
        <v>14783</v>
      </c>
      <c r="D215" s="1342" t="s">
        <v>14784</v>
      </c>
      <c r="E215" s="1343">
        <v>1</v>
      </c>
      <c r="F215" s="1207"/>
      <c r="G215" s="1258">
        <v>28.54</v>
      </c>
      <c r="H215" s="227">
        <f>IF(G215="","",G215-G215*COMPASS!$U$29)</f>
        <v>28.54</v>
      </c>
    </row>
    <row r="216" spans="1:8" ht="20.399999999999999">
      <c r="A216" s="1329" t="s">
        <v>14787</v>
      </c>
      <c r="B216" s="1340" t="s">
        <v>216</v>
      </c>
      <c r="C216" s="1341" t="s">
        <v>14788</v>
      </c>
      <c r="D216" s="1342" t="s">
        <v>14789</v>
      </c>
      <c r="E216" s="1343">
        <v>1</v>
      </c>
      <c r="F216" s="1207"/>
      <c r="G216" s="1258">
        <v>54.2</v>
      </c>
      <c r="H216" s="227">
        <f>IF(G216="","",G216-G216*COMPASS!$U$29)</f>
        <v>54.2</v>
      </c>
    </row>
    <row r="217" spans="1:8" ht="20.399999999999999">
      <c r="A217" s="1329" t="s">
        <v>15469</v>
      </c>
      <c r="B217" s="1340" t="s">
        <v>216</v>
      </c>
      <c r="C217" s="1341" t="s">
        <v>15470</v>
      </c>
      <c r="D217" s="1342" t="s">
        <v>15471</v>
      </c>
      <c r="E217" s="1343">
        <v>1</v>
      </c>
      <c r="F217" s="1207"/>
      <c r="G217" s="1258">
        <v>99.94</v>
      </c>
      <c r="H217" s="227">
        <f>IF(G217="","",G217-G217*COMPASS!$U$29)</f>
        <v>99.94</v>
      </c>
    </row>
    <row r="218" spans="1:8" ht="20.399999999999999">
      <c r="A218" s="1329" t="s">
        <v>16769</v>
      </c>
      <c r="B218" s="1340" t="s">
        <v>216</v>
      </c>
      <c r="C218" s="1341" t="s">
        <v>16770</v>
      </c>
      <c r="D218" s="1342" t="s">
        <v>16771</v>
      </c>
      <c r="E218" s="1343">
        <v>1</v>
      </c>
      <c r="F218" s="1207"/>
      <c r="G218" s="1258">
        <v>160.55000000000001</v>
      </c>
      <c r="H218" s="227">
        <f>IF(G218="","",G218-G218*COMPASS!$U$29)</f>
        <v>160.55000000000001</v>
      </c>
    </row>
    <row r="219" spans="1:8">
      <c r="A219" s="1219" t="s">
        <v>15449</v>
      </c>
      <c r="B219" s="1220"/>
      <c r="C219" s="1221"/>
      <c r="D219" s="1222"/>
      <c r="E219" s="1223"/>
      <c r="F219" s="1224"/>
      <c r="G219" s="1268"/>
      <c r="H219" s="227" t="str">
        <f>IF(G219="","",G219-G219*COMPASS!$U$29)</f>
        <v/>
      </c>
    </row>
    <row r="220" spans="1:8" ht="20.399999999999999">
      <c r="A220" s="1329" t="s">
        <v>15472</v>
      </c>
      <c r="B220" s="1340" t="s">
        <v>216</v>
      </c>
      <c r="C220" s="1341" t="s">
        <v>15473</v>
      </c>
      <c r="D220" s="1344" t="s">
        <v>15474</v>
      </c>
      <c r="E220" s="1343">
        <v>1</v>
      </c>
      <c r="F220" s="1207"/>
      <c r="G220" s="1258">
        <v>114.14</v>
      </c>
      <c r="H220" s="227">
        <f>IF(G220="","",G220-G220*COMPASS!$U$29)</f>
        <v>114.14</v>
      </c>
    </row>
    <row r="221" spans="1:8">
      <c r="A221" s="1219" t="s">
        <v>16371</v>
      </c>
      <c r="B221" s="1220"/>
      <c r="C221" s="1221"/>
      <c r="D221" s="1222"/>
      <c r="E221" s="1223"/>
      <c r="F221" s="1224"/>
      <c r="G221" s="1268"/>
      <c r="H221" s="227" t="str">
        <f>IF(G221="","",G221-G221*COMPASS!$U$29)</f>
        <v/>
      </c>
    </row>
    <row r="222" spans="1:8" ht="20.399999999999999">
      <c r="A222" s="1341" t="s">
        <v>15481</v>
      </c>
      <c r="B222" s="1340" t="s">
        <v>216</v>
      </c>
      <c r="C222" s="1341" t="s">
        <v>14385</v>
      </c>
      <c r="D222" s="1344" t="s">
        <v>15834</v>
      </c>
      <c r="E222" s="1343">
        <v>1</v>
      </c>
      <c r="F222" s="1207"/>
      <c r="G222" s="1258">
        <v>270.75</v>
      </c>
      <c r="H222" s="227">
        <f>IF(G222="","",G222-G222*COMPASS!$U$29)</f>
        <v>270.75</v>
      </c>
    </row>
    <row r="223" spans="1:8" ht="20.399999999999999">
      <c r="A223" s="1329" t="s">
        <v>14800</v>
      </c>
      <c r="B223" s="1340" t="s">
        <v>216</v>
      </c>
      <c r="C223" s="1341" t="s">
        <v>14386</v>
      </c>
      <c r="D223" s="1344" t="s">
        <v>15835</v>
      </c>
      <c r="E223" s="1343">
        <v>1</v>
      </c>
      <c r="F223" s="1207"/>
      <c r="G223" s="1258">
        <v>487.27</v>
      </c>
      <c r="H223" s="227">
        <f>IF(G223="","",G223-G223*COMPASS!$U$29)</f>
        <v>487.27</v>
      </c>
    </row>
    <row r="224" spans="1:8" ht="20.399999999999999">
      <c r="A224" s="1341" t="s">
        <v>16037</v>
      </c>
      <c r="B224" s="1340" t="s">
        <v>216</v>
      </c>
      <c r="C224" s="1341" t="s">
        <v>14390</v>
      </c>
      <c r="D224" s="1344" t="s">
        <v>15482</v>
      </c>
      <c r="E224" s="1343">
        <v>1</v>
      </c>
      <c r="F224" s="1207"/>
      <c r="G224" s="1258">
        <v>353.08</v>
      </c>
      <c r="H224" s="227">
        <f>IF(G224="","",G224-G224*COMPASS!$U$29)</f>
        <v>353.08</v>
      </c>
    </row>
    <row r="225" spans="1:8" ht="20.399999999999999">
      <c r="A225" s="1341" t="s">
        <v>14391</v>
      </c>
      <c r="B225" s="1340" t="s">
        <v>216</v>
      </c>
      <c r="C225" s="1341" t="s">
        <v>14392</v>
      </c>
      <c r="D225" s="1344" t="s">
        <v>15836</v>
      </c>
      <c r="E225" s="1343">
        <v>1</v>
      </c>
      <c r="F225" s="1207"/>
      <c r="G225" s="1258">
        <v>600.08000000000004</v>
      </c>
      <c r="H225" s="227">
        <f>IF(G225="","",G225-G225*COMPASS!$U$29)</f>
        <v>600.08000000000004</v>
      </c>
    </row>
    <row r="226" spans="1:8" ht="20.399999999999999">
      <c r="A226" s="1341" t="s">
        <v>14393</v>
      </c>
      <c r="B226" s="1340" t="s">
        <v>216</v>
      </c>
      <c r="C226" s="1341" t="s">
        <v>14394</v>
      </c>
      <c r="D226" s="1344" t="s">
        <v>15837</v>
      </c>
      <c r="E226" s="1343">
        <v>1</v>
      </c>
      <c r="F226" s="1207"/>
      <c r="G226" s="1258">
        <v>475</v>
      </c>
      <c r="H226" s="227">
        <f>IF(G226="","",G226-G226*COMPASS!$U$29)</f>
        <v>475</v>
      </c>
    </row>
    <row r="227" spans="1:8" ht="20.399999999999999">
      <c r="A227" s="1341" t="s">
        <v>14395</v>
      </c>
      <c r="B227" s="1340" t="s">
        <v>216</v>
      </c>
      <c r="C227" s="1341" t="s">
        <v>14396</v>
      </c>
      <c r="D227" s="1344" t="s">
        <v>15838</v>
      </c>
      <c r="E227" s="1343">
        <v>1</v>
      </c>
      <c r="F227" s="1207"/>
      <c r="G227" s="1258">
        <v>760</v>
      </c>
      <c r="H227" s="227">
        <f>IF(G227="","",G227-G227*COMPASS!$U$29)</f>
        <v>760</v>
      </c>
    </row>
    <row r="228" spans="1:8" ht="20.399999999999999">
      <c r="A228" s="1341" t="s">
        <v>14397</v>
      </c>
      <c r="B228" s="1340" t="s">
        <v>216</v>
      </c>
      <c r="C228" s="1341" t="s">
        <v>14398</v>
      </c>
      <c r="D228" s="1344" t="s">
        <v>15483</v>
      </c>
      <c r="E228" s="1343">
        <v>1</v>
      </c>
      <c r="F228" s="1207"/>
      <c r="G228" s="1258">
        <v>812.65</v>
      </c>
      <c r="H228" s="227">
        <f>IF(G228="","",G228-G228*COMPASS!$U$29)</f>
        <v>812.65</v>
      </c>
    </row>
    <row r="229" spans="1:8" ht="20.399999999999999">
      <c r="A229" s="1341" t="s">
        <v>14399</v>
      </c>
      <c r="B229" s="1340" t="s">
        <v>216</v>
      </c>
      <c r="C229" s="1341" t="s">
        <v>14400</v>
      </c>
      <c r="D229" s="1344" t="s">
        <v>16208</v>
      </c>
      <c r="E229" s="1343">
        <v>1</v>
      </c>
      <c r="F229" s="1207"/>
      <c r="G229" s="1258">
        <v>1300.32</v>
      </c>
      <c r="H229" s="227">
        <f>IF(G229="","",G229-G229*COMPASS!$U$29)</f>
        <v>1300.32</v>
      </c>
    </row>
    <row r="230" spans="1:8" ht="20.399999999999999">
      <c r="A230" s="1341" t="s">
        <v>15484</v>
      </c>
      <c r="B230" s="1340" t="s">
        <v>216</v>
      </c>
      <c r="C230" s="1341" t="s">
        <v>15485</v>
      </c>
      <c r="D230" s="1344" t="s">
        <v>15839</v>
      </c>
      <c r="E230" s="1343">
        <v>1</v>
      </c>
      <c r="F230" s="1207"/>
      <c r="G230" s="1258">
        <v>1299.92</v>
      </c>
      <c r="H230" s="227">
        <f>IF(G230="","",G230-G230*COMPASS!$U$29)</f>
        <v>1299.92</v>
      </c>
    </row>
    <row r="231" spans="1:8">
      <c r="A231" s="1219" t="s">
        <v>14401</v>
      </c>
      <c r="B231" s="1220"/>
      <c r="C231" s="1221"/>
      <c r="D231" s="1222"/>
      <c r="E231" s="1223"/>
      <c r="F231" s="1224"/>
      <c r="G231" s="1268"/>
      <c r="H231" s="227" t="str">
        <f>IF(G231="","",G231-G231*COMPASS!$U$29)</f>
        <v/>
      </c>
    </row>
    <row r="232" spans="1:8" ht="20.399999999999999">
      <c r="A232" s="1341" t="s">
        <v>15486</v>
      </c>
      <c r="B232" s="1340" t="s">
        <v>216</v>
      </c>
      <c r="C232" s="1341" t="s">
        <v>15487</v>
      </c>
      <c r="D232" s="1344" t="s">
        <v>15840</v>
      </c>
      <c r="E232" s="1343">
        <v>1</v>
      </c>
      <c r="F232" s="1207"/>
      <c r="G232" s="1258">
        <v>53.98</v>
      </c>
      <c r="H232" s="227">
        <f>IF(G232="","",G232-G232*COMPASS!$U$29)</f>
        <v>53.98</v>
      </c>
    </row>
    <row r="233" spans="1:8" ht="20.399999999999999">
      <c r="A233" s="1341" t="s">
        <v>15488</v>
      </c>
      <c r="B233" s="1340" t="s">
        <v>216</v>
      </c>
      <c r="C233" s="1341" t="s">
        <v>15489</v>
      </c>
      <c r="D233" s="1344" t="s">
        <v>15841</v>
      </c>
      <c r="E233" s="1343">
        <v>1</v>
      </c>
      <c r="F233" s="1207"/>
      <c r="G233" s="1258">
        <v>101.75</v>
      </c>
      <c r="H233" s="227">
        <f>IF(G233="","",G233-G233*COMPASS!$U$29)</f>
        <v>101.75</v>
      </c>
    </row>
    <row r="234" spans="1:8" ht="20.399999999999999">
      <c r="A234" s="1329" t="s">
        <v>14785</v>
      </c>
      <c r="B234" s="1340" t="s">
        <v>216</v>
      </c>
      <c r="C234" s="1341" t="s">
        <v>14786</v>
      </c>
      <c r="D234" s="1344" t="s">
        <v>15842</v>
      </c>
      <c r="E234" s="1343">
        <v>1</v>
      </c>
      <c r="F234" s="1207"/>
      <c r="G234" s="1258">
        <v>186.69</v>
      </c>
      <c r="H234" s="227">
        <f>IF(G234="","",G234-G234*COMPASS!$U$29)</f>
        <v>186.69</v>
      </c>
    </row>
    <row r="235" spans="1:8" ht="20.399999999999999">
      <c r="A235" s="1329" t="s">
        <v>15490</v>
      </c>
      <c r="B235" s="1340" t="s">
        <v>216</v>
      </c>
      <c r="C235" s="1341" t="s">
        <v>15491</v>
      </c>
      <c r="D235" s="1344" t="s">
        <v>15843</v>
      </c>
      <c r="E235" s="1343">
        <v>1</v>
      </c>
      <c r="F235" s="1207"/>
      <c r="G235" s="1258">
        <v>352.68</v>
      </c>
      <c r="H235" s="227">
        <f>IF(G235="","",G235-G235*COMPASS!$U$29)</f>
        <v>352.68</v>
      </c>
    </row>
    <row r="236" spans="1:8" ht="20.399999999999999">
      <c r="A236" s="1329" t="s">
        <v>15492</v>
      </c>
      <c r="B236" s="1340" t="s">
        <v>216</v>
      </c>
      <c r="C236" s="1341" t="s">
        <v>15493</v>
      </c>
      <c r="D236" s="1344" t="s">
        <v>15844</v>
      </c>
      <c r="E236" s="1343">
        <v>1</v>
      </c>
      <c r="F236" s="1207"/>
      <c r="G236" s="1258">
        <v>270.75</v>
      </c>
      <c r="H236" s="227">
        <f>IF(G236="","",G236-G236*COMPASS!$U$29)</f>
        <v>270.75</v>
      </c>
    </row>
    <row r="237" spans="1:8" ht="20.399999999999999">
      <c r="A237" s="1329" t="s">
        <v>14796</v>
      </c>
      <c r="B237" s="1340" t="s">
        <v>216</v>
      </c>
      <c r="C237" s="1341" t="s">
        <v>14797</v>
      </c>
      <c r="D237" s="1344" t="s">
        <v>14792</v>
      </c>
      <c r="E237" s="1343">
        <v>1</v>
      </c>
      <c r="F237" s="1207"/>
      <c r="G237" s="1258">
        <v>487.27</v>
      </c>
      <c r="H237" s="227">
        <f>IF(G237="","",G237-G237*COMPASS!$U$29)</f>
        <v>487.27</v>
      </c>
    </row>
    <row r="238" spans="1:8" ht="20.399999999999999">
      <c r="A238" s="1329" t="s">
        <v>15494</v>
      </c>
      <c r="B238" s="1340" t="s">
        <v>216</v>
      </c>
      <c r="C238" s="1341" t="s">
        <v>15495</v>
      </c>
      <c r="D238" s="1344" t="s">
        <v>15845</v>
      </c>
      <c r="E238" s="1343">
        <v>1</v>
      </c>
      <c r="F238" s="1207"/>
      <c r="G238" s="1258">
        <v>300.83999999999997</v>
      </c>
      <c r="H238" s="227">
        <f>IF(G238="","",G238-G238*COMPASS!$U$29)</f>
        <v>300.83999999999997</v>
      </c>
    </row>
    <row r="239" spans="1:8" ht="20.399999999999999">
      <c r="A239" s="1329" t="s">
        <v>15496</v>
      </c>
      <c r="B239" s="1340" t="s">
        <v>216</v>
      </c>
      <c r="C239" s="1341" t="s">
        <v>15497</v>
      </c>
      <c r="D239" s="1344" t="s">
        <v>15846</v>
      </c>
      <c r="E239" s="1343">
        <v>1</v>
      </c>
      <c r="F239" s="1207"/>
      <c r="G239" s="1258">
        <v>511.41</v>
      </c>
      <c r="H239" s="227">
        <f>IF(G239="","",G239-G239*COMPASS!$U$29)</f>
        <v>511.41</v>
      </c>
    </row>
    <row r="240" spans="1:8" ht="20.399999999999999">
      <c r="A240" s="1329" t="s">
        <v>15498</v>
      </c>
      <c r="B240" s="1340" t="s">
        <v>216</v>
      </c>
      <c r="C240" s="1341" t="s">
        <v>15499</v>
      </c>
      <c r="D240" s="1344" t="s">
        <v>15847</v>
      </c>
      <c r="E240" s="1343">
        <v>1</v>
      </c>
      <c r="F240" s="1207"/>
      <c r="G240" s="1258">
        <v>353.08</v>
      </c>
      <c r="H240" s="227">
        <f>IF(G240="","",G240-G240*COMPASS!$U$29)</f>
        <v>353.08</v>
      </c>
    </row>
    <row r="241" spans="1:8" ht="20.399999999999999">
      <c r="A241" s="1329" t="s">
        <v>14790</v>
      </c>
      <c r="B241" s="1340" t="s">
        <v>216</v>
      </c>
      <c r="C241" s="1341" t="s">
        <v>14791</v>
      </c>
      <c r="D241" s="1344" t="s">
        <v>15848</v>
      </c>
      <c r="E241" s="1343">
        <v>1</v>
      </c>
      <c r="F241" s="1207"/>
      <c r="G241" s="1258">
        <v>600.08000000000004</v>
      </c>
      <c r="H241" s="227">
        <f>IF(G241="","",G241-G241*COMPASS!$U$29)</f>
        <v>600.08000000000004</v>
      </c>
    </row>
    <row r="242" spans="1:8" ht="20.399999999999999">
      <c r="A242" s="1329" t="s">
        <v>16209</v>
      </c>
      <c r="B242" s="1340" t="s">
        <v>216</v>
      </c>
      <c r="C242" s="1341" t="s">
        <v>16210</v>
      </c>
      <c r="D242" s="1344" t="s">
        <v>16211</v>
      </c>
      <c r="E242" s="1343">
        <v>1</v>
      </c>
      <c r="F242" s="1207"/>
      <c r="G242" s="1258">
        <v>383.56</v>
      </c>
      <c r="H242" s="227">
        <f>IF(G242="","",G242-G242*COMPASS!$U$29)</f>
        <v>383.56</v>
      </c>
    </row>
    <row r="243" spans="1:8" ht="20.399999999999999">
      <c r="A243" s="1329" t="s">
        <v>16212</v>
      </c>
      <c r="B243" s="1340" t="s">
        <v>216</v>
      </c>
      <c r="C243" s="1341" t="s">
        <v>16213</v>
      </c>
      <c r="D243" s="1344" t="s">
        <v>16214</v>
      </c>
      <c r="E243" s="1343">
        <v>1</v>
      </c>
      <c r="F243" s="1207"/>
      <c r="G243" s="1258">
        <v>475</v>
      </c>
      <c r="H243" s="227">
        <f>IF(G243="","",G243-G243*COMPASS!$U$29)</f>
        <v>475</v>
      </c>
    </row>
    <row r="244" spans="1:8" ht="20.399999999999999">
      <c r="A244" s="1329" t="s">
        <v>16215</v>
      </c>
      <c r="B244" s="1340" t="s">
        <v>216</v>
      </c>
      <c r="C244" s="1341" t="s">
        <v>16216</v>
      </c>
      <c r="D244" s="1344" t="s">
        <v>16217</v>
      </c>
      <c r="E244" s="1343">
        <v>1</v>
      </c>
      <c r="F244" s="1207"/>
      <c r="G244" s="1258">
        <v>760</v>
      </c>
      <c r="H244" s="227">
        <f>IF(G244="","",G244-G244*COMPASS!$U$29)</f>
        <v>760</v>
      </c>
    </row>
    <row r="245" spans="1:8" ht="20.399999999999999">
      <c r="A245" s="1329" t="s">
        <v>16218</v>
      </c>
      <c r="B245" s="1340" t="s">
        <v>216</v>
      </c>
      <c r="C245" s="1341" t="s">
        <v>16219</v>
      </c>
      <c r="D245" s="1344" t="s">
        <v>16220</v>
      </c>
      <c r="E245" s="1343">
        <v>1</v>
      </c>
      <c r="F245" s="1207"/>
      <c r="G245" s="1258">
        <v>140.13</v>
      </c>
      <c r="H245" s="227">
        <f>IF(G245="","",G245-G245*COMPASS!$U$29)</f>
        <v>140.13</v>
      </c>
    </row>
    <row r="246" spans="1:8" ht="20.399999999999999">
      <c r="A246" s="1329" t="s">
        <v>16221</v>
      </c>
      <c r="B246" s="1340" t="s">
        <v>216</v>
      </c>
      <c r="C246" s="1341" t="s">
        <v>16222</v>
      </c>
      <c r="D246" s="1344" t="s">
        <v>16223</v>
      </c>
      <c r="E246" s="1343">
        <v>1</v>
      </c>
      <c r="F246" s="1207"/>
      <c r="G246" s="1258">
        <v>273.13</v>
      </c>
      <c r="H246" s="227">
        <f>IF(G246="","",G246-G246*COMPASS!$U$29)</f>
        <v>273.13</v>
      </c>
    </row>
    <row r="247" spans="1:8" ht="20.399999999999999">
      <c r="A247" s="1329" t="s">
        <v>16224</v>
      </c>
      <c r="B247" s="1340" t="s">
        <v>216</v>
      </c>
      <c r="C247" s="1341" t="s">
        <v>16225</v>
      </c>
      <c r="D247" s="1344" t="s">
        <v>16226</v>
      </c>
      <c r="E247" s="1343">
        <v>1</v>
      </c>
      <c r="F247" s="1207"/>
      <c r="G247" s="1258">
        <v>675.29</v>
      </c>
      <c r="H247" s="227">
        <f>IF(G247="","",G247-G247*COMPASS!$U$29)</f>
        <v>675.29</v>
      </c>
    </row>
    <row r="248" spans="1:8" ht="20.399999999999999">
      <c r="A248" s="1329" t="s">
        <v>16227</v>
      </c>
      <c r="B248" s="1340" t="s">
        <v>216</v>
      </c>
      <c r="C248" s="1341" t="s">
        <v>16228</v>
      </c>
      <c r="D248" s="1344" t="s">
        <v>16229</v>
      </c>
      <c r="E248" s="1343">
        <v>1</v>
      </c>
      <c r="F248" s="1207"/>
      <c r="G248" s="1258">
        <v>812.65</v>
      </c>
      <c r="H248" s="227">
        <f>IF(G248="","",G248-G248*COMPASS!$U$29)</f>
        <v>812.65</v>
      </c>
    </row>
    <row r="249" spans="1:8" ht="20.399999999999999">
      <c r="A249" s="1329" t="s">
        <v>16230</v>
      </c>
      <c r="B249" s="1340" t="s">
        <v>216</v>
      </c>
      <c r="C249" s="1341" t="s">
        <v>16231</v>
      </c>
      <c r="D249" s="1344" t="s">
        <v>16232</v>
      </c>
      <c r="E249" s="1343">
        <v>1</v>
      </c>
      <c r="F249" s="1207"/>
      <c r="G249" s="1258">
        <v>1300.32</v>
      </c>
      <c r="H249" s="227">
        <f>IF(G249="","",G249-G249*COMPASS!$U$29)</f>
        <v>1300.32</v>
      </c>
    </row>
    <row r="250" spans="1:8" ht="13.8">
      <c r="A250" s="1193" t="s">
        <v>15501</v>
      </c>
      <c r="B250" s="1194"/>
      <c r="C250" s="1195"/>
      <c r="D250" s="1239"/>
      <c r="E250" s="1195"/>
      <c r="F250" s="1197"/>
      <c r="G250" s="1261"/>
      <c r="H250" s="227" t="str">
        <f>IF(G250="","",G250-G250*COMPASS!$U$29)</f>
        <v/>
      </c>
    </row>
    <row r="251" spans="1:8">
      <c r="A251" s="1199" t="s">
        <v>15502</v>
      </c>
      <c r="B251" s="1236"/>
      <c r="C251" s="1236"/>
      <c r="D251" s="1237"/>
      <c r="E251" s="1236"/>
      <c r="F251" s="1238"/>
      <c r="G251" s="1267"/>
      <c r="H251" s="227" t="str">
        <f>IF(G251="","",G251-G251*COMPASS!$U$29)</f>
        <v/>
      </c>
    </row>
    <row r="252" spans="1:8" ht="20.399999999999999">
      <c r="A252" s="1341" t="s">
        <v>15503</v>
      </c>
      <c r="B252" s="1340" t="s">
        <v>216</v>
      </c>
      <c r="C252" s="1341" t="s">
        <v>15504</v>
      </c>
      <c r="D252" s="1344" t="s">
        <v>15505</v>
      </c>
      <c r="E252" s="1343">
        <v>1</v>
      </c>
      <c r="F252" s="1207"/>
      <c r="G252" s="1258">
        <v>72.540000000000006</v>
      </c>
      <c r="H252" s="227">
        <f>IF(G252="","",G252-G252*COMPASS!$U$29)</f>
        <v>72.540000000000006</v>
      </c>
    </row>
    <row r="253" spans="1:8" ht="20.399999999999999">
      <c r="A253" s="1341" t="s">
        <v>15506</v>
      </c>
      <c r="B253" s="1340" t="s">
        <v>216</v>
      </c>
      <c r="C253" s="1341" t="s">
        <v>15507</v>
      </c>
      <c r="D253" s="1344" t="s">
        <v>15508</v>
      </c>
      <c r="E253" s="1343">
        <v>1</v>
      </c>
      <c r="F253" s="1207"/>
      <c r="G253" s="1258">
        <v>308.8</v>
      </c>
      <c r="H253" s="227">
        <f>IF(G253="","",G253-G253*COMPASS!$U$29)</f>
        <v>308.8</v>
      </c>
    </row>
    <row r="254" spans="1:8" ht="20.399999999999999">
      <c r="A254" s="1341" t="s">
        <v>16233</v>
      </c>
      <c r="B254" s="1340" t="s">
        <v>216</v>
      </c>
      <c r="C254" s="1341" t="s">
        <v>16234</v>
      </c>
      <c r="D254" s="1344" t="s">
        <v>16235</v>
      </c>
      <c r="E254" s="1343">
        <v>1</v>
      </c>
      <c r="F254" s="1207"/>
      <c r="G254" s="1258">
        <v>580.41999999999996</v>
      </c>
      <c r="H254" s="227">
        <f>IF(G254="","",G254-G254*COMPASS!$U$29)</f>
        <v>580.41999999999996</v>
      </c>
    </row>
    <row r="255" spans="1:8">
      <c r="A255" s="1199" t="s">
        <v>15509</v>
      </c>
      <c r="B255" s="1236"/>
      <c r="C255" s="1236"/>
      <c r="D255" s="1237"/>
      <c r="E255" s="1236"/>
      <c r="F255" s="1238"/>
      <c r="G255" s="1269"/>
      <c r="H255" s="227" t="str">
        <f>IF(G255="","",G255-G255*COMPASS!$U$29)</f>
        <v/>
      </c>
    </row>
    <row r="256" spans="1:8" ht="20.399999999999999">
      <c r="A256" s="1329" t="s">
        <v>14409</v>
      </c>
      <c r="B256" s="1340" t="s">
        <v>216</v>
      </c>
      <c r="C256" s="1341" t="s">
        <v>14410</v>
      </c>
      <c r="D256" s="1344" t="s">
        <v>15510</v>
      </c>
      <c r="E256" s="1343">
        <v>1</v>
      </c>
      <c r="F256" s="1207"/>
      <c r="G256" s="1258">
        <v>129.19</v>
      </c>
      <c r="H256" s="227">
        <f>IF(G256="","",G256-G256*COMPASS!$U$29)</f>
        <v>129.19</v>
      </c>
    </row>
    <row r="257" spans="1:8" ht="20.399999999999999">
      <c r="A257" s="1329" t="s">
        <v>14411</v>
      </c>
      <c r="B257" s="1340" t="s">
        <v>216</v>
      </c>
      <c r="C257" s="1341" t="s">
        <v>14412</v>
      </c>
      <c r="D257" s="1344" t="s">
        <v>15511</v>
      </c>
      <c r="E257" s="1343">
        <v>1</v>
      </c>
      <c r="F257" s="1207"/>
      <c r="G257" s="1258">
        <v>230.06</v>
      </c>
      <c r="H257" s="227">
        <f>IF(G257="","",G257-G257*COMPASS!$U$29)</f>
        <v>230.06</v>
      </c>
    </row>
    <row r="258" spans="1:8" ht="13.8">
      <c r="A258" s="1193" t="s">
        <v>15849</v>
      </c>
      <c r="B258" s="1194"/>
      <c r="C258" s="1195"/>
      <c r="D258" s="1196"/>
      <c r="E258" s="1195"/>
      <c r="F258" s="1197"/>
      <c r="G258" s="1261"/>
      <c r="H258" s="227" t="str">
        <f>IF(G258="","",G258-G258*COMPASS!$U$29)</f>
        <v/>
      </c>
    </row>
    <row r="259" spans="1:8">
      <c r="A259" s="1199" t="s">
        <v>15850</v>
      </c>
      <c r="B259" s="1213"/>
      <c r="C259" s="1214"/>
      <c r="D259" s="1215"/>
      <c r="E259" s="1199"/>
      <c r="F259" s="1216"/>
      <c r="G259" s="1267"/>
      <c r="H259" s="227" t="str">
        <f>IF(G259="","",G259-G259*COMPASS!$U$29)</f>
        <v/>
      </c>
    </row>
    <row r="260" spans="1:8" ht="20.399999999999999">
      <c r="A260" s="1120" t="s">
        <v>15851</v>
      </c>
      <c r="B260" s="820" t="s">
        <v>571</v>
      </c>
      <c r="C260" s="1204" t="s">
        <v>15852</v>
      </c>
      <c r="D260" s="1217" t="s">
        <v>15853</v>
      </c>
      <c r="E260" s="1210">
        <v>1</v>
      </c>
      <c r="F260" s="1218"/>
      <c r="G260" s="1258">
        <v>15.85</v>
      </c>
      <c r="H260" s="227">
        <f>IF(G260="","",G260-G260*COMPASS!$U$29)</f>
        <v>15.85</v>
      </c>
    </row>
    <row r="261" spans="1:8" ht="13.8">
      <c r="A261" s="1193" t="s">
        <v>14414</v>
      </c>
      <c r="B261" s="1194"/>
      <c r="C261" s="1195"/>
      <c r="D261" s="1196"/>
      <c r="E261" s="1195"/>
      <c r="F261" s="1197"/>
      <c r="G261" s="1261"/>
      <c r="H261" s="227" t="str">
        <f>IF(G261="","",G261-G261*COMPASS!$U$29)</f>
        <v/>
      </c>
    </row>
    <row r="262" spans="1:8">
      <c r="A262" s="1199" t="s">
        <v>14415</v>
      </c>
      <c r="B262" s="1213"/>
      <c r="C262" s="1214"/>
      <c r="D262" s="1215"/>
      <c r="E262" s="1199"/>
      <c r="F262" s="1216"/>
      <c r="G262" s="1267"/>
      <c r="H262" s="227" t="str">
        <f>IF(G262="","",G262-G262*COMPASS!$U$29)</f>
        <v/>
      </c>
    </row>
    <row r="263" spans="1:8">
      <c r="A263" s="1121" t="s">
        <v>14416</v>
      </c>
      <c r="B263" s="1122" t="s">
        <v>216</v>
      </c>
      <c r="C263" s="1204" t="s">
        <v>14417</v>
      </c>
      <c r="D263" s="1212" t="s">
        <v>14418</v>
      </c>
      <c r="E263" s="1206">
        <v>1</v>
      </c>
      <c r="F263" s="1240"/>
      <c r="G263" s="1258">
        <v>286.88</v>
      </c>
      <c r="H263" s="227">
        <f>IF(G263="","",G263-G263*COMPASS!$U$29)</f>
        <v>286.88</v>
      </c>
    </row>
    <row r="264" spans="1:8" ht="30.6">
      <c r="A264" s="1121" t="s">
        <v>16172</v>
      </c>
      <c r="B264" s="1122" t="s">
        <v>467</v>
      </c>
      <c r="C264" s="1204" t="s">
        <v>14165</v>
      </c>
      <c r="D264" s="1212" t="s">
        <v>16173</v>
      </c>
      <c r="E264" s="1206">
        <v>1</v>
      </c>
      <c r="F264" s="1207"/>
      <c r="G264" s="1258">
        <v>48.15</v>
      </c>
      <c r="H264" s="227">
        <f>IF(G264="","",G264-G264*COMPASS!$U$29)</f>
        <v>48.15</v>
      </c>
    </row>
    <row r="265" spans="1:8" ht="13.8">
      <c r="A265" s="1193" t="s">
        <v>16772</v>
      </c>
      <c r="B265" s="1194"/>
      <c r="C265" s="1195"/>
      <c r="D265" s="1196"/>
      <c r="E265" s="1195"/>
      <c r="F265" s="1197"/>
      <c r="G265" s="1261"/>
      <c r="H265" s="227" t="str">
        <f>IF(G265="","",G265-G265*COMPASS!$U$29)</f>
        <v/>
      </c>
    </row>
    <row r="266" spans="1:8" ht="20.399999999999999">
      <c r="A266" s="1121" t="s">
        <v>16773</v>
      </c>
      <c r="B266" s="1122" t="s">
        <v>216</v>
      </c>
      <c r="C266" s="1204" t="s">
        <v>16774</v>
      </c>
      <c r="D266" s="1212" t="s">
        <v>16775</v>
      </c>
      <c r="E266" s="1206">
        <v>1</v>
      </c>
      <c r="F266" s="1207"/>
      <c r="G266" s="1258">
        <v>42.81</v>
      </c>
      <c r="H266" s="227">
        <f>IF(G266="","",G266-G266*COMPASS!$U$29)</f>
        <v>42.81</v>
      </c>
    </row>
    <row r="267" spans="1:8" ht="20.399999999999999">
      <c r="A267" s="1121" t="s">
        <v>16776</v>
      </c>
      <c r="B267" s="1122" t="s">
        <v>216</v>
      </c>
      <c r="C267" s="1204" t="s">
        <v>16777</v>
      </c>
      <c r="D267" s="1212" t="s">
        <v>16778</v>
      </c>
      <c r="E267" s="1206">
        <v>1</v>
      </c>
      <c r="F267" s="1207"/>
      <c r="G267" s="1258">
        <v>34.25</v>
      </c>
      <c r="H267" s="227">
        <f>IF(G267="","",G267-G267*COMPASS!$U$29)</f>
        <v>34.25</v>
      </c>
    </row>
    <row r="268" spans="1:8" ht="13.8">
      <c r="A268" s="1193" t="s">
        <v>16779</v>
      </c>
      <c r="B268" s="1194"/>
      <c r="C268" s="1195"/>
      <c r="D268" s="1196"/>
      <c r="E268" s="1195"/>
      <c r="F268" s="1197"/>
      <c r="G268" s="1261"/>
      <c r="H268" s="227" t="str">
        <f>IF(G268="","",G268-G268*COMPASS!$U$29)</f>
        <v/>
      </c>
    </row>
    <row r="269" spans="1:8" ht="20.399999999999999">
      <c r="A269" s="1121" t="s">
        <v>16780</v>
      </c>
      <c r="B269" s="1122" t="s">
        <v>216</v>
      </c>
      <c r="C269" s="1204" t="s">
        <v>16781</v>
      </c>
      <c r="D269" s="1212" t="s">
        <v>16782</v>
      </c>
      <c r="E269" s="1206">
        <v>1</v>
      </c>
      <c r="F269" s="1207"/>
      <c r="G269" s="1258">
        <v>68.42</v>
      </c>
      <c r="H269" s="227">
        <f>IF(G269="","",G269-G269*COMPASS!$U$29)</f>
        <v>68.42</v>
      </c>
    </row>
    <row r="270" spans="1:8" ht="20.399999999999999">
      <c r="A270" s="1121" t="s">
        <v>16783</v>
      </c>
      <c r="B270" s="1122" t="s">
        <v>216</v>
      </c>
      <c r="C270" s="1204" t="s">
        <v>16784</v>
      </c>
      <c r="D270" s="1212" t="s">
        <v>16785</v>
      </c>
      <c r="E270" s="1206">
        <v>1</v>
      </c>
      <c r="F270" s="1207"/>
      <c r="G270" s="1258">
        <v>117.89</v>
      </c>
      <c r="H270" s="227">
        <f>IF(G270="","",G270-G270*COMPASS!$U$29)</f>
        <v>117.89</v>
      </c>
    </row>
    <row r="271" spans="1:8" ht="20.399999999999999">
      <c r="A271" s="1121" t="s">
        <v>16783</v>
      </c>
      <c r="B271" s="1122" t="s">
        <v>216</v>
      </c>
      <c r="C271" s="1204" t="s">
        <v>16786</v>
      </c>
      <c r="D271" s="1212" t="s">
        <v>16787</v>
      </c>
      <c r="E271" s="1206">
        <v>1</v>
      </c>
      <c r="F271" s="1207"/>
      <c r="G271" s="1258">
        <v>185.26</v>
      </c>
      <c r="H271" s="227">
        <f>IF(G271="","",G271-G271*COMPASS!$U$29)</f>
        <v>185.26</v>
      </c>
    </row>
    <row r="272" spans="1:8" ht="20.399999999999999">
      <c r="A272" s="1121" t="s">
        <v>16788</v>
      </c>
      <c r="B272" s="1122" t="s">
        <v>216</v>
      </c>
      <c r="C272" s="1204" t="s">
        <v>16789</v>
      </c>
      <c r="D272" s="1212" t="s">
        <v>16790</v>
      </c>
      <c r="E272" s="1206">
        <v>1</v>
      </c>
      <c r="F272" s="1207"/>
      <c r="G272" s="1258">
        <v>172.63</v>
      </c>
      <c r="H272" s="227">
        <f>IF(G272="","",G272-G272*COMPASS!$U$29)</f>
        <v>172.63</v>
      </c>
    </row>
    <row r="273" spans="1:8" ht="20.399999999999999">
      <c r="A273" s="1121" t="s">
        <v>16791</v>
      </c>
      <c r="B273" s="1122" t="s">
        <v>216</v>
      </c>
      <c r="C273" s="1204" t="s">
        <v>16792</v>
      </c>
      <c r="D273" s="1212" t="s">
        <v>16793</v>
      </c>
      <c r="E273" s="1206">
        <v>1</v>
      </c>
      <c r="F273" s="1207"/>
      <c r="G273" s="1258">
        <v>352.63</v>
      </c>
      <c r="H273" s="227">
        <f>IF(G273="","",G273-G273*COMPASS!$U$29)</f>
        <v>352.63</v>
      </c>
    </row>
  </sheetData>
  <sheetProtection algorithmName="SHA-512" hashValue="Dpfp4SlteylRHCgv4VLE1jXNK7XcVIQOgCk+u7WOzyTDacU9kWblMWR2CtDtD7dqrHdwjAyRf+OpgOqeKkOGdg==" saltValue="OYfcfHS7IHxChCs09O03Vw==" spinCount="100000" sheet="1" objects="1" scenarios="1"/>
  <mergeCells count="1">
    <mergeCell ref="D1:G1"/>
  </mergeCells>
  <conditionalFormatting sqref="C155">
    <cfRule type="duplicateValues" dxfId="5" priority="2"/>
  </conditionalFormatting>
  <conditionalFormatting sqref="C157">
    <cfRule type="duplicateValues" dxfId="4" priority="3"/>
  </conditionalFormatting>
  <conditionalFormatting sqref="C158">
    <cfRule type="duplicateValues" dxfId="3" priority="4"/>
  </conditionalFormatting>
  <conditionalFormatting sqref="C159">
    <cfRule type="duplicateValues" dxfId="2" priority="1"/>
  </conditionalFormatting>
  <conditionalFormatting sqref="C161">
    <cfRule type="duplicateValues" dxfId="1" priority="6"/>
  </conditionalFormatting>
  <conditionalFormatting sqref="C171">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448"/>
  <sheetViews>
    <sheetView workbookViewId="0">
      <pane ySplit="4" topLeftCell="A5" activePane="bottomLeft" state="frozen"/>
      <selection activeCell="X55" sqref="X55"/>
      <selection pane="bottomLeft" activeCell="A5" sqref="A5"/>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Maggio26</v>
      </c>
      <c r="B1" s="134"/>
      <c r="C1" s="54"/>
      <c r="D1" s="1386" t="s">
        <v>11815</v>
      </c>
      <c r="E1" s="1411"/>
      <c r="F1" s="1411"/>
      <c r="G1" s="1411"/>
      <c r="H1" s="175"/>
    </row>
    <row r="2" spans="1:10" ht="13.8" thickBot="1">
      <c r="A2" s="64"/>
      <c r="B2" s="135"/>
      <c r="C2" s="56"/>
      <c r="D2" s="160"/>
      <c r="E2" s="85"/>
      <c r="F2" s="433"/>
      <c r="G2" s="511"/>
      <c r="H2" s="176" t="s">
        <v>190</v>
      </c>
    </row>
    <row r="3" spans="1:10" ht="25.2">
      <c r="A3" s="77" t="s">
        <v>6228</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353" t="s">
        <v>16236</v>
      </c>
      <c r="B5" s="1354"/>
      <c r="C5" s="1355"/>
      <c r="D5" s="1353"/>
      <c r="E5" s="1354"/>
      <c r="F5" s="1356"/>
      <c r="G5" s="1357"/>
      <c r="H5" s="432" t="str">
        <f>IF(G5="","",G5-G5*[4]AGENCAVI!#REF!)</f>
        <v/>
      </c>
    </row>
    <row r="6" spans="1:10">
      <c r="A6" s="1358" t="s">
        <v>16237</v>
      </c>
      <c r="B6" s="1354"/>
      <c r="C6" s="1355"/>
      <c r="D6" s="1353"/>
      <c r="E6" s="1354"/>
      <c r="F6" s="1356"/>
      <c r="G6" s="1357"/>
      <c r="H6" s="227" t="str">
        <f>IF(G6="","",G6-G6*COMPASS!$U$44)</f>
        <v/>
      </c>
    </row>
    <row r="7" spans="1:10" ht="20.399999999999999">
      <c r="A7" s="1359" t="s">
        <v>6603</v>
      </c>
      <c r="B7" s="820" t="s">
        <v>216</v>
      </c>
      <c r="C7" s="1360" t="s">
        <v>16238</v>
      </c>
      <c r="D7" s="1361" t="s">
        <v>6229</v>
      </c>
      <c r="E7" s="1362">
        <v>1</v>
      </c>
      <c r="F7" s="1181"/>
      <c r="G7" s="1363">
        <v>111.23</v>
      </c>
      <c r="H7" s="227">
        <f>IF(G7="","",G7-G7*COMPASS!$U$44)</f>
        <v>111.23</v>
      </c>
      <c r="J7" s="52"/>
    </row>
    <row r="8" spans="1:10">
      <c r="A8" s="1359" t="s">
        <v>6611</v>
      </c>
      <c r="B8" s="820" t="s">
        <v>216</v>
      </c>
      <c r="C8" s="1360" t="s">
        <v>16166</v>
      </c>
      <c r="D8" s="1364" t="s">
        <v>6245</v>
      </c>
      <c r="E8" s="1365">
        <v>1</v>
      </c>
      <c r="F8" s="1181"/>
      <c r="G8" s="1363">
        <v>55.291600000000003</v>
      </c>
      <c r="H8" s="227">
        <f>IF(G8="","",G8-G8*COMPASS!$U$44)</f>
        <v>55.291600000000003</v>
      </c>
      <c r="J8" s="52"/>
    </row>
    <row r="9" spans="1:10">
      <c r="A9" s="1359" t="s">
        <v>6612</v>
      </c>
      <c r="B9" s="820" t="s">
        <v>216</v>
      </c>
      <c r="C9" s="1360" t="s">
        <v>6246</v>
      </c>
      <c r="D9" s="1364" t="s">
        <v>6247</v>
      </c>
      <c r="E9" s="1365">
        <v>1</v>
      </c>
      <c r="F9" s="1181"/>
      <c r="G9" s="1363">
        <v>73.010000000000005</v>
      </c>
      <c r="H9" s="227">
        <f>IF(G9="","",G9-G9*COMPASS!$U$44)</f>
        <v>73.010000000000005</v>
      </c>
    </row>
    <row r="10" spans="1:10">
      <c r="A10" s="1358" t="s">
        <v>6230</v>
      </c>
      <c r="B10" s="1354"/>
      <c r="C10" s="1355"/>
      <c r="D10" s="1353"/>
      <c r="E10" s="1354"/>
      <c r="F10" s="1356"/>
      <c r="G10" s="1366"/>
      <c r="H10" s="227" t="str">
        <f>IF(G10="","",G10-G10*COMPASS!$U$44)</f>
        <v/>
      </c>
    </row>
    <row r="11" spans="1:10" ht="20.399999999999999">
      <c r="A11" s="1359" t="s">
        <v>10440</v>
      </c>
      <c r="B11" s="820" t="s">
        <v>216</v>
      </c>
      <c r="C11" s="1367" t="s">
        <v>10441</v>
      </c>
      <c r="D11" s="1361" t="s">
        <v>10521</v>
      </c>
      <c r="E11" s="1362">
        <v>1</v>
      </c>
      <c r="F11" s="1181"/>
      <c r="G11" s="1363">
        <v>1913.5283999999999</v>
      </c>
      <c r="H11" s="227">
        <f>IF(G11="","",G11-G11*COMPASS!$U$44)</f>
        <v>1913.5283999999999</v>
      </c>
    </row>
    <row r="12" spans="1:10" ht="20.399999999999999">
      <c r="A12" s="1359" t="s">
        <v>6231</v>
      </c>
      <c r="B12" s="820" t="s">
        <v>216</v>
      </c>
      <c r="C12" s="1367" t="s">
        <v>6232</v>
      </c>
      <c r="D12" s="1361" t="s">
        <v>10964</v>
      </c>
      <c r="E12" s="1362">
        <v>1</v>
      </c>
      <c r="F12" s="1181"/>
      <c r="G12" s="1363">
        <v>1264.69</v>
      </c>
      <c r="H12" s="227">
        <f>IF(G12="","",G12-G12*COMPASS!$U$44)</f>
        <v>1264.69</v>
      </c>
    </row>
    <row r="13" spans="1:10" ht="20.399999999999999">
      <c r="A13" s="1359" t="s">
        <v>17737</v>
      </c>
      <c r="B13" s="820" t="s">
        <v>216</v>
      </c>
      <c r="C13" s="1367" t="s">
        <v>17738</v>
      </c>
      <c r="D13" s="1361" t="s">
        <v>17739</v>
      </c>
      <c r="E13" s="1362">
        <v>1</v>
      </c>
      <c r="F13" s="1181"/>
      <c r="G13" s="1363">
        <v>476.78959999999995</v>
      </c>
      <c r="H13" s="227">
        <f>IF(G13="","",G13-G13*COMPASS!$U$44)</f>
        <v>476.78959999999995</v>
      </c>
    </row>
    <row r="14" spans="1:10" ht="20.399999999999999">
      <c r="A14" s="1359" t="s">
        <v>16952</v>
      </c>
      <c r="B14" s="820" t="s">
        <v>216</v>
      </c>
      <c r="C14" s="1367" t="s">
        <v>16953</v>
      </c>
      <c r="D14" s="1361" t="s">
        <v>16954</v>
      </c>
      <c r="E14" s="1362">
        <v>1</v>
      </c>
      <c r="F14" s="1181"/>
      <c r="G14" s="1363">
        <v>1804.67</v>
      </c>
      <c r="H14" s="227">
        <f>IF(G14="","",G14-G14*COMPASS!$U$44)</f>
        <v>1804.67</v>
      </c>
    </row>
    <row r="15" spans="1:10" ht="20.399999999999999">
      <c r="A15" s="1359" t="s">
        <v>6604</v>
      </c>
      <c r="B15" s="820" t="s">
        <v>216</v>
      </c>
      <c r="C15" s="1367" t="s">
        <v>6233</v>
      </c>
      <c r="D15" s="1361" t="s">
        <v>10965</v>
      </c>
      <c r="E15" s="1362">
        <v>1</v>
      </c>
      <c r="F15" s="1181"/>
      <c r="G15" s="1363">
        <v>655.62</v>
      </c>
      <c r="H15" s="227">
        <f>IF(G15="","",G15-G15*COMPASS!$U$44)</f>
        <v>655.62</v>
      </c>
    </row>
    <row r="16" spans="1:10" ht="20.399999999999999">
      <c r="A16" s="1359" t="s">
        <v>6234</v>
      </c>
      <c r="B16" s="820" t="s">
        <v>216</v>
      </c>
      <c r="C16" s="1367" t="s">
        <v>6235</v>
      </c>
      <c r="D16" s="1361" t="s">
        <v>12034</v>
      </c>
      <c r="E16" s="1362">
        <v>1</v>
      </c>
      <c r="F16" s="1181"/>
      <c r="G16" s="1363">
        <v>1193.1500000000001</v>
      </c>
      <c r="H16" s="227">
        <f>IF(G16="","",G16-G16*COMPASS!$U$44)</f>
        <v>1193.1500000000001</v>
      </c>
    </row>
    <row r="17" spans="1:8" ht="20.399999999999999">
      <c r="A17" s="1359" t="s">
        <v>6605</v>
      </c>
      <c r="B17" s="1122" t="s">
        <v>467</v>
      </c>
      <c r="C17" s="1360" t="s">
        <v>6236</v>
      </c>
      <c r="D17" s="1364" t="s">
        <v>10966</v>
      </c>
      <c r="E17" s="1365">
        <v>1</v>
      </c>
      <c r="F17" s="1181"/>
      <c r="G17" s="1363">
        <v>1064.28</v>
      </c>
      <c r="H17" s="227">
        <f>IF(G17="","",G17-G17*COMPASS!$U$44)</f>
        <v>1064.28</v>
      </c>
    </row>
    <row r="18" spans="1:8" ht="20.399999999999999">
      <c r="A18" s="1359" t="s">
        <v>6606</v>
      </c>
      <c r="B18" s="820" t="s">
        <v>216</v>
      </c>
      <c r="C18" s="1367" t="s">
        <v>6237</v>
      </c>
      <c r="D18" s="1361" t="s">
        <v>10967</v>
      </c>
      <c r="E18" s="1362">
        <v>1</v>
      </c>
      <c r="F18" s="1181"/>
      <c r="G18" s="1363">
        <v>1007.0088</v>
      </c>
      <c r="H18" s="227">
        <f>IF(G18="","",G18-G18*COMPASS!$U$44)</f>
        <v>1007.0088</v>
      </c>
    </row>
    <row r="19" spans="1:8" ht="20.399999999999999">
      <c r="A19" s="1359" t="s">
        <v>16955</v>
      </c>
      <c r="B19" s="820" t="s">
        <v>216</v>
      </c>
      <c r="C19" s="1367" t="s">
        <v>16956</v>
      </c>
      <c r="D19" s="1361" t="s">
        <v>16957</v>
      </c>
      <c r="E19" s="1362">
        <v>1</v>
      </c>
      <c r="F19" s="1181"/>
      <c r="G19" s="1363">
        <v>957.22479999999996</v>
      </c>
      <c r="H19" s="227">
        <f>IF(G19="","",G19-G19*COMPASS!$U$44)</f>
        <v>957.22479999999996</v>
      </c>
    </row>
    <row r="20" spans="1:8" ht="20.399999999999999">
      <c r="A20" s="1359" t="s">
        <v>16958</v>
      </c>
      <c r="B20" s="820" t="s">
        <v>216</v>
      </c>
      <c r="C20" s="1367" t="s">
        <v>16959</v>
      </c>
      <c r="D20" s="1361" t="s">
        <v>16960</v>
      </c>
      <c r="E20" s="1362">
        <v>1</v>
      </c>
      <c r="F20" s="1181"/>
      <c r="G20" s="1363">
        <v>830.25600000000009</v>
      </c>
      <c r="H20" s="227">
        <f>IF(G20="","",G20-G20*COMPASS!$U$44)</f>
        <v>830.25600000000009</v>
      </c>
    </row>
    <row r="21" spans="1:8" ht="20.399999999999999">
      <c r="A21" s="1359" t="s">
        <v>16961</v>
      </c>
      <c r="B21" s="820" t="s">
        <v>216</v>
      </c>
      <c r="C21" s="1367" t="s">
        <v>16962</v>
      </c>
      <c r="D21" s="1361" t="s">
        <v>16963</v>
      </c>
      <c r="E21" s="1362">
        <v>1</v>
      </c>
      <c r="F21" s="1181"/>
      <c r="G21" s="1363">
        <v>451.62319999999994</v>
      </c>
      <c r="H21" s="227">
        <f>IF(G21="","",G21-G21*COMPASS!$U$44)</f>
        <v>451.62319999999994</v>
      </c>
    </row>
    <row r="22" spans="1:8" ht="20.399999999999999">
      <c r="A22" s="1359" t="s">
        <v>16964</v>
      </c>
      <c r="B22" s="820" t="s">
        <v>216</v>
      </c>
      <c r="C22" s="1367" t="s">
        <v>16965</v>
      </c>
      <c r="D22" s="1361" t="s">
        <v>16966</v>
      </c>
      <c r="E22" s="1362">
        <v>1</v>
      </c>
      <c r="F22" s="1181"/>
      <c r="G22" s="1363">
        <v>1423.9595999999999</v>
      </c>
      <c r="H22" s="227">
        <f>IF(G22="","",G22-G22*COMPASS!$U$44)</f>
        <v>1423.9595999999999</v>
      </c>
    </row>
    <row r="23" spans="1:8" ht="20.399999999999999">
      <c r="A23" s="1359" t="s">
        <v>16967</v>
      </c>
      <c r="B23" s="820" t="s">
        <v>216</v>
      </c>
      <c r="C23" s="1367" t="s">
        <v>16968</v>
      </c>
      <c r="D23" s="1361" t="s">
        <v>16969</v>
      </c>
      <c r="E23" s="1362">
        <v>1</v>
      </c>
      <c r="F23" s="1181"/>
      <c r="G23" s="1363">
        <v>856.55919999999992</v>
      </c>
      <c r="H23" s="227">
        <f>IF(G23="","",G23-G23*COMPASS!$U$44)</f>
        <v>856.55919999999992</v>
      </c>
    </row>
    <row r="24" spans="1:8">
      <c r="A24" s="1358" t="s">
        <v>6238</v>
      </c>
      <c r="B24" s="1354"/>
      <c r="C24" s="1355"/>
      <c r="D24" s="1353"/>
      <c r="E24" s="1354"/>
      <c r="F24" s="1356"/>
      <c r="G24" s="1366"/>
      <c r="H24" s="227" t="str">
        <f>IF(G24="","",G24-G24*COMPASS!$U$44)</f>
        <v/>
      </c>
    </row>
    <row r="25" spans="1:8" ht="20.399999999999999">
      <c r="A25" s="1359" t="s">
        <v>6607</v>
      </c>
      <c r="B25" s="820" t="s">
        <v>216</v>
      </c>
      <c r="C25" s="1367" t="s">
        <v>6239</v>
      </c>
      <c r="D25" s="1361" t="s">
        <v>10968</v>
      </c>
      <c r="E25" s="1362">
        <v>1</v>
      </c>
      <c r="F25" s="1181"/>
      <c r="G25" s="1363">
        <v>717.36</v>
      </c>
      <c r="H25" s="227">
        <f>IF(G25="","",G25-G25*COMPASS!$U$44)</f>
        <v>717.36</v>
      </c>
    </row>
    <row r="26" spans="1:8">
      <c r="A26" s="1358" t="s">
        <v>6240</v>
      </c>
      <c r="B26" s="1354"/>
      <c r="C26" s="1355"/>
      <c r="D26" s="1353"/>
      <c r="E26" s="1354"/>
      <c r="F26" s="1356"/>
      <c r="G26" s="1356"/>
      <c r="H26" s="227" t="str">
        <f>IF(G26="","",G26-G26*COMPASS!$U$44)</f>
        <v/>
      </c>
    </row>
    <row r="27" spans="1:8" ht="20.399999999999999">
      <c r="A27" s="1359" t="s">
        <v>6608</v>
      </c>
      <c r="B27" s="820" t="s">
        <v>216</v>
      </c>
      <c r="C27" s="1367" t="s">
        <v>6241</v>
      </c>
      <c r="D27" s="1361" t="s">
        <v>10969</v>
      </c>
      <c r="E27" s="1362">
        <v>1</v>
      </c>
      <c r="F27" s="1181"/>
      <c r="G27" s="1363">
        <v>483.57119999999998</v>
      </c>
      <c r="H27" s="227">
        <f>IF(G27="","",G27-G27*COMPASS!$U$44)</f>
        <v>483.57119999999998</v>
      </c>
    </row>
    <row r="28" spans="1:8" ht="20.399999999999999">
      <c r="A28" s="1359" t="s">
        <v>6609</v>
      </c>
      <c r="B28" s="820" t="s">
        <v>216</v>
      </c>
      <c r="C28" s="1367" t="s">
        <v>6242</v>
      </c>
      <c r="D28" s="1361" t="s">
        <v>10970</v>
      </c>
      <c r="E28" s="1362">
        <v>1</v>
      </c>
      <c r="F28" s="1181"/>
      <c r="G28" s="1363">
        <v>785.47</v>
      </c>
      <c r="H28" s="227">
        <f>IF(G28="","",G28-G28*COMPASS!$U$44)</f>
        <v>785.47</v>
      </c>
    </row>
    <row r="29" spans="1:8" ht="20.399999999999999">
      <c r="A29" s="1359" t="s">
        <v>6610</v>
      </c>
      <c r="B29" s="820" t="s">
        <v>216</v>
      </c>
      <c r="C29" s="1367" t="s">
        <v>6243</v>
      </c>
      <c r="D29" s="1361" t="s">
        <v>10971</v>
      </c>
      <c r="E29" s="1362">
        <v>1</v>
      </c>
      <c r="F29" s="1181"/>
      <c r="G29" s="1363">
        <v>1008.91</v>
      </c>
      <c r="H29" s="227">
        <f>IF(G29="","",G29-G29*COMPASS!$U$44)</f>
        <v>1008.91</v>
      </c>
    </row>
    <row r="30" spans="1:8">
      <c r="A30" s="1358" t="s">
        <v>6244</v>
      </c>
      <c r="B30" s="1368"/>
      <c r="C30" s="1355"/>
      <c r="D30" s="1353"/>
      <c r="E30" s="1354"/>
      <c r="F30" s="1356"/>
      <c r="G30" s="1356"/>
      <c r="H30" s="227" t="str">
        <f>IF(G30="","",G30-G30*COMPASS!$U$44)</f>
        <v/>
      </c>
    </row>
    <row r="31" spans="1:8">
      <c r="A31" s="1358" t="s">
        <v>6248</v>
      </c>
      <c r="B31" s="1354"/>
      <c r="C31" s="1355"/>
      <c r="D31" s="1353"/>
      <c r="E31" s="1354"/>
      <c r="F31" s="1356"/>
      <c r="G31" s="1356"/>
      <c r="H31" s="227" t="str">
        <f>IF(G31="","",G31-G31*COMPASS!$U$44)</f>
        <v/>
      </c>
    </row>
    <row r="32" spans="1:8" ht="20.399999999999999">
      <c r="A32" s="1359" t="s">
        <v>6613</v>
      </c>
      <c r="B32" s="820" t="s">
        <v>216</v>
      </c>
      <c r="C32" s="1367" t="s">
        <v>6249</v>
      </c>
      <c r="D32" s="1361" t="s">
        <v>12035</v>
      </c>
      <c r="E32" s="1362">
        <v>1</v>
      </c>
      <c r="F32" s="1181"/>
      <c r="G32" s="1363">
        <v>174.10679999999999</v>
      </c>
      <c r="H32" s="227">
        <f>IF(G32="","",G32-G32*COMPASS!$U$44)</f>
        <v>174.10679999999999</v>
      </c>
    </row>
    <row r="33" spans="1:8" ht="20.399999999999999">
      <c r="A33" s="1359" t="s">
        <v>6614</v>
      </c>
      <c r="B33" s="820" t="s">
        <v>216</v>
      </c>
      <c r="C33" s="1367" t="s">
        <v>6250</v>
      </c>
      <c r="D33" s="1361" t="s">
        <v>12036</v>
      </c>
      <c r="E33" s="1362">
        <v>1</v>
      </c>
      <c r="F33" s="1181"/>
      <c r="G33" s="1363">
        <v>220.5</v>
      </c>
      <c r="H33" s="227">
        <f>IF(G33="","",G33-G33*COMPASS!$U$44)</f>
        <v>220.5</v>
      </c>
    </row>
    <row r="34" spans="1:8" ht="20.399999999999999">
      <c r="A34" s="1359" t="s">
        <v>6615</v>
      </c>
      <c r="B34" s="820" t="s">
        <v>216</v>
      </c>
      <c r="C34" s="1367" t="s">
        <v>6251</v>
      </c>
      <c r="D34" s="1361" t="s">
        <v>12037</v>
      </c>
      <c r="E34" s="1362">
        <v>1</v>
      </c>
      <c r="F34" s="1181"/>
      <c r="G34" s="1363">
        <v>266.07</v>
      </c>
      <c r="H34" s="227">
        <f>IF(G34="","",G34-G34*COMPASS!$U$44)</f>
        <v>266.07</v>
      </c>
    </row>
    <row r="35" spans="1:8">
      <c r="A35" s="1358" t="s">
        <v>8212</v>
      </c>
      <c r="B35" s="1354"/>
      <c r="C35" s="1355"/>
      <c r="D35" s="1358"/>
      <c r="E35" s="1354"/>
      <c r="F35" s="1356"/>
      <c r="G35" s="1366"/>
      <c r="H35" s="227" t="str">
        <f>IF(G35="","",G35-G35*COMPASS!$U$44)</f>
        <v/>
      </c>
    </row>
    <row r="36" spans="1:8">
      <c r="A36" s="1359" t="s">
        <v>6616</v>
      </c>
      <c r="B36" s="820" t="s">
        <v>216</v>
      </c>
      <c r="C36" s="1367" t="s">
        <v>6252</v>
      </c>
      <c r="D36" s="1361" t="s">
        <v>10972</v>
      </c>
      <c r="E36" s="1362">
        <v>1</v>
      </c>
      <c r="F36" s="1181"/>
      <c r="G36" s="1363">
        <v>99.96</v>
      </c>
      <c r="H36" s="227">
        <f>IF(G36="","",G36-G36*COMPASS!$U$44)</f>
        <v>99.96</v>
      </c>
    </row>
    <row r="37" spans="1:8">
      <c r="A37" s="1359" t="s">
        <v>6617</v>
      </c>
      <c r="B37" s="820" t="s">
        <v>216</v>
      </c>
      <c r="C37" s="1367" t="s">
        <v>6253</v>
      </c>
      <c r="D37" s="1361" t="s">
        <v>10973</v>
      </c>
      <c r="E37" s="1362">
        <v>1</v>
      </c>
      <c r="F37" s="1181"/>
      <c r="G37" s="1363">
        <v>116.4828</v>
      </c>
      <c r="H37" s="227">
        <f>IF(G37="","",G37-G37*COMPASS!$U$44)</f>
        <v>116.4828</v>
      </c>
    </row>
    <row r="38" spans="1:8" ht="20.399999999999999">
      <c r="A38" s="1359" t="s">
        <v>11849</v>
      </c>
      <c r="B38" s="820" t="s">
        <v>216</v>
      </c>
      <c r="C38" s="1367" t="s">
        <v>17557</v>
      </c>
      <c r="D38" s="1361" t="s">
        <v>11850</v>
      </c>
      <c r="E38" s="1362">
        <v>1</v>
      </c>
      <c r="F38" s="1181"/>
      <c r="G38" s="1363">
        <v>134.5932</v>
      </c>
      <c r="H38" s="227">
        <f>IF(G38="","",G38-G38*COMPASS!$U$44)</f>
        <v>134.5932</v>
      </c>
    </row>
    <row r="39" spans="1:8">
      <c r="A39" s="1359" t="s">
        <v>6618</v>
      </c>
      <c r="B39" s="820" t="s">
        <v>216</v>
      </c>
      <c r="C39" s="1367" t="s">
        <v>6254</v>
      </c>
      <c r="D39" s="1361" t="s">
        <v>10974</v>
      </c>
      <c r="E39" s="1362">
        <v>1</v>
      </c>
      <c r="F39" s="1181"/>
      <c r="G39" s="1363">
        <v>73.989999999999995</v>
      </c>
      <c r="H39" s="227">
        <f>IF(G39="","",G39-G39*COMPASS!$U$44)</f>
        <v>73.989999999999995</v>
      </c>
    </row>
    <row r="40" spans="1:8">
      <c r="A40" s="1358" t="s">
        <v>6255</v>
      </c>
      <c r="B40" s="1354"/>
      <c r="C40" s="1355"/>
      <c r="D40" s="1358"/>
      <c r="E40" s="1354"/>
      <c r="F40" s="1356"/>
      <c r="G40" s="1366"/>
      <c r="H40" s="227" t="str">
        <f>IF(G40="","",G40-G40*COMPASS!$U$44)</f>
        <v/>
      </c>
    </row>
    <row r="41" spans="1:8">
      <c r="A41" s="1369" t="s">
        <v>16265</v>
      </c>
      <c r="B41" s="1370" t="s">
        <v>571</v>
      </c>
      <c r="C41" s="1367" t="s">
        <v>16266</v>
      </c>
      <c r="D41" s="1361" t="s">
        <v>16267</v>
      </c>
      <c r="E41" s="1362">
        <v>1</v>
      </c>
      <c r="F41" s="1181"/>
      <c r="G41" s="1363">
        <v>16.013200000000001</v>
      </c>
      <c r="H41" s="227">
        <f>IF(G41="","",G41-G41*COMPASS!$U$44)</f>
        <v>16.013200000000001</v>
      </c>
    </row>
    <row r="42" spans="1:8">
      <c r="A42" s="1359" t="s">
        <v>6619</v>
      </c>
      <c r="B42" s="820" t="s">
        <v>216</v>
      </c>
      <c r="C42" s="1367" t="s">
        <v>6256</v>
      </c>
      <c r="D42" s="1361" t="s">
        <v>10975</v>
      </c>
      <c r="E42" s="1362">
        <v>1</v>
      </c>
      <c r="F42" s="1181"/>
      <c r="G42" s="1363">
        <v>24.5</v>
      </c>
      <c r="H42" s="227">
        <f>IF(G42="","",G42-G42*COMPASS!$U$44)</f>
        <v>24.5</v>
      </c>
    </row>
    <row r="43" spans="1:8">
      <c r="A43" s="1359" t="s">
        <v>6620</v>
      </c>
      <c r="B43" s="820" t="s">
        <v>216</v>
      </c>
      <c r="C43" s="1367" t="s">
        <v>6257</v>
      </c>
      <c r="D43" s="1361" t="s">
        <v>10976</v>
      </c>
      <c r="E43" s="1362">
        <v>1</v>
      </c>
      <c r="F43" s="1181"/>
      <c r="G43" s="1363">
        <v>25.166399999999999</v>
      </c>
      <c r="H43" s="227">
        <f>IF(G43="","",G43-G43*COMPASS!$U$44)</f>
        <v>25.166399999999999</v>
      </c>
    </row>
    <row r="44" spans="1:8" ht="20.399999999999999">
      <c r="A44" s="1359" t="s">
        <v>6621</v>
      </c>
      <c r="B44" s="1122" t="s">
        <v>467</v>
      </c>
      <c r="C44" s="1367" t="s">
        <v>6258</v>
      </c>
      <c r="D44" s="1361" t="s">
        <v>10977</v>
      </c>
      <c r="E44" s="1362">
        <v>1</v>
      </c>
      <c r="F44" s="1181"/>
      <c r="G44" s="1363">
        <v>26.597200000000001</v>
      </c>
      <c r="H44" s="227">
        <f>IF(G44="","",G44-G44*COMPASS!$U$44)</f>
        <v>26.597200000000001</v>
      </c>
    </row>
    <row r="45" spans="1:8" ht="20.399999999999999">
      <c r="A45" s="1359" t="s">
        <v>6622</v>
      </c>
      <c r="B45" s="820" t="s">
        <v>216</v>
      </c>
      <c r="C45" s="1367" t="s">
        <v>6259</v>
      </c>
      <c r="D45" s="1361" t="s">
        <v>10978</v>
      </c>
      <c r="E45" s="1362">
        <v>1</v>
      </c>
      <c r="F45" s="1181"/>
      <c r="G45" s="1363">
        <v>35.769999999999996</v>
      </c>
      <c r="H45" s="227">
        <f>IF(G45="","",G45-G45*COMPASS!$U$44)</f>
        <v>35.769999999999996</v>
      </c>
    </row>
    <row r="46" spans="1:8">
      <c r="A46" s="1359" t="s">
        <v>6623</v>
      </c>
      <c r="B46" s="820" t="s">
        <v>216</v>
      </c>
      <c r="C46" s="1367" t="s">
        <v>6260</v>
      </c>
      <c r="D46" s="1361" t="s">
        <v>10979</v>
      </c>
      <c r="E46" s="1362">
        <v>1</v>
      </c>
      <c r="F46" s="1181"/>
      <c r="G46" s="1363">
        <v>63.699999999999996</v>
      </c>
      <c r="H46" s="227">
        <f>IF(G46="","",G46-G46*COMPASS!$U$44)</f>
        <v>63.699999999999996</v>
      </c>
    </row>
    <row r="47" spans="1:8">
      <c r="A47" s="1358" t="s">
        <v>6261</v>
      </c>
      <c r="B47" s="1354"/>
      <c r="C47" s="1355"/>
      <c r="D47" s="1358"/>
      <c r="E47" s="1354"/>
      <c r="F47" s="1356"/>
      <c r="G47" s="1356"/>
      <c r="H47" s="227" t="str">
        <f>IF(G47="","",G47-G47*COMPASS!$U$44)</f>
        <v/>
      </c>
    </row>
    <row r="48" spans="1:8">
      <c r="A48" s="1359" t="s">
        <v>6624</v>
      </c>
      <c r="B48" s="820" t="s">
        <v>216</v>
      </c>
      <c r="C48" s="1367" t="s">
        <v>6262</v>
      </c>
      <c r="D48" s="1361" t="s">
        <v>8213</v>
      </c>
      <c r="E48" s="1362">
        <v>1</v>
      </c>
      <c r="F48" s="1181"/>
      <c r="G48" s="1363">
        <v>6.8599999999999994</v>
      </c>
      <c r="H48" s="227">
        <f>IF(G48="","",G48-G48*COMPASS!$U$44)</f>
        <v>6.8599999999999994</v>
      </c>
    </row>
    <row r="49" spans="1:8">
      <c r="A49" s="1359" t="s">
        <v>6625</v>
      </c>
      <c r="B49" s="820" t="s">
        <v>216</v>
      </c>
      <c r="C49" s="1367" t="s">
        <v>6263</v>
      </c>
      <c r="D49" s="1361" t="s">
        <v>8214</v>
      </c>
      <c r="E49" s="1362">
        <v>1</v>
      </c>
      <c r="F49" s="1181"/>
      <c r="G49" s="1363">
        <v>11.27</v>
      </c>
      <c r="H49" s="227">
        <f>IF(G49="","",G49-G49*COMPASS!$U$44)</f>
        <v>11.27</v>
      </c>
    </row>
    <row r="50" spans="1:8">
      <c r="A50" s="1371" t="s">
        <v>6220</v>
      </c>
      <c r="B50" s="1354"/>
      <c r="C50" s="1372"/>
      <c r="D50" s="1371"/>
      <c r="E50" s="1354"/>
      <c r="F50" s="1356"/>
      <c r="G50" s="1356"/>
      <c r="H50" s="227" t="str">
        <f>IF(G50="","",G50-G50*COMPASS!$U$44)</f>
        <v/>
      </c>
    </row>
    <row r="51" spans="1:8">
      <c r="A51" s="1358" t="s">
        <v>6264</v>
      </c>
      <c r="B51" s="1354"/>
      <c r="C51" s="1372"/>
      <c r="D51" s="1358"/>
      <c r="E51" s="1354"/>
      <c r="F51" s="1356"/>
      <c r="G51" s="1356"/>
      <c r="H51" s="227" t="str">
        <f>IF(G51="","",G51-G51*COMPASS!$U$44)</f>
        <v/>
      </c>
    </row>
    <row r="52" spans="1:8" ht="20.399999999999999">
      <c r="A52" s="1359" t="s">
        <v>16167</v>
      </c>
      <c r="B52" s="820" t="s">
        <v>216</v>
      </c>
      <c r="C52" s="1367" t="s">
        <v>16168</v>
      </c>
      <c r="D52" s="1361" t="s">
        <v>16169</v>
      </c>
      <c r="E52" s="1362">
        <v>1</v>
      </c>
      <c r="F52" s="1181"/>
      <c r="G52" s="1363">
        <v>790.78159999999991</v>
      </c>
      <c r="H52" s="227">
        <f>IF(G52="","",G52-G52*COMPASS!$U$44)</f>
        <v>790.78159999999991</v>
      </c>
    </row>
    <row r="53" spans="1:8">
      <c r="A53" s="1358" t="s">
        <v>6265</v>
      </c>
      <c r="B53" s="1354"/>
      <c r="C53" s="1355"/>
      <c r="D53" s="1353"/>
      <c r="E53" s="1354"/>
      <c r="F53" s="1356"/>
      <c r="G53" s="1356"/>
      <c r="H53" s="227" t="str">
        <f>IF(G53="","",G53-G53*COMPASS!$U$44)</f>
        <v/>
      </c>
    </row>
    <row r="54" spans="1:8" ht="30.6">
      <c r="A54" s="1359" t="s">
        <v>16970</v>
      </c>
      <c r="B54" s="820" t="s">
        <v>216</v>
      </c>
      <c r="C54" s="1367" t="s">
        <v>16971</v>
      </c>
      <c r="D54" s="1361" t="s">
        <v>16972</v>
      </c>
      <c r="E54" s="1362">
        <v>1</v>
      </c>
      <c r="F54" s="1181"/>
      <c r="G54" s="1363">
        <v>469.90999999999997</v>
      </c>
      <c r="H54" s="227">
        <f>IF(G54="","",G54-G54*COMPASS!$U$44)</f>
        <v>469.90999999999997</v>
      </c>
    </row>
    <row r="55" spans="1:8" ht="20.399999999999999">
      <c r="A55" s="1359" t="s">
        <v>16973</v>
      </c>
      <c r="B55" s="820" t="s">
        <v>216</v>
      </c>
      <c r="C55" s="1367" t="s">
        <v>16974</v>
      </c>
      <c r="D55" s="1361" t="s">
        <v>16975</v>
      </c>
      <c r="E55" s="1362">
        <v>1</v>
      </c>
      <c r="F55" s="1181"/>
      <c r="G55" s="1363">
        <v>2058</v>
      </c>
      <c r="H55" s="227">
        <f>IF(G55="","",G55-G55*COMPASS!$U$44)</f>
        <v>2058</v>
      </c>
    </row>
    <row r="56" spans="1:8" ht="30.6">
      <c r="A56" s="1359" t="s">
        <v>12038</v>
      </c>
      <c r="B56" s="820" t="s">
        <v>216</v>
      </c>
      <c r="C56" s="1367" t="s">
        <v>12039</v>
      </c>
      <c r="D56" s="1361" t="s">
        <v>12040</v>
      </c>
      <c r="E56" s="1362">
        <v>1</v>
      </c>
      <c r="F56" s="1181"/>
      <c r="G56" s="1363">
        <v>1822.31</v>
      </c>
      <c r="H56" s="227">
        <f>IF(G56="","",G56-G56*COMPASS!$U$44)</f>
        <v>1822.31</v>
      </c>
    </row>
    <row r="57" spans="1:8" ht="20.399999999999999">
      <c r="A57" s="1359" t="s">
        <v>17740</v>
      </c>
      <c r="B57" s="820" t="s">
        <v>216</v>
      </c>
      <c r="C57" s="1367" t="s">
        <v>17741</v>
      </c>
      <c r="D57" s="1361" t="s">
        <v>17742</v>
      </c>
      <c r="E57" s="1362">
        <v>1</v>
      </c>
      <c r="F57" s="1181"/>
      <c r="G57" s="1363">
        <v>829</v>
      </c>
      <c r="H57" s="227">
        <f>IF(G57="","",G57-G57*COMPASS!$U$44)</f>
        <v>829</v>
      </c>
    </row>
    <row r="58" spans="1:8" ht="20.399999999999999">
      <c r="A58" s="1359" t="s">
        <v>17743</v>
      </c>
      <c r="B58" s="820" t="s">
        <v>216</v>
      </c>
      <c r="C58" s="1367" t="s">
        <v>17744</v>
      </c>
      <c r="D58" s="1361" t="s">
        <v>17745</v>
      </c>
      <c r="E58" s="1362">
        <v>1</v>
      </c>
      <c r="F58" s="1181"/>
      <c r="G58" s="1363">
        <v>861.14560000000006</v>
      </c>
      <c r="H58" s="227">
        <f>IF(G58="","",G58-G58*COMPASS!$U$44)</f>
        <v>861.14560000000006</v>
      </c>
    </row>
    <row r="59" spans="1:8" ht="20.399999999999999">
      <c r="A59" s="1359" t="s">
        <v>12041</v>
      </c>
      <c r="B59" s="820" t="s">
        <v>216</v>
      </c>
      <c r="C59" s="1367" t="s">
        <v>12042</v>
      </c>
      <c r="D59" s="1361" t="s">
        <v>12043</v>
      </c>
      <c r="E59" s="1362">
        <v>1</v>
      </c>
      <c r="F59" s="1181"/>
      <c r="G59" s="1363">
        <v>710.18639999999994</v>
      </c>
      <c r="H59" s="227">
        <f>IF(G59="","",G59-G59*COMPASS!$U$44)</f>
        <v>710.18639999999994</v>
      </c>
    </row>
    <row r="60" spans="1:8">
      <c r="A60" s="1358" t="s">
        <v>6266</v>
      </c>
      <c r="B60" s="1354"/>
      <c r="C60" s="1355"/>
      <c r="D60" s="1353"/>
      <c r="E60" s="1354"/>
      <c r="F60" s="1356"/>
      <c r="G60" s="1356"/>
      <c r="H60" s="227" t="str">
        <f>IF(G60="","",G60-G60*COMPASS!$U$44)</f>
        <v/>
      </c>
    </row>
    <row r="61" spans="1:8" ht="20.399999999999999">
      <c r="A61" s="1359" t="s">
        <v>17558</v>
      </c>
      <c r="B61" s="820" t="s">
        <v>216</v>
      </c>
      <c r="C61" s="1367" t="s">
        <v>17559</v>
      </c>
      <c r="D61" s="1361" t="s">
        <v>17560</v>
      </c>
      <c r="E61" s="1362">
        <v>1</v>
      </c>
      <c r="F61" s="1181"/>
      <c r="G61" s="1363">
        <v>399.72239999999999</v>
      </c>
      <c r="H61" s="227">
        <f>IF(G61="","",G61-G61*COMPASS!$U$44)</f>
        <v>399.72239999999999</v>
      </c>
    </row>
    <row r="62" spans="1:8" ht="20.399999999999999">
      <c r="A62" s="1359" t="s">
        <v>6634</v>
      </c>
      <c r="B62" s="1122" t="s">
        <v>12218</v>
      </c>
      <c r="C62" s="1367" t="s">
        <v>6275</v>
      </c>
      <c r="D62" s="1361" t="s">
        <v>10987</v>
      </c>
      <c r="E62" s="1362">
        <v>1</v>
      </c>
      <c r="F62" s="1181"/>
      <c r="G62" s="1363">
        <v>372.53719999999998</v>
      </c>
      <c r="H62" s="227">
        <f>IF(G62="","",G62-G62*COMPASS!$U$44)</f>
        <v>372.53719999999998</v>
      </c>
    </row>
    <row r="63" spans="1:8" ht="20.399999999999999">
      <c r="A63" s="1359" t="s">
        <v>6633</v>
      </c>
      <c r="B63" s="1122" t="s">
        <v>467</v>
      </c>
      <c r="C63" s="1367" t="s">
        <v>6274</v>
      </c>
      <c r="D63" s="1361" t="s">
        <v>12044</v>
      </c>
      <c r="E63" s="1362">
        <v>1</v>
      </c>
      <c r="F63" s="1181"/>
      <c r="G63" s="1363">
        <v>433.65</v>
      </c>
      <c r="H63" s="227">
        <f>IF(G63="","",G63-G63*COMPASS!$U$44)</f>
        <v>433.65</v>
      </c>
    </row>
    <row r="64" spans="1:8" ht="20.399999999999999">
      <c r="A64" s="1359" t="s">
        <v>6631</v>
      </c>
      <c r="B64" s="820" t="s">
        <v>216</v>
      </c>
      <c r="C64" s="1367" t="s">
        <v>6272</v>
      </c>
      <c r="D64" s="1361" t="s">
        <v>10985</v>
      </c>
      <c r="E64" s="1362">
        <v>1</v>
      </c>
      <c r="F64" s="1181"/>
      <c r="G64" s="1363">
        <v>465.99</v>
      </c>
      <c r="H64" s="227">
        <f>IF(G64="","",G64-G64*COMPASS!$U$44)</f>
        <v>465.99</v>
      </c>
    </row>
    <row r="65" spans="1:8" ht="20.399999999999999">
      <c r="A65" s="1359" t="s">
        <v>6630</v>
      </c>
      <c r="B65" s="820" t="s">
        <v>216</v>
      </c>
      <c r="C65" s="1367" t="s">
        <v>6271</v>
      </c>
      <c r="D65" s="1361" t="s">
        <v>10984</v>
      </c>
      <c r="E65" s="1362">
        <v>1</v>
      </c>
      <c r="F65" s="1181"/>
      <c r="G65" s="1363">
        <v>517.43999999999994</v>
      </c>
      <c r="H65" s="227">
        <f>IF(G65="","",G65-G65*COMPASS!$U$44)</f>
        <v>517.43999999999994</v>
      </c>
    </row>
    <row r="66" spans="1:8" ht="20.399999999999999">
      <c r="A66" s="1359" t="s">
        <v>6628</v>
      </c>
      <c r="B66" s="820" t="s">
        <v>216</v>
      </c>
      <c r="C66" s="1367" t="s">
        <v>6269</v>
      </c>
      <c r="D66" s="1361" t="s">
        <v>10982</v>
      </c>
      <c r="E66" s="1362">
        <v>1</v>
      </c>
      <c r="F66" s="1181"/>
      <c r="G66" s="1363">
        <v>550.27</v>
      </c>
      <c r="H66" s="227">
        <f>IF(G66="","",G66-G66*COMPASS!$U$44)</f>
        <v>550.27</v>
      </c>
    </row>
    <row r="67" spans="1:8" ht="20.399999999999999">
      <c r="A67" s="1359" t="s">
        <v>6629</v>
      </c>
      <c r="B67" s="820" t="s">
        <v>216</v>
      </c>
      <c r="C67" s="1367" t="s">
        <v>6270</v>
      </c>
      <c r="D67" s="1361" t="s">
        <v>10983</v>
      </c>
      <c r="E67" s="1362">
        <v>1</v>
      </c>
      <c r="F67" s="1181"/>
      <c r="G67" s="1363">
        <v>634.54999999999995</v>
      </c>
      <c r="H67" s="227">
        <f>IF(G67="","",G67-G67*COMPASS!$U$44)</f>
        <v>634.54999999999995</v>
      </c>
    </row>
    <row r="68" spans="1:8" ht="20.399999999999999">
      <c r="A68" s="1359" t="s">
        <v>17561</v>
      </c>
      <c r="B68" s="820" t="s">
        <v>216</v>
      </c>
      <c r="C68" s="1367" t="s">
        <v>17562</v>
      </c>
      <c r="D68" s="1361" t="s">
        <v>17563</v>
      </c>
      <c r="E68" s="1362">
        <v>1</v>
      </c>
      <c r="F68" s="1181"/>
      <c r="G68" s="1363">
        <v>257.74</v>
      </c>
      <c r="H68" s="227">
        <f>IF(G68="","",G68-G68*COMPASS!$U$44)</f>
        <v>257.74</v>
      </c>
    </row>
    <row r="69" spans="1:8" ht="20.399999999999999">
      <c r="A69" s="1359" t="s">
        <v>17564</v>
      </c>
      <c r="B69" s="820" t="s">
        <v>216</v>
      </c>
      <c r="C69" s="1367" t="s">
        <v>17565</v>
      </c>
      <c r="D69" s="1361" t="s">
        <v>17566</v>
      </c>
      <c r="E69" s="1362">
        <v>1</v>
      </c>
      <c r="F69" s="1181"/>
      <c r="G69" s="1363">
        <v>293.51</v>
      </c>
      <c r="H69" s="227">
        <f>IF(G69="","",G69-G69*COMPASS!$U$44)</f>
        <v>293.51</v>
      </c>
    </row>
    <row r="70" spans="1:8" ht="20.399999999999999">
      <c r="A70" s="1359" t="s">
        <v>17567</v>
      </c>
      <c r="B70" s="820" t="s">
        <v>216</v>
      </c>
      <c r="C70" s="1367" t="s">
        <v>17568</v>
      </c>
      <c r="D70" s="1361" t="s">
        <v>17569</v>
      </c>
      <c r="E70" s="1362">
        <v>1</v>
      </c>
      <c r="F70" s="1181"/>
      <c r="G70" s="1363">
        <v>1038.7411999999999</v>
      </c>
      <c r="H70" s="227">
        <f>IF(G70="","",G70-G70*COMPASS!$U$44)</f>
        <v>1038.7411999999999</v>
      </c>
    </row>
    <row r="71" spans="1:8" ht="20.399999999999999">
      <c r="A71" s="1359" t="s">
        <v>6627</v>
      </c>
      <c r="B71" s="820" t="s">
        <v>216</v>
      </c>
      <c r="C71" s="1367" t="s">
        <v>6268</v>
      </c>
      <c r="D71" s="1361" t="s">
        <v>10981</v>
      </c>
      <c r="E71" s="1362">
        <v>1</v>
      </c>
      <c r="F71" s="1181"/>
      <c r="G71" s="1363">
        <v>1001.0699999999999</v>
      </c>
      <c r="H71" s="227">
        <f>IF(G71="","",G71-G71*COMPASS!$U$44)</f>
        <v>1001.0699999999999</v>
      </c>
    </row>
    <row r="72" spans="1:8" ht="20.399999999999999">
      <c r="A72" s="1359" t="s">
        <v>17570</v>
      </c>
      <c r="B72" s="820" t="s">
        <v>216</v>
      </c>
      <c r="C72" s="1367" t="s">
        <v>17571</v>
      </c>
      <c r="D72" s="1361" t="s">
        <v>17572</v>
      </c>
      <c r="E72" s="1362">
        <v>1</v>
      </c>
      <c r="F72" s="1181"/>
      <c r="G72" s="1363">
        <v>250.39</v>
      </c>
      <c r="H72" s="227">
        <f>IF(G72="","",G72-G72*COMPASS!$U$44)</f>
        <v>250.39</v>
      </c>
    </row>
    <row r="73" spans="1:8" ht="20.399999999999999">
      <c r="A73" s="1359" t="s">
        <v>6632</v>
      </c>
      <c r="B73" s="1122" t="s">
        <v>12218</v>
      </c>
      <c r="C73" s="1367" t="s">
        <v>6273</v>
      </c>
      <c r="D73" s="1361" t="s">
        <v>10986</v>
      </c>
      <c r="E73" s="1362">
        <v>1</v>
      </c>
      <c r="F73" s="1181"/>
      <c r="G73" s="1363">
        <v>225.4</v>
      </c>
      <c r="H73" s="227">
        <f>IF(G73="","",G73-G73*COMPASS!$U$44)</f>
        <v>225.4</v>
      </c>
    </row>
    <row r="74" spans="1:8" ht="20.399999999999999">
      <c r="A74" s="1359" t="s">
        <v>6626</v>
      </c>
      <c r="B74" s="820" t="s">
        <v>216</v>
      </c>
      <c r="C74" s="1367" t="s">
        <v>6267</v>
      </c>
      <c r="D74" s="1361" t="s">
        <v>10980</v>
      </c>
      <c r="E74" s="1362">
        <v>1</v>
      </c>
      <c r="F74" s="1181"/>
      <c r="G74" s="1363">
        <v>530.25840000000005</v>
      </c>
      <c r="H74" s="227">
        <f>IF(G74="","",G74-G74*COMPASS!$U$44)</f>
        <v>530.25840000000005</v>
      </c>
    </row>
    <row r="75" spans="1:8">
      <c r="A75" s="1358" t="s">
        <v>6276</v>
      </c>
      <c r="B75" s="1354"/>
      <c r="C75" s="1355"/>
      <c r="D75" s="1358"/>
      <c r="E75" s="1354"/>
      <c r="F75" s="1356"/>
      <c r="G75" s="1356"/>
      <c r="H75" s="227" t="str">
        <f>IF(G75="","",G75-G75*COMPASS!$U$44)</f>
        <v/>
      </c>
    </row>
    <row r="76" spans="1:8">
      <c r="A76" s="1369" t="s">
        <v>16541</v>
      </c>
      <c r="B76" s="1370" t="s">
        <v>571</v>
      </c>
      <c r="C76" s="1373" t="s">
        <v>16542</v>
      </c>
      <c r="D76" s="1374" t="s">
        <v>16543</v>
      </c>
      <c r="E76" s="1362">
        <v>1</v>
      </c>
      <c r="F76" s="1375"/>
      <c r="G76" s="1363">
        <v>441</v>
      </c>
      <c r="H76" s="227">
        <f>IF(G76="","",G76-G76*COMPASS!$U$44)</f>
        <v>441</v>
      </c>
    </row>
    <row r="77" spans="1:8">
      <c r="A77" s="1358" t="s">
        <v>6277</v>
      </c>
      <c r="B77" s="1354"/>
      <c r="C77" s="1355"/>
      <c r="D77" s="1358"/>
      <c r="E77" s="1354"/>
      <c r="F77" s="1356"/>
      <c r="G77" s="1356"/>
      <c r="H77" s="227" t="str">
        <f>IF(G77="","",G77-G77*COMPASS!$U$44)</f>
        <v/>
      </c>
    </row>
    <row r="78" spans="1:8" ht="30.6">
      <c r="A78" s="1359" t="s">
        <v>6645</v>
      </c>
      <c r="B78" s="1122" t="s">
        <v>467</v>
      </c>
      <c r="C78" s="1367" t="s">
        <v>6288</v>
      </c>
      <c r="D78" s="1361" t="s">
        <v>10998</v>
      </c>
      <c r="E78" s="1362">
        <v>1</v>
      </c>
      <c r="F78" s="1181"/>
      <c r="G78" s="1363">
        <v>118.09</v>
      </c>
      <c r="H78" s="227">
        <f>IF(G78="","",G78-G78*COMPASS!$U$44)</f>
        <v>118.09</v>
      </c>
    </row>
    <row r="79" spans="1:8" ht="20.399999999999999">
      <c r="A79" s="1359" t="s">
        <v>6635</v>
      </c>
      <c r="B79" s="820" t="s">
        <v>216</v>
      </c>
      <c r="C79" s="1367" t="s">
        <v>6278</v>
      </c>
      <c r="D79" s="1361" t="s">
        <v>10988</v>
      </c>
      <c r="E79" s="1362">
        <v>1</v>
      </c>
      <c r="F79" s="1181"/>
      <c r="G79" s="1363">
        <v>191.59</v>
      </c>
      <c r="H79" s="227">
        <f>IF(G79="","",G79-G79*COMPASS!$U$44)</f>
        <v>191.59</v>
      </c>
    </row>
    <row r="80" spans="1:8" ht="20.399999999999999">
      <c r="A80" s="1359" t="s">
        <v>16976</v>
      </c>
      <c r="B80" s="820" t="s">
        <v>216</v>
      </c>
      <c r="C80" s="1367" t="s">
        <v>16977</v>
      </c>
      <c r="D80" s="1361" t="s">
        <v>16978</v>
      </c>
      <c r="E80" s="1362">
        <v>1</v>
      </c>
      <c r="F80" s="1181"/>
      <c r="G80" s="1363">
        <v>214.13</v>
      </c>
      <c r="H80" s="227">
        <f>IF(G80="","",G80-G80*COMPASS!$U$44)</f>
        <v>214.13</v>
      </c>
    </row>
    <row r="81" spans="1:8" ht="20.399999999999999">
      <c r="A81" s="1359" t="s">
        <v>16979</v>
      </c>
      <c r="B81" s="820" t="s">
        <v>216</v>
      </c>
      <c r="C81" s="1367" t="s">
        <v>16980</v>
      </c>
      <c r="D81" s="1361" t="s">
        <v>16981</v>
      </c>
      <c r="E81" s="1362">
        <v>1</v>
      </c>
      <c r="F81" s="1181"/>
      <c r="G81" s="1363">
        <v>329.476</v>
      </c>
      <c r="H81" s="227">
        <f>IF(G81="","",G81-G81*COMPASS!$U$44)</f>
        <v>329.476</v>
      </c>
    </row>
    <row r="82" spans="1:8" ht="20.399999999999999">
      <c r="A82" s="1359" t="s">
        <v>6636</v>
      </c>
      <c r="B82" s="820" t="s">
        <v>216</v>
      </c>
      <c r="C82" s="1367" t="s">
        <v>6279</v>
      </c>
      <c r="D82" s="1361" t="s">
        <v>10989</v>
      </c>
      <c r="E82" s="1362">
        <v>1</v>
      </c>
      <c r="F82" s="1181"/>
      <c r="G82" s="1363">
        <v>411.11</v>
      </c>
      <c r="H82" s="227">
        <f>IF(G82="","",G82-G82*COMPASS!$U$44)</f>
        <v>411.11</v>
      </c>
    </row>
    <row r="83" spans="1:8" ht="20.399999999999999">
      <c r="A83" s="1359" t="s">
        <v>6644</v>
      </c>
      <c r="B83" s="1122" t="s">
        <v>467</v>
      </c>
      <c r="C83" s="1367" t="s">
        <v>6287</v>
      </c>
      <c r="D83" s="1361" t="s">
        <v>10997</v>
      </c>
      <c r="E83" s="1362">
        <v>1</v>
      </c>
      <c r="F83" s="1181"/>
      <c r="G83" s="1363">
        <v>92.61</v>
      </c>
      <c r="H83" s="227">
        <f>IF(G83="","",G83-G83*COMPASS!$U$44)</f>
        <v>92.61</v>
      </c>
    </row>
    <row r="84" spans="1:8" ht="20.399999999999999">
      <c r="A84" s="1359" t="s">
        <v>6646</v>
      </c>
      <c r="B84" s="820" t="s">
        <v>216</v>
      </c>
      <c r="C84" s="1367" t="s">
        <v>6289</v>
      </c>
      <c r="D84" s="1361" t="s">
        <v>10999</v>
      </c>
      <c r="E84" s="1362">
        <v>1</v>
      </c>
      <c r="F84" s="1181"/>
      <c r="G84" s="1363">
        <v>48.51</v>
      </c>
      <c r="H84" s="227">
        <f>IF(G84="","",G84-G84*COMPASS!$U$44)</f>
        <v>48.51</v>
      </c>
    </row>
    <row r="85" spans="1:8" ht="20.399999999999999">
      <c r="A85" s="1359" t="s">
        <v>6641</v>
      </c>
      <c r="B85" s="820" t="s">
        <v>216</v>
      </c>
      <c r="C85" s="1367" t="s">
        <v>6284</v>
      </c>
      <c r="D85" s="1361" t="s">
        <v>10994</v>
      </c>
      <c r="E85" s="1362">
        <v>1</v>
      </c>
      <c r="F85" s="1181"/>
      <c r="G85" s="1363">
        <v>132.5548</v>
      </c>
      <c r="H85" s="227">
        <f>IF(G85="","",G85-G85*COMPASS!$U$44)</f>
        <v>132.5548</v>
      </c>
    </row>
    <row r="86" spans="1:8" ht="30.6">
      <c r="A86" s="1359" t="s">
        <v>6637</v>
      </c>
      <c r="B86" s="820" t="s">
        <v>216</v>
      </c>
      <c r="C86" s="1367" t="s">
        <v>6280</v>
      </c>
      <c r="D86" s="1361" t="s">
        <v>10990</v>
      </c>
      <c r="E86" s="1362">
        <v>1</v>
      </c>
      <c r="F86" s="1181"/>
      <c r="G86" s="1363">
        <v>185.22</v>
      </c>
      <c r="H86" s="227">
        <f>IF(G86="","",G86-G86*COMPASS!$U$44)</f>
        <v>185.22</v>
      </c>
    </row>
    <row r="87" spans="1:8" ht="20.399999999999999">
      <c r="A87" s="1359" t="s">
        <v>6643</v>
      </c>
      <c r="B87" s="820" t="s">
        <v>216</v>
      </c>
      <c r="C87" s="1367" t="s">
        <v>6286</v>
      </c>
      <c r="D87" s="1361" t="s">
        <v>10996</v>
      </c>
      <c r="E87" s="1362">
        <v>1</v>
      </c>
      <c r="F87" s="1181"/>
      <c r="G87" s="1363">
        <v>88.2</v>
      </c>
      <c r="H87" s="227">
        <f>IF(G87="","",G87-G87*COMPASS!$U$44)</f>
        <v>88.2</v>
      </c>
    </row>
    <row r="88" spans="1:8" ht="20.399999999999999">
      <c r="A88" s="1359" t="s">
        <v>6642</v>
      </c>
      <c r="B88" s="820" t="s">
        <v>216</v>
      </c>
      <c r="C88" s="1367" t="s">
        <v>6285</v>
      </c>
      <c r="D88" s="1361" t="s">
        <v>10995</v>
      </c>
      <c r="E88" s="1362">
        <v>1</v>
      </c>
      <c r="F88" s="1181"/>
      <c r="G88" s="1363">
        <v>140.13999999999999</v>
      </c>
      <c r="H88" s="227">
        <f>IF(G88="","",G88-G88*COMPASS!$U$44)</f>
        <v>140.13999999999999</v>
      </c>
    </row>
    <row r="89" spans="1:8" ht="20.399999999999999">
      <c r="A89" s="1359" t="s">
        <v>6638</v>
      </c>
      <c r="B89" s="820" t="s">
        <v>216</v>
      </c>
      <c r="C89" s="1367" t="s">
        <v>6281</v>
      </c>
      <c r="D89" s="1361" t="s">
        <v>10991</v>
      </c>
      <c r="E89" s="1362">
        <v>1</v>
      </c>
      <c r="F89" s="1181"/>
      <c r="G89" s="1363">
        <v>352.15319999999997</v>
      </c>
      <c r="H89" s="227">
        <f>IF(G89="","",G89-G89*COMPASS!$U$44)</f>
        <v>352.15319999999997</v>
      </c>
    </row>
    <row r="90" spans="1:8" ht="20.399999999999999">
      <c r="A90" s="1359" t="s">
        <v>16982</v>
      </c>
      <c r="B90" s="820" t="s">
        <v>216</v>
      </c>
      <c r="C90" s="1367" t="s">
        <v>16983</v>
      </c>
      <c r="D90" s="1361" t="s">
        <v>16984</v>
      </c>
      <c r="E90" s="1362">
        <v>1</v>
      </c>
      <c r="F90" s="1181"/>
      <c r="G90" s="1363">
        <v>209.72</v>
      </c>
      <c r="H90" s="227">
        <f>IF(G90="","",G90-G90*COMPASS!$U$44)</f>
        <v>209.72</v>
      </c>
    </row>
    <row r="91" spans="1:8" ht="20.399999999999999">
      <c r="A91" s="1359" t="s">
        <v>6640</v>
      </c>
      <c r="B91" s="820" t="s">
        <v>216</v>
      </c>
      <c r="C91" s="1367" t="s">
        <v>6283</v>
      </c>
      <c r="D91" s="1361" t="s">
        <v>10993</v>
      </c>
      <c r="E91" s="1362">
        <v>1</v>
      </c>
      <c r="F91" s="1181"/>
      <c r="G91" s="1363">
        <v>301.83999999999997</v>
      </c>
      <c r="H91" s="227">
        <f>IF(G91="","",G91-G91*COMPASS!$U$44)</f>
        <v>301.83999999999997</v>
      </c>
    </row>
    <row r="92" spans="1:8" ht="20.399999999999999">
      <c r="A92" s="1359" t="s">
        <v>6639</v>
      </c>
      <c r="B92" s="820" t="s">
        <v>216</v>
      </c>
      <c r="C92" s="1367" t="s">
        <v>6282</v>
      </c>
      <c r="D92" s="1361" t="s">
        <v>10992</v>
      </c>
      <c r="E92" s="1362">
        <v>1</v>
      </c>
      <c r="F92" s="1181"/>
      <c r="G92" s="1363">
        <v>416.79399999999998</v>
      </c>
      <c r="H92" s="227">
        <f>IF(G92="","",G92-G92*COMPASS!$U$44)</f>
        <v>416.79399999999998</v>
      </c>
    </row>
    <row r="93" spans="1:8" ht="20.399999999999999">
      <c r="A93" s="1359" t="s">
        <v>11851</v>
      </c>
      <c r="B93" s="820" t="s">
        <v>216</v>
      </c>
      <c r="C93" s="1367" t="s">
        <v>11852</v>
      </c>
      <c r="D93" s="1361" t="s">
        <v>17573</v>
      </c>
      <c r="E93" s="1362">
        <v>1</v>
      </c>
      <c r="F93" s="1181"/>
      <c r="G93" s="1363">
        <v>188.5128</v>
      </c>
      <c r="H93" s="227">
        <f>IF(G93="","",G93-G93*COMPASS!$U$44)</f>
        <v>188.5128</v>
      </c>
    </row>
    <row r="94" spans="1:8">
      <c r="A94" s="1358" t="s">
        <v>6290</v>
      </c>
      <c r="B94" s="1354"/>
      <c r="C94" s="1355"/>
      <c r="D94" s="1358"/>
      <c r="E94" s="1354"/>
      <c r="F94" s="1356"/>
      <c r="G94" s="1356"/>
      <c r="H94" s="227" t="str">
        <f>IF(G94="","",G94-G94*COMPASS!$U$44)</f>
        <v/>
      </c>
    </row>
    <row r="95" spans="1:8">
      <c r="A95" s="1359" t="s">
        <v>6647</v>
      </c>
      <c r="B95" s="820" t="s">
        <v>216</v>
      </c>
      <c r="C95" s="1367" t="s">
        <v>6291</v>
      </c>
      <c r="D95" s="1361" t="s">
        <v>11000</v>
      </c>
      <c r="E95" s="1362">
        <v>1</v>
      </c>
      <c r="F95" s="1181"/>
      <c r="G95" s="1363">
        <v>746.27</v>
      </c>
      <c r="H95" s="227">
        <f>IF(G95="","",G95-G95*COMPASS!$U$44)</f>
        <v>746.27</v>
      </c>
    </row>
    <row r="96" spans="1:8">
      <c r="A96" s="1359" t="s">
        <v>6648</v>
      </c>
      <c r="B96" s="820" t="s">
        <v>216</v>
      </c>
      <c r="C96" s="1367" t="s">
        <v>6292</v>
      </c>
      <c r="D96" s="1361" t="s">
        <v>11001</v>
      </c>
      <c r="E96" s="1362">
        <v>1</v>
      </c>
      <c r="F96" s="1181"/>
      <c r="G96" s="1363">
        <v>522.34</v>
      </c>
      <c r="H96" s="227">
        <f>IF(G96="","",G96-G96*COMPASS!$U$44)</f>
        <v>522.34</v>
      </c>
    </row>
    <row r="97" spans="1:8" ht="20.399999999999999">
      <c r="A97" s="1359" t="s">
        <v>6649</v>
      </c>
      <c r="B97" s="820" t="s">
        <v>216</v>
      </c>
      <c r="C97" s="1367" t="s">
        <v>6293</v>
      </c>
      <c r="D97" s="1361" t="s">
        <v>11002</v>
      </c>
      <c r="E97" s="1362">
        <v>1</v>
      </c>
      <c r="F97" s="1181"/>
      <c r="G97" s="1363">
        <v>89.728800000000007</v>
      </c>
      <c r="H97" s="227">
        <f>IF(G97="","",G97-G97*COMPASS!$U$44)</f>
        <v>89.728800000000007</v>
      </c>
    </row>
    <row r="98" spans="1:8">
      <c r="A98" s="1359" t="s">
        <v>6650</v>
      </c>
      <c r="B98" s="820" t="s">
        <v>216</v>
      </c>
      <c r="C98" s="1367" t="s">
        <v>6294</v>
      </c>
      <c r="D98" s="1361" t="s">
        <v>11003</v>
      </c>
      <c r="E98" s="1362">
        <v>1</v>
      </c>
      <c r="F98" s="1181"/>
      <c r="G98" s="1363">
        <v>648.76</v>
      </c>
      <c r="H98" s="227">
        <f>IF(G98="","",G98-G98*COMPASS!$U$44)</f>
        <v>648.76</v>
      </c>
    </row>
    <row r="99" spans="1:8">
      <c r="A99" s="1359" t="s">
        <v>6651</v>
      </c>
      <c r="B99" s="820" t="s">
        <v>216</v>
      </c>
      <c r="C99" s="1367" t="s">
        <v>6295</v>
      </c>
      <c r="D99" s="1361" t="s">
        <v>11004</v>
      </c>
      <c r="E99" s="1362">
        <v>1</v>
      </c>
      <c r="F99" s="1181"/>
      <c r="G99" s="1363">
        <v>472.36</v>
      </c>
      <c r="H99" s="227">
        <f>IF(G99="","",G99-G99*COMPASS!$U$44)</f>
        <v>472.36</v>
      </c>
    </row>
    <row r="100" spans="1:8">
      <c r="A100" s="1358" t="s">
        <v>6296</v>
      </c>
      <c r="B100" s="1354"/>
      <c r="C100" s="1355"/>
      <c r="D100" s="1358"/>
      <c r="E100" s="1354"/>
      <c r="F100" s="1356"/>
      <c r="G100" s="1356"/>
      <c r="H100" s="227" t="str">
        <f>IF(G100="","",G100-G100*COMPASS!$U$44)</f>
        <v/>
      </c>
    </row>
    <row r="101" spans="1:8">
      <c r="A101" s="1359" t="s">
        <v>6652</v>
      </c>
      <c r="B101" s="820" t="s">
        <v>216</v>
      </c>
      <c r="C101" s="1367" t="s">
        <v>6297</v>
      </c>
      <c r="D101" s="1361" t="s">
        <v>11005</v>
      </c>
      <c r="E101" s="1362">
        <v>1</v>
      </c>
      <c r="F101" s="1181"/>
      <c r="G101" s="1363">
        <v>658.06999999999994</v>
      </c>
      <c r="H101" s="227">
        <f>IF(G101="","",G101-G101*COMPASS!$U$44)</f>
        <v>658.06999999999994</v>
      </c>
    </row>
    <row r="102" spans="1:8">
      <c r="A102" s="1359" t="s">
        <v>6653</v>
      </c>
      <c r="B102" s="820" t="s">
        <v>216</v>
      </c>
      <c r="C102" s="1367" t="s">
        <v>6298</v>
      </c>
      <c r="D102" s="1361" t="s">
        <v>11006</v>
      </c>
      <c r="E102" s="1362">
        <v>1</v>
      </c>
      <c r="F102" s="1181"/>
      <c r="G102" s="1363">
        <v>1021.65</v>
      </c>
      <c r="H102" s="227">
        <f>IF(G102="","",G102-G102*COMPASS!$U$44)</f>
        <v>1021.65</v>
      </c>
    </row>
    <row r="103" spans="1:8">
      <c r="A103" s="1359" t="s">
        <v>6654</v>
      </c>
      <c r="B103" s="820" t="s">
        <v>216</v>
      </c>
      <c r="C103" s="1367" t="s">
        <v>6299</v>
      </c>
      <c r="D103" s="1361" t="s">
        <v>11007</v>
      </c>
      <c r="E103" s="1362">
        <v>1</v>
      </c>
      <c r="F103" s="1181"/>
      <c r="G103" s="1363">
        <v>1456.28</v>
      </c>
      <c r="H103" s="227">
        <f>IF(G103="","",G103-G103*COMPASS!$U$44)</f>
        <v>1456.28</v>
      </c>
    </row>
    <row r="104" spans="1:8" ht="20.399999999999999">
      <c r="A104" s="1359" t="s">
        <v>6655</v>
      </c>
      <c r="B104" s="1122" t="s">
        <v>467</v>
      </c>
      <c r="C104" s="1367" t="s">
        <v>6300</v>
      </c>
      <c r="D104" s="1361" t="s">
        <v>11008</v>
      </c>
      <c r="E104" s="1362">
        <v>1</v>
      </c>
      <c r="F104" s="1181"/>
      <c r="G104" s="1363">
        <v>76.929999999999993</v>
      </c>
      <c r="H104" s="227">
        <f>IF(G104="","",G104-G104*COMPASS!$U$44)</f>
        <v>76.929999999999993</v>
      </c>
    </row>
    <row r="105" spans="1:8" ht="20.399999999999999">
      <c r="A105" s="1359" t="s">
        <v>6656</v>
      </c>
      <c r="B105" s="820" t="s">
        <v>216</v>
      </c>
      <c r="C105" s="1367" t="s">
        <v>6301</v>
      </c>
      <c r="D105" s="1361" t="s">
        <v>11009</v>
      </c>
      <c r="E105" s="1362">
        <v>1</v>
      </c>
      <c r="F105" s="1181"/>
      <c r="G105" s="1363">
        <v>79.38</v>
      </c>
      <c r="H105" s="227">
        <f>IF(G105="","",G105-G105*COMPASS!$U$44)</f>
        <v>79.38</v>
      </c>
    </row>
    <row r="106" spans="1:8" ht="20.399999999999999">
      <c r="A106" s="1359" t="s">
        <v>6657</v>
      </c>
      <c r="B106" s="820" t="s">
        <v>216</v>
      </c>
      <c r="C106" s="1367" t="s">
        <v>6302</v>
      </c>
      <c r="D106" s="1361" t="s">
        <v>12045</v>
      </c>
      <c r="E106" s="1362">
        <v>1</v>
      </c>
      <c r="F106" s="1181"/>
      <c r="G106" s="1363">
        <v>140.47319999999999</v>
      </c>
      <c r="H106" s="227">
        <f>IF(G106="","",G106-G106*COMPASS!$U$44)</f>
        <v>140.47319999999999</v>
      </c>
    </row>
    <row r="107" spans="1:8" ht="20.399999999999999">
      <c r="A107" s="1359" t="s">
        <v>6658</v>
      </c>
      <c r="B107" s="820" t="s">
        <v>216</v>
      </c>
      <c r="C107" s="1367" t="s">
        <v>6303</v>
      </c>
      <c r="D107" s="1361" t="s">
        <v>12046</v>
      </c>
      <c r="E107" s="1362">
        <v>1</v>
      </c>
      <c r="F107" s="1181"/>
      <c r="G107" s="1363">
        <v>184.73</v>
      </c>
      <c r="H107" s="227">
        <f>IF(G107="","",G107-G107*COMPASS!$U$44)</f>
        <v>184.73</v>
      </c>
    </row>
    <row r="108" spans="1:8">
      <c r="A108" s="1359" t="s">
        <v>6659</v>
      </c>
      <c r="B108" s="820" t="s">
        <v>216</v>
      </c>
      <c r="C108" s="1367" t="s">
        <v>6304</v>
      </c>
      <c r="D108" s="1361" t="s">
        <v>11010</v>
      </c>
      <c r="E108" s="1362">
        <v>1</v>
      </c>
      <c r="F108" s="1181"/>
      <c r="G108" s="1363">
        <v>111.23</v>
      </c>
      <c r="H108" s="227">
        <f>IF(G108="","",G108-G108*COMPASS!$U$44)</f>
        <v>111.23</v>
      </c>
    </row>
    <row r="109" spans="1:8">
      <c r="A109" s="1359" t="s">
        <v>6660</v>
      </c>
      <c r="B109" s="820" t="s">
        <v>216</v>
      </c>
      <c r="C109" s="1367" t="s">
        <v>6305</v>
      </c>
      <c r="D109" s="1361" t="s">
        <v>11011</v>
      </c>
      <c r="E109" s="1362">
        <v>1</v>
      </c>
      <c r="F109" s="1181"/>
      <c r="G109" s="1363">
        <v>104.8404</v>
      </c>
      <c r="H109" s="227">
        <f>IF(G109="","",G109-G109*COMPASS!$U$44)</f>
        <v>104.8404</v>
      </c>
    </row>
    <row r="110" spans="1:8">
      <c r="A110" s="1359" t="s">
        <v>6661</v>
      </c>
      <c r="B110" s="820" t="s">
        <v>216</v>
      </c>
      <c r="C110" s="1367" t="s">
        <v>6306</v>
      </c>
      <c r="D110" s="1361" t="s">
        <v>12047</v>
      </c>
      <c r="E110" s="1362">
        <v>1</v>
      </c>
      <c r="F110" s="1181"/>
      <c r="G110" s="1363">
        <v>94.57</v>
      </c>
      <c r="H110" s="227">
        <f>IF(G110="","",G110-G110*COMPASS!$U$44)</f>
        <v>94.57</v>
      </c>
    </row>
    <row r="111" spans="1:8">
      <c r="A111" s="1358" t="s">
        <v>6307</v>
      </c>
      <c r="B111" s="1354"/>
      <c r="C111" s="1355"/>
      <c r="D111" s="1358"/>
      <c r="E111" s="1354"/>
      <c r="F111" s="1356"/>
      <c r="G111" s="1356"/>
      <c r="H111" s="227" t="str">
        <f>IF(G111="","",G111-G111*COMPASS!$U$44)</f>
        <v/>
      </c>
    </row>
    <row r="112" spans="1:8" ht="20.399999999999999">
      <c r="A112" s="1359" t="s">
        <v>6662</v>
      </c>
      <c r="B112" s="1122" t="s">
        <v>467</v>
      </c>
      <c r="C112" s="1367" t="s">
        <v>6308</v>
      </c>
      <c r="D112" s="1361" t="s">
        <v>6309</v>
      </c>
      <c r="E112" s="1362">
        <v>1</v>
      </c>
      <c r="F112" s="1181"/>
      <c r="G112" s="1363">
        <v>44.1</v>
      </c>
      <c r="H112" s="227">
        <f>IF(G112="","",G112-G112*COMPASS!$U$44)</f>
        <v>44.1</v>
      </c>
    </row>
    <row r="113" spans="1:8">
      <c r="A113" s="1359" t="s">
        <v>6663</v>
      </c>
      <c r="B113" s="820" t="s">
        <v>216</v>
      </c>
      <c r="C113" s="1367" t="s">
        <v>6310</v>
      </c>
      <c r="D113" s="1361" t="s">
        <v>6311</v>
      </c>
      <c r="E113" s="1362">
        <v>1</v>
      </c>
      <c r="F113" s="1181"/>
      <c r="G113" s="1363">
        <v>54.879999999999995</v>
      </c>
      <c r="H113" s="227">
        <f>IF(G113="","",G113-G113*COMPASS!$U$44)</f>
        <v>54.879999999999995</v>
      </c>
    </row>
    <row r="114" spans="1:8">
      <c r="A114" s="1359" t="s">
        <v>6664</v>
      </c>
      <c r="B114" s="820" t="s">
        <v>216</v>
      </c>
      <c r="C114" s="1367" t="s">
        <v>6312</v>
      </c>
      <c r="D114" s="1361" t="s">
        <v>6313</v>
      </c>
      <c r="E114" s="1362">
        <v>1</v>
      </c>
      <c r="F114" s="1181"/>
      <c r="G114" s="1363">
        <v>55.86</v>
      </c>
      <c r="H114" s="227">
        <f>IF(G114="","",G114-G114*COMPASS!$U$44)</f>
        <v>55.86</v>
      </c>
    </row>
    <row r="115" spans="1:8">
      <c r="A115" s="1359" t="s">
        <v>6665</v>
      </c>
      <c r="B115" s="820" t="s">
        <v>216</v>
      </c>
      <c r="C115" s="1367" t="s">
        <v>6314</v>
      </c>
      <c r="D115" s="1361" t="s">
        <v>6315</v>
      </c>
      <c r="E115" s="1362">
        <v>1</v>
      </c>
      <c r="F115" s="1181"/>
      <c r="G115" s="1363">
        <v>87.71</v>
      </c>
      <c r="H115" s="227">
        <f>IF(G115="","",G115-G115*COMPASS!$U$44)</f>
        <v>87.71</v>
      </c>
    </row>
    <row r="116" spans="1:8">
      <c r="A116" s="1359" t="s">
        <v>6666</v>
      </c>
      <c r="B116" s="820" t="s">
        <v>216</v>
      </c>
      <c r="C116" s="1367" t="s">
        <v>6316</v>
      </c>
      <c r="D116" s="1361" t="s">
        <v>12048</v>
      </c>
      <c r="E116" s="1362">
        <v>1</v>
      </c>
      <c r="F116" s="1181"/>
      <c r="G116" s="1363">
        <v>88.69</v>
      </c>
      <c r="H116" s="227">
        <f>IF(G116="","",G116-G116*COMPASS!$U$44)</f>
        <v>88.69</v>
      </c>
    </row>
    <row r="117" spans="1:8">
      <c r="A117" s="1358" t="s">
        <v>6317</v>
      </c>
      <c r="B117" s="1354"/>
      <c r="C117" s="1355"/>
      <c r="D117" s="1358"/>
      <c r="E117" s="1354"/>
      <c r="F117" s="1356"/>
      <c r="G117" s="1356"/>
      <c r="H117" s="227" t="str">
        <f>IF(G117="","",G117-G117*COMPASS!$U$44)</f>
        <v/>
      </c>
    </row>
    <row r="118" spans="1:8">
      <c r="A118" s="1371" t="s">
        <v>6221</v>
      </c>
      <c r="B118" s="1354"/>
      <c r="C118" s="1372"/>
      <c r="D118" s="1371"/>
      <c r="E118" s="1354"/>
      <c r="F118" s="1356"/>
      <c r="G118" s="1356"/>
      <c r="H118" s="227" t="str">
        <f>IF(G118="","",G118-G118*COMPASS!$U$44)</f>
        <v/>
      </c>
    </row>
    <row r="119" spans="1:8">
      <c r="A119" s="1358" t="s">
        <v>6318</v>
      </c>
      <c r="B119" s="1354"/>
      <c r="C119" s="1355"/>
      <c r="D119" s="1358"/>
      <c r="E119" s="1354"/>
      <c r="F119" s="1356"/>
      <c r="G119" s="1356"/>
      <c r="H119" s="227" t="str">
        <f>IF(G119="","",G119-G119*COMPASS!$U$44)</f>
        <v/>
      </c>
    </row>
    <row r="120" spans="1:8" ht="20.399999999999999">
      <c r="A120" s="1359" t="s">
        <v>6667</v>
      </c>
      <c r="B120" s="820" t="s">
        <v>216</v>
      </c>
      <c r="C120" s="1367" t="s">
        <v>6319</v>
      </c>
      <c r="D120" s="1361" t="s">
        <v>12049</v>
      </c>
      <c r="E120" s="1362">
        <v>1</v>
      </c>
      <c r="F120" s="1181"/>
      <c r="G120" s="1363">
        <v>355.74</v>
      </c>
      <c r="H120" s="227">
        <f>IF(G120="","",G120-G120*COMPASS!$U$44)</f>
        <v>355.74</v>
      </c>
    </row>
    <row r="121" spans="1:8">
      <c r="A121" s="1359" t="s">
        <v>6668</v>
      </c>
      <c r="B121" s="820" t="s">
        <v>216</v>
      </c>
      <c r="C121" s="1367" t="s">
        <v>6320</v>
      </c>
      <c r="D121" s="1361" t="s">
        <v>12050</v>
      </c>
      <c r="E121" s="1362">
        <v>1</v>
      </c>
      <c r="F121" s="1181"/>
      <c r="G121" s="1363">
        <v>196</v>
      </c>
      <c r="H121" s="227">
        <f>IF(G121="","",G121-G121*COMPASS!$U$44)</f>
        <v>196</v>
      </c>
    </row>
    <row r="122" spans="1:8" ht="20.399999999999999">
      <c r="A122" s="1359" t="s">
        <v>6669</v>
      </c>
      <c r="B122" s="820" t="s">
        <v>216</v>
      </c>
      <c r="C122" s="1367" t="s">
        <v>6321</v>
      </c>
      <c r="D122" s="1361" t="s">
        <v>12051</v>
      </c>
      <c r="E122" s="1362">
        <v>1</v>
      </c>
      <c r="F122" s="1181"/>
      <c r="G122" s="1363">
        <v>354.40719999999999</v>
      </c>
      <c r="H122" s="227">
        <f>IF(G122="","",G122-G122*COMPASS!$U$44)</f>
        <v>354.40719999999999</v>
      </c>
    </row>
    <row r="123" spans="1:8" ht="20.399999999999999">
      <c r="A123" s="1359" t="s">
        <v>6670</v>
      </c>
      <c r="B123" s="820" t="s">
        <v>216</v>
      </c>
      <c r="C123" s="1367" t="s">
        <v>6322</v>
      </c>
      <c r="D123" s="1361" t="s">
        <v>12052</v>
      </c>
      <c r="E123" s="1362">
        <v>1</v>
      </c>
      <c r="F123" s="1181"/>
      <c r="G123" s="1363">
        <v>204.85919999999999</v>
      </c>
      <c r="H123" s="227">
        <f>IF(G123="","",G123-G123*COMPASS!$U$44)</f>
        <v>204.85919999999999</v>
      </c>
    </row>
    <row r="124" spans="1:8">
      <c r="A124" s="1359" t="s">
        <v>6671</v>
      </c>
      <c r="B124" s="820" t="s">
        <v>216</v>
      </c>
      <c r="C124" s="1367" t="s">
        <v>6323</v>
      </c>
      <c r="D124" s="1361" t="s">
        <v>12053</v>
      </c>
      <c r="E124" s="1362">
        <v>1</v>
      </c>
      <c r="F124" s="1181"/>
      <c r="G124" s="1363">
        <v>197.96</v>
      </c>
      <c r="H124" s="227">
        <f>IF(G124="","",G124-G124*COMPASS!$U$44)</f>
        <v>197.96</v>
      </c>
    </row>
    <row r="125" spans="1:8" ht="20.399999999999999">
      <c r="A125" s="1359" t="s">
        <v>6672</v>
      </c>
      <c r="B125" s="820" t="s">
        <v>216</v>
      </c>
      <c r="C125" s="1367" t="s">
        <v>6324</v>
      </c>
      <c r="D125" s="1361" t="s">
        <v>6325</v>
      </c>
      <c r="E125" s="1362">
        <v>1</v>
      </c>
      <c r="F125" s="1181"/>
      <c r="G125" s="1363">
        <v>29.89</v>
      </c>
      <c r="H125" s="227">
        <f>IF(G125="","",G125-G125*COMPASS!$U$44)</f>
        <v>29.89</v>
      </c>
    </row>
    <row r="126" spans="1:8" ht="20.399999999999999">
      <c r="A126" s="1359" t="s">
        <v>6673</v>
      </c>
      <c r="B126" s="820" t="s">
        <v>216</v>
      </c>
      <c r="C126" s="1367" t="s">
        <v>6326</v>
      </c>
      <c r="D126" s="1361" t="s">
        <v>12054</v>
      </c>
      <c r="E126" s="1362">
        <v>1</v>
      </c>
      <c r="F126" s="1181"/>
      <c r="G126" s="1363">
        <v>1337.21</v>
      </c>
      <c r="H126" s="227">
        <f>IF(G126="","",G126-G126*COMPASS!$U$44)</f>
        <v>1337.21</v>
      </c>
    </row>
    <row r="127" spans="1:8" ht="20.399999999999999">
      <c r="A127" s="1359" t="s">
        <v>6674</v>
      </c>
      <c r="B127" s="820" t="s">
        <v>216</v>
      </c>
      <c r="C127" s="1367" t="s">
        <v>6327</v>
      </c>
      <c r="D127" s="1361" t="s">
        <v>12055</v>
      </c>
      <c r="E127" s="1362">
        <v>1</v>
      </c>
      <c r="F127" s="1181"/>
      <c r="G127" s="1363">
        <v>2170.21</v>
      </c>
      <c r="H127" s="227">
        <f>IF(G127="","",G127-G127*COMPASS!$U$44)</f>
        <v>2170.21</v>
      </c>
    </row>
    <row r="128" spans="1:8">
      <c r="A128" s="1371" t="s">
        <v>6222</v>
      </c>
      <c r="B128" s="1354"/>
      <c r="C128" s="1372"/>
      <c r="D128" s="1371"/>
      <c r="E128" s="1354"/>
      <c r="F128" s="1356"/>
      <c r="G128" s="1356"/>
      <c r="H128" s="227" t="str">
        <f>IF(G128="","",G128-G128*COMPASS!$U$44)</f>
        <v/>
      </c>
    </row>
    <row r="129" spans="1:8">
      <c r="A129" s="1358" t="s">
        <v>11853</v>
      </c>
      <c r="B129" s="1354"/>
      <c r="C129" s="1355"/>
      <c r="D129" s="1353"/>
      <c r="E129" s="1354"/>
      <c r="F129" s="1356"/>
      <c r="G129" s="1356"/>
      <c r="H129" s="227" t="str">
        <f>IF(G129="","",G129-G129*COMPASS!$U$44)</f>
        <v/>
      </c>
    </row>
    <row r="130" spans="1:8" ht="40.799999999999997">
      <c r="A130" s="1359" t="s">
        <v>6328</v>
      </c>
      <c r="B130" s="820" t="s">
        <v>216</v>
      </c>
      <c r="C130" s="1367" t="s">
        <v>6329</v>
      </c>
      <c r="D130" s="1361" t="s">
        <v>10522</v>
      </c>
      <c r="E130" s="1362">
        <v>1</v>
      </c>
      <c r="F130" s="1181"/>
      <c r="G130" s="1363">
        <v>1318.1</v>
      </c>
      <c r="H130" s="227">
        <f>IF(G130="","",G130-G130*COMPASS!$U$44)</f>
        <v>1318.1</v>
      </c>
    </row>
    <row r="131" spans="1:8" ht="20.399999999999999">
      <c r="A131" s="1359" t="s">
        <v>6675</v>
      </c>
      <c r="B131" s="820" t="s">
        <v>216</v>
      </c>
      <c r="C131" s="1367" t="s">
        <v>6330</v>
      </c>
      <c r="D131" s="1361" t="s">
        <v>12056</v>
      </c>
      <c r="E131" s="1362">
        <v>1</v>
      </c>
      <c r="F131" s="1181"/>
      <c r="G131" s="1363">
        <v>1013.3199999999999</v>
      </c>
      <c r="H131" s="227">
        <f>IF(G131="","",G131-G131*COMPASS!$U$44)</f>
        <v>1013.3199999999999</v>
      </c>
    </row>
    <row r="132" spans="1:8" ht="30.6">
      <c r="A132" s="1359" t="s">
        <v>6676</v>
      </c>
      <c r="B132" s="820" t="s">
        <v>216</v>
      </c>
      <c r="C132" s="1367" t="s">
        <v>6331</v>
      </c>
      <c r="D132" s="1361" t="s">
        <v>12057</v>
      </c>
      <c r="E132" s="1362">
        <v>1</v>
      </c>
      <c r="F132" s="1181"/>
      <c r="G132" s="1363">
        <v>757.06959999999992</v>
      </c>
      <c r="H132" s="227">
        <f>IF(G132="","",G132-G132*COMPASS!$U$44)</f>
        <v>757.06959999999992</v>
      </c>
    </row>
    <row r="133" spans="1:8" ht="30.6">
      <c r="A133" s="1359" t="s">
        <v>6677</v>
      </c>
      <c r="B133" s="820" t="s">
        <v>216</v>
      </c>
      <c r="C133" s="1367" t="s">
        <v>6332</v>
      </c>
      <c r="D133" s="1361" t="s">
        <v>12058</v>
      </c>
      <c r="E133" s="1362">
        <v>1</v>
      </c>
      <c r="F133" s="1181"/>
      <c r="G133" s="1363">
        <v>861.5376</v>
      </c>
      <c r="H133" s="227">
        <f>IF(G133="","",G133-G133*COMPASS!$U$44)</f>
        <v>861.5376</v>
      </c>
    </row>
    <row r="134" spans="1:8" ht="20.399999999999999">
      <c r="A134" s="1359" t="s">
        <v>6678</v>
      </c>
      <c r="B134" s="820" t="s">
        <v>216</v>
      </c>
      <c r="C134" s="1367" t="s">
        <v>6333</v>
      </c>
      <c r="D134" s="1361" t="s">
        <v>10887</v>
      </c>
      <c r="E134" s="1362">
        <v>1</v>
      </c>
      <c r="F134" s="1181"/>
      <c r="G134" s="1363">
        <v>484.76679999999999</v>
      </c>
      <c r="H134" s="227">
        <f>IF(G134="","",G134-G134*COMPASS!$U$44)</f>
        <v>484.76679999999999</v>
      </c>
    </row>
    <row r="135" spans="1:8" ht="30.6">
      <c r="A135" s="1359" t="s">
        <v>6679</v>
      </c>
      <c r="B135" s="820" t="s">
        <v>216</v>
      </c>
      <c r="C135" s="1367" t="s">
        <v>6334</v>
      </c>
      <c r="D135" s="1361" t="s">
        <v>12059</v>
      </c>
      <c r="E135" s="1362">
        <v>1</v>
      </c>
      <c r="F135" s="1181"/>
      <c r="G135" s="1363">
        <v>611.52</v>
      </c>
      <c r="H135" s="227">
        <f>IF(G135="","",G135-G135*COMPASS!$U$44)</f>
        <v>611.52</v>
      </c>
    </row>
    <row r="136" spans="1:8" ht="20.399999999999999">
      <c r="A136" s="1359" t="s">
        <v>6680</v>
      </c>
      <c r="B136" s="820" t="s">
        <v>216</v>
      </c>
      <c r="C136" s="1367" t="s">
        <v>6335</v>
      </c>
      <c r="D136" s="1361" t="s">
        <v>10888</v>
      </c>
      <c r="E136" s="1362">
        <v>1</v>
      </c>
      <c r="F136" s="1181"/>
      <c r="G136" s="1363">
        <v>398.86</v>
      </c>
      <c r="H136" s="227">
        <f>IF(G136="","",G136-G136*COMPASS!$U$44)</f>
        <v>398.86</v>
      </c>
    </row>
    <row r="137" spans="1:8" ht="20.399999999999999">
      <c r="A137" s="1359" t="s">
        <v>6336</v>
      </c>
      <c r="B137" s="1122" t="s">
        <v>467</v>
      </c>
      <c r="C137" s="1367" t="s">
        <v>6337</v>
      </c>
      <c r="D137" s="1361" t="s">
        <v>10889</v>
      </c>
      <c r="E137" s="1362">
        <v>1</v>
      </c>
      <c r="F137" s="1181"/>
      <c r="G137" s="1363">
        <v>850.64</v>
      </c>
      <c r="H137" s="227">
        <f>IF(G137="","",G137-G137*COMPASS!$U$44)</f>
        <v>850.64</v>
      </c>
    </row>
    <row r="138" spans="1:8" ht="20.399999999999999">
      <c r="A138" s="1359" t="s">
        <v>6681</v>
      </c>
      <c r="B138" s="820" t="s">
        <v>216</v>
      </c>
      <c r="C138" s="1367" t="s">
        <v>6338</v>
      </c>
      <c r="D138" s="1361" t="s">
        <v>10890</v>
      </c>
      <c r="E138" s="1362">
        <v>1</v>
      </c>
      <c r="F138" s="1181"/>
      <c r="G138" s="1363">
        <v>268.02999999999997</v>
      </c>
      <c r="H138" s="227">
        <f>IF(G138="","",G138-G138*COMPASS!$U$44)</f>
        <v>268.02999999999997</v>
      </c>
    </row>
    <row r="139" spans="1:8">
      <c r="A139" s="1371" t="s">
        <v>6223</v>
      </c>
      <c r="B139" s="1354"/>
      <c r="C139" s="1372"/>
      <c r="D139" s="1371"/>
      <c r="E139" s="1354"/>
      <c r="F139" s="1356"/>
      <c r="G139" s="1356"/>
      <c r="H139" s="227" t="str">
        <f>IF(G139="","",G139-G139*COMPASS!$U$44)</f>
        <v/>
      </c>
    </row>
    <row r="140" spans="1:8">
      <c r="A140" s="1358" t="s">
        <v>6339</v>
      </c>
      <c r="B140" s="1354"/>
      <c r="C140" s="1355"/>
      <c r="D140" s="1358"/>
      <c r="E140" s="1354"/>
      <c r="F140" s="1356"/>
      <c r="G140" s="1356"/>
      <c r="H140" s="227" t="str">
        <f>IF(G140="","",G140-G140*COMPASS!$U$44)</f>
        <v/>
      </c>
    </row>
    <row r="141" spans="1:8" ht="20.399999999999999">
      <c r="A141" s="1359" t="s">
        <v>12060</v>
      </c>
      <c r="B141" s="820" t="s">
        <v>216</v>
      </c>
      <c r="C141" s="1367" t="s">
        <v>12061</v>
      </c>
      <c r="D141" s="1361" t="s">
        <v>12062</v>
      </c>
      <c r="E141" s="1362">
        <v>1</v>
      </c>
      <c r="F141" s="1181"/>
      <c r="G141" s="1363">
        <v>687.50919999999996</v>
      </c>
      <c r="H141" s="227">
        <f>IF(G141="","",G141-G141*COMPASS!$U$44)</f>
        <v>687.50919999999996</v>
      </c>
    </row>
    <row r="142" spans="1:8" ht="20.399999999999999">
      <c r="A142" s="1359" t="s">
        <v>12063</v>
      </c>
      <c r="B142" s="820" t="s">
        <v>216</v>
      </c>
      <c r="C142" s="1367" t="s">
        <v>12064</v>
      </c>
      <c r="D142" s="1361" t="s">
        <v>12065</v>
      </c>
      <c r="E142" s="1362">
        <v>1</v>
      </c>
      <c r="F142" s="1181"/>
      <c r="G142" s="1363">
        <v>596.85919999999999</v>
      </c>
      <c r="H142" s="227">
        <f>IF(G142="","",G142-G142*COMPASS!$U$44)</f>
        <v>596.85919999999999</v>
      </c>
    </row>
    <row r="143" spans="1:8" ht="20.399999999999999">
      <c r="A143" s="1359" t="s">
        <v>12066</v>
      </c>
      <c r="B143" s="820" t="s">
        <v>216</v>
      </c>
      <c r="C143" s="1367" t="s">
        <v>16239</v>
      </c>
      <c r="D143" s="1361" t="s">
        <v>12067</v>
      </c>
      <c r="E143" s="1362">
        <v>1</v>
      </c>
      <c r="F143" s="1181"/>
      <c r="G143" s="1363">
        <v>428.75</v>
      </c>
      <c r="H143" s="227">
        <f>IF(G143="","",G143-G143*COMPASS!$U$44)</f>
        <v>428.75</v>
      </c>
    </row>
    <row r="144" spans="1:8" ht="20.399999999999999">
      <c r="A144" s="1359" t="s">
        <v>16985</v>
      </c>
      <c r="B144" s="820" t="s">
        <v>216</v>
      </c>
      <c r="C144" s="1367" t="s">
        <v>16986</v>
      </c>
      <c r="D144" s="1361" t="s">
        <v>16987</v>
      </c>
      <c r="E144" s="1362">
        <v>1</v>
      </c>
      <c r="F144" s="1181"/>
      <c r="G144" s="1363">
        <v>380.73</v>
      </c>
      <c r="H144" s="227">
        <f>IF(G144="","",G144-G144*COMPASS!$U$44)</f>
        <v>380.73</v>
      </c>
    </row>
    <row r="145" spans="1:8" ht="20.399999999999999">
      <c r="A145" s="1359" t="s">
        <v>16988</v>
      </c>
      <c r="B145" s="820" t="s">
        <v>216</v>
      </c>
      <c r="C145" s="1367" t="s">
        <v>16989</v>
      </c>
      <c r="D145" s="1361" t="s">
        <v>16990</v>
      </c>
      <c r="E145" s="1362">
        <v>1</v>
      </c>
      <c r="F145" s="1181"/>
      <c r="G145" s="1363">
        <v>403.76</v>
      </c>
      <c r="H145" s="227">
        <f>IF(G145="","",G145-G145*COMPASS!$U$44)</f>
        <v>403.76</v>
      </c>
    </row>
    <row r="146" spans="1:8" ht="20.399999999999999">
      <c r="A146" s="1359" t="s">
        <v>6682</v>
      </c>
      <c r="B146" s="820" t="s">
        <v>216</v>
      </c>
      <c r="C146" s="1367" t="s">
        <v>6340</v>
      </c>
      <c r="D146" s="1361" t="s">
        <v>12068</v>
      </c>
      <c r="E146" s="1362">
        <v>1</v>
      </c>
      <c r="F146" s="1181"/>
      <c r="G146" s="1363">
        <v>252.35</v>
      </c>
      <c r="H146" s="227">
        <f>IF(G146="","",G146-G146*COMPASS!$U$44)</f>
        <v>252.35</v>
      </c>
    </row>
    <row r="147" spans="1:8" ht="20.399999999999999">
      <c r="A147" s="1359" t="s">
        <v>6683</v>
      </c>
      <c r="B147" s="820" t="s">
        <v>216</v>
      </c>
      <c r="C147" s="1367" t="s">
        <v>6341</v>
      </c>
      <c r="D147" s="1361" t="s">
        <v>12069</v>
      </c>
      <c r="E147" s="1362">
        <v>1</v>
      </c>
      <c r="F147" s="1181"/>
      <c r="G147" s="1363">
        <v>228.34</v>
      </c>
      <c r="H147" s="227">
        <f>IF(G147="","",G147-G147*COMPASS!$U$44)</f>
        <v>228.34</v>
      </c>
    </row>
    <row r="148" spans="1:8" ht="20.399999999999999">
      <c r="A148" s="1359" t="s">
        <v>6684</v>
      </c>
      <c r="B148" s="820" t="s">
        <v>216</v>
      </c>
      <c r="C148" s="1367" t="s">
        <v>6342</v>
      </c>
      <c r="D148" s="1361" t="s">
        <v>12070</v>
      </c>
      <c r="E148" s="1362">
        <v>1</v>
      </c>
      <c r="F148" s="1181"/>
      <c r="G148" s="1363">
        <v>196.49</v>
      </c>
      <c r="H148" s="227">
        <f>IF(G148="","",G148-G148*COMPASS!$U$44)</f>
        <v>196.49</v>
      </c>
    </row>
    <row r="149" spans="1:8" ht="20.399999999999999">
      <c r="A149" s="1359" t="s">
        <v>6685</v>
      </c>
      <c r="B149" s="820" t="s">
        <v>216</v>
      </c>
      <c r="C149" s="1367" t="s">
        <v>6343</v>
      </c>
      <c r="D149" s="1361" t="s">
        <v>12071</v>
      </c>
      <c r="E149" s="1362">
        <v>1</v>
      </c>
      <c r="F149" s="1181"/>
      <c r="G149" s="1363">
        <v>123.48</v>
      </c>
      <c r="H149" s="227">
        <f>IF(G149="","",G149-G149*COMPASS!$U$44)</f>
        <v>123.48</v>
      </c>
    </row>
    <row r="150" spans="1:8" ht="20.399999999999999">
      <c r="A150" s="1359" t="s">
        <v>16991</v>
      </c>
      <c r="B150" s="820" t="s">
        <v>216</v>
      </c>
      <c r="C150" s="1367" t="s">
        <v>16992</v>
      </c>
      <c r="D150" s="1361" t="s">
        <v>16993</v>
      </c>
      <c r="E150" s="1362">
        <v>1</v>
      </c>
      <c r="F150" s="1181"/>
      <c r="G150" s="1363">
        <v>171.5</v>
      </c>
      <c r="H150" s="227">
        <f>IF(G150="","",G150-G150*COMPASS!$U$44)</f>
        <v>171.5</v>
      </c>
    </row>
    <row r="151" spans="1:8" ht="20.399999999999999">
      <c r="A151" s="1359" t="s">
        <v>6686</v>
      </c>
      <c r="B151" s="820" t="s">
        <v>216</v>
      </c>
      <c r="C151" s="1367" t="s">
        <v>6344</v>
      </c>
      <c r="D151" s="1361" t="s">
        <v>12072</v>
      </c>
      <c r="E151" s="1362">
        <v>1</v>
      </c>
      <c r="F151" s="1181"/>
      <c r="G151" s="1363">
        <v>121.52</v>
      </c>
      <c r="H151" s="227">
        <f>IF(G151="","",G151-G151*COMPASS!$U$44)</f>
        <v>121.52</v>
      </c>
    </row>
    <row r="152" spans="1:8">
      <c r="A152" s="1358" t="s">
        <v>6345</v>
      </c>
      <c r="B152" s="1354"/>
      <c r="C152" s="1355"/>
      <c r="D152" s="1358"/>
      <c r="E152" s="1354"/>
      <c r="F152" s="1356"/>
      <c r="G152" s="1356"/>
      <c r="H152" s="227" t="str">
        <f>IF(G152="","",G152-G152*COMPASS!$U$44)</f>
        <v/>
      </c>
    </row>
    <row r="153" spans="1:8">
      <c r="A153" s="1359" t="s">
        <v>6687</v>
      </c>
      <c r="B153" s="820" t="s">
        <v>216</v>
      </c>
      <c r="C153" s="1367" t="s">
        <v>6346</v>
      </c>
      <c r="D153" s="1361" t="s">
        <v>12073</v>
      </c>
      <c r="E153" s="1362">
        <v>1</v>
      </c>
      <c r="F153" s="1181"/>
      <c r="G153" s="1363">
        <v>97.000399999999999</v>
      </c>
      <c r="H153" s="227">
        <f>IF(G153="","",G153-G153*COMPASS!$U$44)</f>
        <v>97.000399999999999</v>
      </c>
    </row>
    <row r="154" spans="1:8" ht="20.399999999999999">
      <c r="A154" s="1359" t="s">
        <v>6688</v>
      </c>
      <c r="B154" s="820" t="s">
        <v>216</v>
      </c>
      <c r="C154" s="1367" t="s">
        <v>6347</v>
      </c>
      <c r="D154" s="1361" t="s">
        <v>12074</v>
      </c>
      <c r="E154" s="1362">
        <v>1</v>
      </c>
      <c r="F154" s="1181"/>
      <c r="G154" s="1363">
        <v>95.55</v>
      </c>
      <c r="H154" s="227">
        <f>IF(G154="","",G154-G154*COMPASS!$U$44)</f>
        <v>95.55</v>
      </c>
    </row>
    <row r="155" spans="1:8" ht="20.399999999999999">
      <c r="A155" s="1359" t="s">
        <v>6689</v>
      </c>
      <c r="B155" s="820" t="s">
        <v>216</v>
      </c>
      <c r="C155" s="1367" t="s">
        <v>6348</v>
      </c>
      <c r="D155" s="1361" t="s">
        <v>12075</v>
      </c>
      <c r="E155" s="1362">
        <v>1</v>
      </c>
      <c r="F155" s="1181"/>
      <c r="G155" s="1363">
        <v>107.31</v>
      </c>
      <c r="H155" s="227">
        <f>IF(G155="","",G155-G155*COMPASS!$U$44)</f>
        <v>107.31</v>
      </c>
    </row>
    <row r="156" spans="1:8" ht="20.399999999999999">
      <c r="A156" s="1359" t="s">
        <v>6690</v>
      </c>
      <c r="B156" s="820" t="s">
        <v>216</v>
      </c>
      <c r="C156" s="1367" t="s">
        <v>6349</v>
      </c>
      <c r="D156" s="1361" t="s">
        <v>12076</v>
      </c>
      <c r="E156" s="1362">
        <v>1</v>
      </c>
      <c r="F156" s="1181"/>
      <c r="G156" s="1363">
        <v>106.82</v>
      </c>
      <c r="H156" s="227">
        <f>IF(G156="","",G156-G156*COMPASS!$U$44)</f>
        <v>106.82</v>
      </c>
    </row>
    <row r="157" spans="1:8" ht="20.399999999999999">
      <c r="A157" s="1359" t="s">
        <v>16994</v>
      </c>
      <c r="B157" s="820" t="s">
        <v>216</v>
      </c>
      <c r="C157" s="1367" t="s">
        <v>16995</v>
      </c>
      <c r="D157" s="1361" t="s">
        <v>16996</v>
      </c>
      <c r="E157" s="1362">
        <v>1</v>
      </c>
      <c r="F157" s="1181"/>
      <c r="G157" s="1363">
        <v>228.82999999999998</v>
      </c>
      <c r="H157" s="227">
        <f>IF(G157="","",G157-G157*COMPASS!$U$44)</f>
        <v>228.82999999999998</v>
      </c>
    </row>
    <row r="158" spans="1:8" ht="20.399999999999999">
      <c r="A158" s="1359" t="s">
        <v>6691</v>
      </c>
      <c r="B158" s="820" t="s">
        <v>216</v>
      </c>
      <c r="C158" s="1367" t="s">
        <v>6350</v>
      </c>
      <c r="D158" s="1361" t="s">
        <v>12077</v>
      </c>
      <c r="E158" s="1362">
        <v>1</v>
      </c>
      <c r="F158" s="1181"/>
      <c r="G158" s="1363">
        <v>145.04</v>
      </c>
      <c r="H158" s="227">
        <f>IF(G158="","",G158-G158*COMPASS!$U$44)</f>
        <v>145.04</v>
      </c>
    </row>
    <row r="159" spans="1:8" ht="20.399999999999999">
      <c r="A159" s="1359" t="s">
        <v>6692</v>
      </c>
      <c r="B159" s="820" t="s">
        <v>216</v>
      </c>
      <c r="C159" s="1367" t="s">
        <v>6351</v>
      </c>
      <c r="D159" s="1361" t="s">
        <v>12078</v>
      </c>
      <c r="E159" s="1362">
        <v>1</v>
      </c>
      <c r="F159" s="1181"/>
      <c r="G159" s="1363">
        <v>161.69999999999999</v>
      </c>
      <c r="H159" s="227">
        <f>IF(G159="","",G159-G159*COMPASS!$U$44)</f>
        <v>161.69999999999999</v>
      </c>
    </row>
    <row r="160" spans="1:8" ht="20.399999999999999">
      <c r="A160" s="1359" t="s">
        <v>6693</v>
      </c>
      <c r="B160" s="820" t="s">
        <v>216</v>
      </c>
      <c r="C160" s="1367" t="s">
        <v>6352</v>
      </c>
      <c r="D160" s="1361" t="s">
        <v>12079</v>
      </c>
      <c r="E160" s="1362">
        <v>1</v>
      </c>
      <c r="F160" s="1181"/>
      <c r="G160" s="1363">
        <v>118.09</v>
      </c>
      <c r="H160" s="227">
        <f>IF(G160="","",G160-G160*COMPASS!$U$44)</f>
        <v>118.09</v>
      </c>
    </row>
    <row r="161" spans="1:8" ht="20.399999999999999">
      <c r="A161" s="1359" t="s">
        <v>6694</v>
      </c>
      <c r="B161" s="820" t="s">
        <v>216</v>
      </c>
      <c r="C161" s="1367" t="s">
        <v>6353</v>
      </c>
      <c r="D161" s="1361" t="s">
        <v>12080</v>
      </c>
      <c r="E161" s="1362">
        <v>1</v>
      </c>
      <c r="F161" s="1181"/>
      <c r="G161" s="1363">
        <v>114.20920000000001</v>
      </c>
      <c r="H161" s="227">
        <f>IF(G161="","",G161-G161*COMPASS!$U$44)</f>
        <v>114.20920000000001</v>
      </c>
    </row>
    <row r="162" spans="1:8" ht="20.399999999999999">
      <c r="A162" s="1359" t="s">
        <v>6695</v>
      </c>
      <c r="B162" s="820" t="s">
        <v>216</v>
      </c>
      <c r="C162" s="1367" t="s">
        <v>6354</v>
      </c>
      <c r="D162" s="1361" t="s">
        <v>12081</v>
      </c>
      <c r="E162" s="1362">
        <v>1</v>
      </c>
      <c r="F162" s="1181"/>
      <c r="G162" s="1363">
        <v>122.5</v>
      </c>
      <c r="H162" s="227">
        <f>IF(G162="","",G162-G162*COMPASS!$U$44)</f>
        <v>122.5</v>
      </c>
    </row>
    <row r="163" spans="1:8" ht="20.399999999999999">
      <c r="A163" s="1359" t="s">
        <v>6696</v>
      </c>
      <c r="B163" s="820" t="s">
        <v>216</v>
      </c>
      <c r="C163" s="1367" t="s">
        <v>6355</v>
      </c>
      <c r="D163" s="1361" t="s">
        <v>12082</v>
      </c>
      <c r="E163" s="1362">
        <v>1</v>
      </c>
      <c r="F163" s="1181"/>
      <c r="G163" s="1363">
        <v>129.35999999999999</v>
      </c>
      <c r="H163" s="227">
        <f>IF(G163="","",G163-G163*COMPASS!$U$44)</f>
        <v>129.35999999999999</v>
      </c>
    </row>
    <row r="164" spans="1:8">
      <c r="A164" s="1371" t="s">
        <v>6224</v>
      </c>
      <c r="B164" s="1354"/>
      <c r="C164" s="1372"/>
      <c r="D164" s="1371"/>
      <c r="E164" s="1354"/>
      <c r="F164" s="1356"/>
      <c r="G164" s="1356"/>
      <c r="H164" s="227" t="str">
        <f>IF(G164="","",G164-G164*COMPASS!$U$44)</f>
        <v/>
      </c>
    </row>
    <row r="165" spans="1:8">
      <c r="A165" s="1358" t="s">
        <v>8215</v>
      </c>
      <c r="B165" s="1354"/>
      <c r="C165" s="1355"/>
      <c r="D165" s="1358"/>
      <c r="E165" s="1354"/>
      <c r="F165" s="1356"/>
      <c r="G165" s="1356"/>
      <c r="H165" s="227" t="str">
        <f>IF(G165="","",G165-G165*COMPASS!$U$44)</f>
        <v/>
      </c>
    </row>
    <row r="166" spans="1:8">
      <c r="A166" s="1358" t="s">
        <v>6356</v>
      </c>
      <c r="B166" s="1354"/>
      <c r="C166" s="1355"/>
      <c r="D166" s="1358"/>
      <c r="E166" s="1354"/>
      <c r="F166" s="1356"/>
      <c r="G166" s="1356"/>
      <c r="H166" s="227" t="str">
        <f>IF(G166="","",G166-G166*COMPASS!$U$44)</f>
        <v/>
      </c>
    </row>
    <row r="167" spans="1:8" ht="40.799999999999997">
      <c r="A167" s="1359" t="s">
        <v>6697</v>
      </c>
      <c r="B167" s="820" t="s">
        <v>216</v>
      </c>
      <c r="C167" s="1367" t="s">
        <v>6357</v>
      </c>
      <c r="D167" s="1361" t="s">
        <v>10523</v>
      </c>
      <c r="E167" s="1362">
        <v>1</v>
      </c>
      <c r="F167" s="1181"/>
      <c r="G167" s="1363">
        <v>1199.52</v>
      </c>
      <c r="H167" s="227">
        <f>IF(G167="","",G167-G167*COMPASS!$U$44)</f>
        <v>1199.52</v>
      </c>
    </row>
    <row r="168" spans="1:8" ht="30.6">
      <c r="A168" s="1359" t="s">
        <v>6698</v>
      </c>
      <c r="B168" s="1122" t="s">
        <v>467</v>
      </c>
      <c r="C168" s="1367" t="s">
        <v>6358</v>
      </c>
      <c r="D168" s="1361" t="s">
        <v>10524</v>
      </c>
      <c r="E168" s="1362">
        <v>1</v>
      </c>
      <c r="F168" s="1181"/>
      <c r="G168" s="1363">
        <v>719.31999999999994</v>
      </c>
      <c r="H168" s="227">
        <f>IF(G168="","",G168-G168*COMPASS!$U$44)</f>
        <v>719.31999999999994</v>
      </c>
    </row>
    <row r="169" spans="1:8" ht="20.399999999999999">
      <c r="A169" s="1359" t="s">
        <v>6699</v>
      </c>
      <c r="B169" s="1122" t="s">
        <v>467</v>
      </c>
      <c r="C169" s="1367" t="s">
        <v>6359</v>
      </c>
      <c r="D169" s="1361" t="s">
        <v>10525</v>
      </c>
      <c r="E169" s="1362">
        <v>1</v>
      </c>
      <c r="F169" s="1181"/>
      <c r="G169" s="1363">
        <v>672.28</v>
      </c>
      <c r="H169" s="227">
        <f>IF(G169="","",G169-G169*COMPASS!$U$44)</f>
        <v>672.28</v>
      </c>
    </row>
    <row r="170" spans="1:8" ht="20.399999999999999">
      <c r="A170" s="1359" t="s">
        <v>12084</v>
      </c>
      <c r="B170" s="820" t="s">
        <v>216</v>
      </c>
      <c r="C170" s="1367" t="s">
        <v>12085</v>
      </c>
      <c r="D170" s="1361" t="s">
        <v>12086</v>
      </c>
      <c r="E170" s="1362">
        <v>1</v>
      </c>
      <c r="F170" s="1181"/>
      <c r="G170" s="1363">
        <v>831.43200000000002</v>
      </c>
      <c r="H170" s="227">
        <f>IF(G170="","",G170-G170*COMPASS!$U$44)</f>
        <v>831.43200000000002</v>
      </c>
    </row>
    <row r="171" spans="1:8" ht="20.399999999999999">
      <c r="A171" s="1359" t="s">
        <v>16519</v>
      </c>
      <c r="B171" s="820" t="s">
        <v>216</v>
      </c>
      <c r="C171" s="1376" t="s">
        <v>16520</v>
      </c>
      <c r="D171" s="1377" t="s">
        <v>16521</v>
      </c>
      <c r="E171" s="1362">
        <v>1</v>
      </c>
      <c r="F171" s="1181"/>
      <c r="G171" s="1363">
        <v>497.31079999999997</v>
      </c>
      <c r="H171" s="227">
        <f>IF(G171="","",G171-G171*COMPASS!$U$44)</f>
        <v>497.31079999999997</v>
      </c>
    </row>
    <row r="172" spans="1:8" ht="40.799999999999997">
      <c r="A172" s="1359" t="s">
        <v>6700</v>
      </c>
      <c r="B172" s="820" t="s">
        <v>216</v>
      </c>
      <c r="C172" s="1367" t="s">
        <v>6360</v>
      </c>
      <c r="D172" s="1361" t="s">
        <v>10526</v>
      </c>
      <c r="E172" s="1362">
        <v>1</v>
      </c>
      <c r="F172" s="1181"/>
      <c r="G172" s="1363">
        <v>494.9</v>
      </c>
      <c r="H172" s="227">
        <f>IF(G172="","",G172-G172*COMPASS!$U$44)</f>
        <v>494.9</v>
      </c>
    </row>
    <row r="173" spans="1:8" ht="40.799999999999997">
      <c r="A173" s="1359" t="s">
        <v>6361</v>
      </c>
      <c r="B173" s="820" t="s">
        <v>216</v>
      </c>
      <c r="C173" s="1367" t="s">
        <v>6362</v>
      </c>
      <c r="D173" s="1361" t="s">
        <v>10527</v>
      </c>
      <c r="E173" s="1362">
        <v>1</v>
      </c>
      <c r="F173" s="1181"/>
      <c r="G173" s="1363">
        <v>516.95000000000005</v>
      </c>
      <c r="H173" s="227">
        <f>IF(G173="","",G173-G173*COMPASS!$U$44)</f>
        <v>516.95000000000005</v>
      </c>
    </row>
    <row r="174" spans="1:8">
      <c r="A174" s="1359" t="s">
        <v>14126</v>
      </c>
      <c r="B174" s="820" t="s">
        <v>216</v>
      </c>
      <c r="C174" s="1378" t="s">
        <v>14127</v>
      </c>
      <c r="D174" s="1378" t="s">
        <v>14128</v>
      </c>
      <c r="E174" s="1362">
        <v>1</v>
      </c>
      <c r="F174" s="1181"/>
      <c r="G174" s="1363">
        <v>256.27</v>
      </c>
      <c r="H174" s="227">
        <f>IF(G174="","",G174-G174*COMPASS!$U$44)</f>
        <v>256.27</v>
      </c>
    </row>
    <row r="175" spans="1:8" ht="20.399999999999999">
      <c r="A175" s="1359" t="s">
        <v>6363</v>
      </c>
      <c r="B175" s="1122" t="s">
        <v>467</v>
      </c>
      <c r="C175" s="1367" t="s">
        <v>6364</v>
      </c>
      <c r="D175" s="1361" t="s">
        <v>12083</v>
      </c>
      <c r="E175" s="1362">
        <v>1</v>
      </c>
      <c r="F175" s="1181"/>
      <c r="G175" s="1363">
        <v>510.09</v>
      </c>
      <c r="H175" s="227">
        <f>IF(G175="","",G175-G175*COMPASS!$U$44)</f>
        <v>510.09</v>
      </c>
    </row>
    <row r="176" spans="1:8" ht="20.399999999999999">
      <c r="A176" s="1359" t="s">
        <v>16513</v>
      </c>
      <c r="B176" s="820" t="s">
        <v>216</v>
      </c>
      <c r="C176" s="1367" t="s">
        <v>16514</v>
      </c>
      <c r="D176" s="1361" t="s">
        <v>16515</v>
      </c>
      <c r="E176" s="1362">
        <v>1</v>
      </c>
      <c r="F176" s="1181"/>
      <c r="G176" s="1363">
        <v>326.83</v>
      </c>
      <c r="H176" s="227">
        <f>IF(G176="","",G176-G176*COMPASS!$U$44)</f>
        <v>326.83</v>
      </c>
    </row>
    <row r="177" spans="1:8" ht="20.399999999999999">
      <c r="A177" s="1359" t="s">
        <v>16516</v>
      </c>
      <c r="B177" s="820" t="s">
        <v>216</v>
      </c>
      <c r="C177" s="1367" t="s">
        <v>16517</v>
      </c>
      <c r="D177" s="1361" t="s">
        <v>16518</v>
      </c>
      <c r="E177" s="1362">
        <v>1</v>
      </c>
      <c r="F177" s="1181"/>
      <c r="G177" s="1363">
        <v>593.52719999999999</v>
      </c>
      <c r="H177" s="227">
        <f>IF(G177="","",G177-G177*COMPASS!$U$44)</f>
        <v>593.52719999999999</v>
      </c>
    </row>
    <row r="178" spans="1:8" ht="20.399999999999999">
      <c r="A178" s="1379" t="s">
        <v>8893</v>
      </c>
      <c r="B178" s="1122" t="s">
        <v>467</v>
      </c>
      <c r="C178" s="1367" t="s">
        <v>8894</v>
      </c>
      <c r="D178" s="1361" t="s">
        <v>12087</v>
      </c>
      <c r="E178" s="1362">
        <v>1</v>
      </c>
      <c r="F178" s="1181"/>
      <c r="G178" s="1363">
        <v>453.25</v>
      </c>
      <c r="H178" s="227">
        <f>IF(G178="","",G178-G178*COMPASS!$U$44)</f>
        <v>453.25</v>
      </c>
    </row>
    <row r="179" spans="1:8" ht="20.399999999999999">
      <c r="A179" s="1359" t="s">
        <v>6365</v>
      </c>
      <c r="B179" s="820" t="s">
        <v>216</v>
      </c>
      <c r="C179" s="1367" t="s">
        <v>6366</v>
      </c>
      <c r="D179" s="1361" t="s">
        <v>16997</v>
      </c>
      <c r="E179" s="1362">
        <v>1</v>
      </c>
      <c r="F179" s="1181"/>
      <c r="G179" s="1363">
        <v>641.9</v>
      </c>
      <c r="H179" s="227">
        <f>IF(G179="","",G179-G179*COMPASS!$U$44)</f>
        <v>641.9</v>
      </c>
    </row>
    <row r="180" spans="1:8" ht="40.799999999999997">
      <c r="A180" s="1359" t="s">
        <v>6369</v>
      </c>
      <c r="B180" s="820" t="s">
        <v>216</v>
      </c>
      <c r="C180" s="1367" t="s">
        <v>6370</v>
      </c>
      <c r="D180" s="1361" t="s">
        <v>10528</v>
      </c>
      <c r="E180" s="1362">
        <v>1</v>
      </c>
      <c r="F180" s="1181"/>
      <c r="G180" s="1363">
        <v>871.71</v>
      </c>
      <c r="H180" s="227">
        <f>IF(G180="","",G180-G180*COMPASS!$U$44)</f>
        <v>871.71</v>
      </c>
    </row>
    <row r="181" spans="1:8" ht="20.399999999999999">
      <c r="A181" s="1359" t="s">
        <v>16998</v>
      </c>
      <c r="B181" s="820" t="s">
        <v>216</v>
      </c>
      <c r="C181" s="1367" t="s">
        <v>16999</v>
      </c>
      <c r="D181" s="1361" t="s">
        <v>17000</v>
      </c>
      <c r="E181" s="1362"/>
      <c r="F181" s="1181"/>
      <c r="G181" s="1363">
        <v>738.43</v>
      </c>
      <c r="H181" s="227">
        <f>IF(G181="","",G181-G181*COMPASS!$U$44)</f>
        <v>738.43</v>
      </c>
    </row>
    <row r="182" spans="1:8" ht="20.399999999999999">
      <c r="A182" s="1359" t="s">
        <v>16240</v>
      </c>
      <c r="B182" s="820" t="s">
        <v>216</v>
      </c>
      <c r="C182" s="1367" t="s">
        <v>16241</v>
      </c>
      <c r="D182" s="1361" t="s">
        <v>16242</v>
      </c>
      <c r="E182" s="1362">
        <v>1</v>
      </c>
      <c r="F182" s="1181"/>
      <c r="G182" s="1363">
        <v>775.23879999999997</v>
      </c>
      <c r="H182" s="227">
        <f>IF(G182="","",G182-G182*COMPASS!$U$44)</f>
        <v>775.23879999999997</v>
      </c>
    </row>
    <row r="183" spans="1:8" ht="40.799999999999997">
      <c r="A183" s="1359" t="s">
        <v>6701</v>
      </c>
      <c r="B183" s="820" t="s">
        <v>216</v>
      </c>
      <c r="C183" s="1367" t="s">
        <v>6367</v>
      </c>
      <c r="D183" s="1361" t="s">
        <v>6368</v>
      </c>
      <c r="E183" s="1362">
        <v>1</v>
      </c>
      <c r="F183" s="1181"/>
      <c r="G183" s="1363">
        <v>771.26</v>
      </c>
      <c r="H183" s="227">
        <f>IF(G183="","",G183-G183*COMPASS!$U$44)</f>
        <v>771.26</v>
      </c>
    </row>
    <row r="184" spans="1:8" ht="20.399999999999999">
      <c r="A184" s="1359" t="s">
        <v>12088</v>
      </c>
      <c r="B184" s="1122" t="s">
        <v>467</v>
      </c>
      <c r="C184" s="1367" t="s">
        <v>12089</v>
      </c>
      <c r="D184" s="1361" t="s">
        <v>12090</v>
      </c>
      <c r="E184" s="1362">
        <v>1</v>
      </c>
      <c r="F184" s="1181"/>
      <c r="G184" s="1363">
        <v>951.59960000000001</v>
      </c>
      <c r="H184" s="227">
        <f>IF(G184="","",G184-G184*COMPASS!$U$44)</f>
        <v>951.59960000000001</v>
      </c>
    </row>
    <row r="185" spans="1:8" ht="20.399999999999999">
      <c r="A185" s="1359" t="s">
        <v>17001</v>
      </c>
      <c r="B185" s="1122" t="s">
        <v>216</v>
      </c>
      <c r="C185" s="1367" t="s">
        <v>17002</v>
      </c>
      <c r="D185" s="1361" t="s">
        <v>17003</v>
      </c>
      <c r="E185" s="1362">
        <v>1</v>
      </c>
      <c r="F185" s="1181"/>
      <c r="G185" s="1363">
        <v>1433.25</v>
      </c>
      <c r="H185" s="227">
        <f>IF(G185="","",G185-G185*COMPASS!$U$44)</f>
        <v>1433.25</v>
      </c>
    </row>
    <row r="186" spans="1:8" ht="20.399999999999999">
      <c r="A186" s="1359" t="s">
        <v>17004</v>
      </c>
      <c r="B186" s="1122" t="s">
        <v>216</v>
      </c>
      <c r="C186" s="1367" t="s">
        <v>17005</v>
      </c>
      <c r="D186" s="1361" t="s">
        <v>17006</v>
      </c>
      <c r="E186" s="1362">
        <v>1</v>
      </c>
      <c r="F186" s="1181"/>
      <c r="G186" s="1363">
        <v>1439.9335999999998</v>
      </c>
      <c r="H186" s="227">
        <f>IF(G186="","",G186-G186*COMPASS!$U$44)</f>
        <v>1439.9335999999998</v>
      </c>
    </row>
    <row r="187" spans="1:8" ht="20.399999999999999">
      <c r="A187" s="1359" t="s">
        <v>17007</v>
      </c>
      <c r="B187" s="1122" t="s">
        <v>216</v>
      </c>
      <c r="C187" s="1367" t="s">
        <v>17008</v>
      </c>
      <c r="D187" s="1361" t="s">
        <v>17009</v>
      </c>
      <c r="E187" s="1362">
        <v>1</v>
      </c>
      <c r="F187" s="1181"/>
      <c r="G187" s="1363">
        <v>1471.96</v>
      </c>
      <c r="H187" s="227">
        <f>IF(G187="","",G187-G187*COMPASS!$U$44)</f>
        <v>1471.96</v>
      </c>
    </row>
    <row r="188" spans="1:8" ht="20.399999999999999">
      <c r="A188" s="1359" t="s">
        <v>17010</v>
      </c>
      <c r="B188" s="1122" t="s">
        <v>216</v>
      </c>
      <c r="C188" s="1367" t="s">
        <v>17011</v>
      </c>
      <c r="D188" s="1361" t="s">
        <v>17012</v>
      </c>
      <c r="E188" s="1362">
        <v>1</v>
      </c>
      <c r="F188" s="1181"/>
      <c r="G188" s="1363">
        <v>750.40560000000005</v>
      </c>
      <c r="H188" s="227">
        <f>IF(G188="","",G188-G188*COMPASS!$U$44)</f>
        <v>750.40560000000005</v>
      </c>
    </row>
    <row r="189" spans="1:8" ht="20.399999999999999">
      <c r="A189" s="1359" t="s">
        <v>17013</v>
      </c>
      <c r="B189" s="1122" t="s">
        <v>216</v>
      </c>
      <c r="C189" s="1367" t="s">
        <v>17014</v>
      </c>
      <c r="D189" s="1361" t="s">
        <v>17015</v>
      </c>
      <c r="E189" s="1362">
        <v>1</v>
      </c>
      <c r="F189" s="1181"/>
      <c r="G189" s="1363">
        <v>941.78</v>
      </c>
      <c r="H189" s="227">
        <f>IF(G189="","",G189-G189*COMPASS!$U$44)</f>
        <v>941.78</v>
      </c>
    </row>
    <row r="190" spans="1:8" ht="20.399999999999999">
      <c r="A190" s="1359" t="s">
        <v>12006</v>
      </c>
      <c r="B190" s="1122" t="s">
        <v>467</v>
      </c>
      <c r="C190" s="1367" t="s">
        <v>12007</v>
      </c>
      <c r="D190" s="1361" t="s">
        <v>12008</v>
      </c>
      <c r="E190" s="1362">
        <v>1</v>
      </c>
      <c r="F190" s="1181"/>
      <c r="G190" s="1363">
        <v>860.93</v>
      </c>
      <c r="H190" s="227">
        <f>IF(G190="","",G190-G190*COMPASS!$U$44)</f>
        <v>860.93</v>
      </c>
    </row>
    <row r="191" spans="1:8" ht="20.399999999999999">
      <c r="A191" s="1359" t="s">
        <v>17016</v>
      </c>
      <c r="B191" s="1122" t="s">
        <v>467</v>
      </c>
      <c r="C191" s="1367" t="s">
        <v>17017</v>
      </c>
      <c r="D191" s="1361" t="s">
        <v>17018</v>
      </c>
      <c r="E191" s="1362">
        <v>1</v>
      </c>
      <c r="F191" s="1181"/>
      <c r="G191" s="1363">
        <v>916.79</v>
      </c>
      <c r="H191" s="227">
        <f>IF(G191="","",G191-G191*COMPASS!$U$44)</f>
        <v>916.79</v>
      </c>
    </row>
    <row r="192" spans="1:8">
      <c r="A192" s="1359" t="s">
        <v>17019</v>
      </c>
      <c r="B192" s="820" t="s">
        <v>216</v>
      </c>
      <c r="C192" s="1380" t="s">
        <v>17020</v>
      </c>
      <c r="D192" s="1380" t="s">
        <v>17021</v>
      </c>
      <c r="E192" s="1362">
        <v>1</v>
      </c>
      <c r="F192" s="1181"/>
      <c r="G192" s="1363">
        <v>1263.7883999999999</v>
      </c>
      <c r="H192" s="227">
        <f>IF(G192="","",G192-G192*COMPASS!$U$44)</f>
        <v>1263.7883999999999</v>
      </c>
    </row>
    <row r="193" spans="1:8">
      <c r="A193" s="1359" t="s">
        <v>14123</v>
      </c>
      <c r="B193" s="820" t="s">
        <v>216</v>
      </c>
      <c r="C193" s="1380" t="s">
        <v>14124</v>
      </c>
      <c r="D193" s="1380" t="s">
        <v>14125</v>
      </c>
      <c r="E193" s="1362">
        <v>1</v>
      </c>
      <c r="F193" s="1181"/>
      <c r="G193" s="1363">
        <v>1197.56</v>
      </c>
      <c r="H193" s="227">
        <f>IF(G193="","",G193-G193*COMPASS!$U$44)</f>
        <v>1197.56</v>
      </c>
    </row>
    <row r="194" spans="1:8" ht="20.399999999999999">
      <c r="A194" s="1359" t="s">
        <v>17022</v>
      </c>
      <c r="B194" s="1122" t="s">
        <v>467</v>
      </c>
      <c r="C194" s="1367" t="s">
        <v>17023</v>
      </c>
      <c r="D194" s="1361" t="s">
        <v>17024</v>
      </c>
      <c r="E194" s="1362">
        <v>1</v>
      </c>
      <c r="F194" s="1181"/>
      <c r="G194" s="1363">
        <v>1268.3748000000001</v>
      </c>
      <c r="H194" s="227">
        <f>IF(G194="","",G194-G194*COMPASS!$U$44)</f>
        <v>1268.3748000000001</v>
      </c>
    </row>
    <row r="195" spans="1:8" ht="20.399999999999999">
      <c r="A195" s="1359" t="s">
        <v>6703</v>
      </c>
      <c r="B195" s="820" t="s">
        <v>216</v>
      </c>
      <c r="C195" s="1367" t="s">
        <v>6372</v>
      </c>
      <c r="D195" s="1361" t="s">
        <v>10530</v>
      </c>
      <c r="E195" s="1362">
        <v>1</v>
      </c>
      <c r="F195" s="1181"/>
      <c r="G195" s="1363">
        <v>286.15999999999997</v>
      </c>
      <c r="H195" s="227">
        <f>IF(G195="","",G195-G195*COMPASS!$U$44)</f>
        <v>286.15999999999997</v>
      </c>
    </row>
    <row r="196" spans="1:8" ht="20.399999999999999">
      <c r="A196" s="1359" t="s">
        <v>17746</v>
      </c>
      <c r="B196" s="820" t="s">
        <v>216</v>
      </c>
      <c r="C196" s="1367" t="s">
        <v>17747</v>
      </c>
      <c r="D196" s="1361" t="s">
        <v>17748</v>
      </c>
      <c r="E196" s="1362">
        <v>1</v>
      </c>
      <c r="F196" s="1181"/>
      <c r="G196" s="1363">
        <v>209.38679999999999</v>
      </c>
      <c r="H196" s="227">
        <f>IF(G196="","",G196-G196*COMPASS!$U$44)</f>
        <v>209.38679999999999</v>
      </c>
    </row>
    <row r="197" spans="1:8" ht="20.399999999999999">
      <c r="A197" s="1359" t="s">
        <v>17025</v>
      </c>
      <c r="B197" s="820" t="s">
        <v>216</v>
      </c>
      <c r="C197" s="1367" t="s">
        <v>17026</v>
      </c>
      <c r="D197" s="1361" t="s">
        <v>17027</v>
      </c>
      <c r="E197" s="1362">
        <v>1</v>
      </c>
      <c r="F197" s="1181"/>
      <c r="G197" s="1363">
        <v>207.27</v>
      </c>
      <c r="H197" s="227">
        <f>IF(G197="","",G197-G197*COMPASS!$U$44)</f>
        <v>207.27</v>
      </c>
    </row>
    <row r="198" spans="1:8" ht="20.399999999999999">
      <c r="A198" s="1359" t="s">
        <v>17028</v>
      </c>
      <c r="B198" s="820" t="s">
        <v>216</v>
      </c>
      <c r="C198" s="1367" t="s">
        <v>17029</v>
      </c>
      <c r="D198" s="1361" t="s">
        <v>17030</v>
      </c>
      <c r="E198" s="1362">
        <v>1</v>
      </c>
      <c r="F198" s="1181"/>
      <c r="G198" s="1363">
        <v>350.34999999999997</v>
      </c>
      <c r="H198" s="227">
        <f>IF(G198="","",G198-G198*COMPASS!$U$44)</f>
        <v>350.34999999999997</v>
      </c>
    </row>
    <row r="199" spans="1:8" ht="20.399999999999999">
      <c r="A199" s="1359" t="s">
        <v>6702</v>
      </c>
      <c r="B199" s="820" t="s">
        <v>216</v>
      </c>
      <c r="C199" s="1367" t="s">
        <v>6371</v>
      </c>
      <c r="D199" s="1361" t="s">
        <v>10529</v>
      </c>
      <c r="E199" s="1362">
        <v>1</v>
      </c>
      <c r="F199" s="1181"/>
      <c r="G199" s="1363">
        <v>390.04</v>
      </c>
      <c r="H199" s="227">
        <f>IF(G199="","",G199-G199*COMPASS!$U$44)</f>
        <v>390.04</v>
      </c>
    </row>
    <row r="200" spans="1:8">
      <c r="A200" s="1358" t="s">
        <v>6373</v>
      </c>
      <c r="B200" s="1354"/>
      <c r="C200" s="1355"/>
      <c r="D200" s="1358"/>
      <c r="E200" s="1354"/>
      <c r="F200" s="1356"/>
      <c r="G200" s="1356"/>
      <c r="H200" s="227" t="str">
        <f>IF(G200="","",G200-G200*COMPASS!$U$44)</f>
        <v/>
      </c>
    </row>
    <row r="201" spans="1:8" ht="20.399999999999999">
      <c r="A201" s="1359" t="s">
        <v>6704</v>
      </c>
      <c r="B201" s="820" t="s">
        <v>216</v>
      </c>
      <c r="C201" s="1367" t="s">
        <v>6374</v>
      </c>
      <c r="D201" s="1361" t="s">
        <v>12091</v>
      </c>
      <c r="E201" s="1362">
        <v>1</v>
      </c>
      <c r="F201" s="1181"/>
      <c r="G201" s="1363">
        <v>238.82599999999999</v>
      </c>
      <c r="H201" s="227">
        <f>IF(G201="","",G201-G201*COMPASS!$U$44)</f>
        <v>238.82599999999999</v>
      </c>
    </row>
    <row r="202" spans="1:8" ht="30.6">
      <c r="A202" s="1359" t="s">
        <v>6705</v>
      </c>
      <c r="B202" s="820" t="s">
        <v>216</v>
      </c>
      <c r="C202" s="1367" t="s">
        <v>6375</v>
      </c>
      <c r="D202" s="1361" t="s">
        <v>12092</v>
      </c>
      <c r="E202" s="1362">
        <v>1</v>
      </c>
      <c r="F202" s="1181"/>
      <c r="G202" s="1363">
        <v>266.56</v>
      </c>
      <c r="H202" s="227">
        <f>IF(G202="","",G202-G202*COMPASS!$U$44)</f>
        <v>266.56</v>
      </c>
    </row>
    <row r="203" spans="1:8" ht="20.399999999999999">
      <c r="A203" s="1359" t="s">
        <v>17031</v>
      </c>
      <c r="B203" s="820" t="s">
        <v>216</v>
      </c>
      <c r="C203" s="1367" t="s">
        <v>17032</v>
      </c>
      <c r="D203" s="1361" t="s">
        <v>17033</v>
      </c>
      <c r="E203" s="1362">
        <v>1</v>
      </c>
      <c r="F203" s="1181"/>
      <c r="G203" s="1363">
        <v>301.35000000000002</v>
      </c>
      <c r="H203" s="227">
        <f>IF(G203="","",G203-G203*COMPASS!$U$44)</f>
        <v>301.35000000000002</v>
      </c>
    </row>
    <row r="204" spans="1:8" ht="30.6">
      <c r="A204" s="1359" t="s">
        <v>6706</v>
      </c>
      <c r="B204" s="820" t="s">
        <v>216</v>
      </c>
      <c r="C204" s="1367" t="s">
        <v>6376</v>
      </c>
      <c r="D204" s="1361" t="s">
        <v>12093</v>
      </c>
      <c r="E204" s="1362">
        <v>1</v>
      </c>
      <c r="F204" s="1181"/>
      <c r="G204" s="1363">
        <v>388.57</v>
      </c>
      <c r="H204" s="227">
        <f>IF(G204="","",G204-G204*COMPASS!$U$44)</f>
        <v>388.57</v>
      </c>
    </row>
    <row r="205" spans="1:8">
      <c r="A205" s="1358" t="s">
        <v>6377</v>
      </c>
      <c r="B205" s="1354"/>
      <c r="C205" s="1355"/>
      <c r="D205" s="1358"/>
      <c r="E205" s="1354"/>
      <c r="F205" s="1356"/>
      <c r="G205" s="1356"/>
      <c r="H205" s="227" t="str">
        <f>IF(G205="","",G205-G205*COMPASS!$U$44)</f>
        <v/>
      </c>
    </row>
    <row r="206" spans="1:8" ht="30.6">
      <c r="A206" s="1359" t="s">
        <v>6707</v>
      </c>
      <c r="B206" s="820" t="s">
        <v>216</v>
      </c>
      <c r="C206" s="1367" t="s">
        <v>6378</v>
      </c>
      <c r="D206" s="1361" t="s">
        <v>12094</v>
      </c>
      <c r="E206" s="1362">
        <v>1</v>
      </c>
      <c r="F206" s="1181"/>
      <c r="G206" s="1363">
        <v>750.68</v>
      </c>
      <c r="H206" s="227">
        <f>IF(G206="","",G206-G206*COMPASS!$U$44)</f>
        <v>750.68</v>
      </c>
    </row>
    <row r="207" spans="1:8">
      <c r="A207" s="1358" t="s">
        <v>6379</v>
      </c>
      <c r="B207" s="1354"/>
      <c r="C207" s="1355"/>
      <c r="D207" s="1358"/>
      <c r="E207" s="1354"/>
      <c r="F207" s="1356"/>
      <c r="G207" s="1356"/>
      <c r="H207" s="227" t="str">
        <f>IF(G207="","",G207-G207*COMPASS!$U$44)</f>
        <v/>
      </c>
    </row>
    <row r="208" spans="1:8">
      <c r="A208" s="1359" t="s">
        <v>17574</v>
      </c>
      <c r="B208" s="820" t="s">
        <v>216</v>
      </c>
      <c r="C208" s="1367" t="s">
        <v>17575</v>
      </c>
      <c r="D208" s="1361" t="s">
        <v>17576</v>
      </c>
      <c r="E208" s="1362">
        <v>1</v>
      </c>
      <c r="F208" s="1181"/>
      <c r="G208" s="1363">
        <v>121.03</v>
      </c>
      <c r="H208" s="227">
        <f>IF(G208="","",G208-G208*COMPASS!$U$44)</f>
        <v>121.03</v>
      </c>
    </row>
    <row r="209" spans="1:8" ht="20.399999999999999">
      <c r="A209" s="1359" t="s">
        <v>6708</v>
      </c>
      <c r="B209" s="820" t="s">
        <v>216</v>
      </c>
      <c r="C209" s="1367" t="s">
        <v>6380</v>
      </c>
      <c r="D209" s="1361" t="s">
        <v>12095</v>
      </c>
      <c r="E209" s="1362">
        <v>1</v>
      </c>
      <c r="F209" s="1181"/>
      <c r="G209" s="1363">
        <v>113.5624</v>
      </c>
      <c r="H209" s="227">
        <f>IF(G209="","",G209-G209*COMPASS!$U$44)</f>
        <v>113.5624</v>
      </c>
    </row>
    <row r="210" spans="1:8" ht="20.399999999999999">
      <c r="A210" s="1359" t="s">
        <v>17034</v>
      </c>
      <c r="B210" s="820" t="s">
        <v>216</v>
      </c>
      <c r="C210" s="1367" t="s">
        <v>17035</v>
      </c>
      <c r="D210" s="1361" t="s">
        <v>17036</v>
      </c>
      <c r="E210" s="1362">
        <v>1</v>
      </c>
      <c r="F210" s="1181"/>
      <c r="G210" s="1363">
        <v>207.27</v>
      </c>
      <c r="H210" s="227">
        <f>IF(G210="","",G210-G210*COMPASS!$U$44)</f>
        <v>207.27</v>
      </c>
    </row>
    <row r="211" spans="1:8" ht="20.399999999999999">
      <c r="A211" s="1359" t="s">
        <v>17037</v>
      </c>
      <c r="B211" s="820" t="s">
        <v>216</v>
      </c>
      <c r="C211" s="1367" t="s">
        <v>17038</v>
      </c>
      <c r="D211" s="1361" t="s">
        <v>17039</v>
      </c>
      <c r="E211" s="1362">
        <v>1</v>
      </c>
      <c r="F211" s="1181"/>
      <c r="G211" s="1363">
        <v>166.10999999999999</v>
      </c>
      <c r="H211" s="227">
        <f>IF(G211="","",G211-G211*COMPASS!$U$44)</f>
        <v>166.10999999999999</v>
      </c>
    </row>
    <row r="212" spans="1:8" ht="20.399999999999999">
      <c r="A212" s="1359" t="s">
        <v>17040</v>
      </c>
      <c r="B212" s="820" t="s">
        <v>216</v>
      </c>
      <c r="C212" s="1367" t="s">
        <v>17041</v>
      </c>
      <c r="D212" s="1361" t="s">
        <v>17042</v>
      </c>
      <c r="E212" s="1362">
        <v>1</v>
      </c>
      <c r="F212" s="1181"/>
      <c r="G212" s="1363">
        <v>326.14400000000001</v>
      </c>
      <c r="H212" s="227">
        <f>IF(G212="","",G212-G212*COMPASS!$U$44)</f>
        <v>326.14400000000001</v>
      </c>
    </row>
    <row r="213" spans="1:8" ht="20.399999999999999">
      <c r="A213" s="1359" t="s">
        <v>17043</v>
      </c>
      <c r="B213" s="820" t="s">
        <v>216</v>
      </c>
      <c r="C213" s="1367" t="s">
        <v>17044</v>
      </c>
      <c r="D213" s="1361" t="s">
        <v>17045</v>
      </c>
      <c r="E213" s="1362">
        <v>1</v>
      </c>
      <c r="F213" s="1181"/>
      <c r="G213" s="1363">
        <v>184.24</v>
      </c>
      <c r="H213" s="227">
        <f>IF(G213="","",G213-G213*COMPASS!$U$44)</f>
        <v>184.24</v>
      </c>
    </row>
    <row r="214" spans="1:8" ht="20.399999999999999">
      <c r="A214" s="1359" t="s">
        <v>17046</v>
      </c>
      <c r="B214" s="820" t="s">
        <v>216</v>
      </c>
      <c r="C214" s="1367" t="s">
        <v>17047</v>
      </c>
      <c r="D214" s="1361" t="s">
        <v>17048</v>
      </c>
      <c r="E214" s="1362">
        <v>1</v>
      </c>
      <c r="F214" s="1181"/>
      <c r="G214" s="1363">
        <v>294</v>
      </c>
      <c r="H214" s="227">
        <f>IF(G214="","",G214-G214*COMPASS!$U$44)</f>
        <v>294</v>
      </c>
    </row>
    <row r="215" spans="1:8" ht="20.399999999999999">
      <c r="A215" s="1359" t="s">
        <v>6709</v>
      </c>
      <c r="B215" s="820" t="s">
        <v>216</v>
      </c>
      <c r="C215" s="1367" t="s">
        <v>6381</v>
      </c>
      <c r="D215" s="1361" t="s">
        <v>12096</v>
      </c>
      <c r="E215" s="1362">
        <v>1</v>
      </c>
      <c r="F215" s="1181"/>
      <c r="G215" s="1363">
        <v>184.24</v>
      </c>
      <c r="H215" s="227">
        <f>IF(G215="","",G215-G215*COMPASS!$U$44)</f>
        <v>184.24</v>
      </c>
    </row>
    <row r="216" spans="1:8" ht="20.399999999999999">
      <c r="A216" s="1359" t="s">
        <v>6710</v>
      </c>
      <c r="B216" s="820" t="s">
        <v>216</v>
      </c>
      <c r="C216" s="1367" t="s">
        <v>6382</v>
      </c>
      <c r="D216" s="1361" t="s">
        <v>12097</v>
      </c>
      <c r="E216" s="1362">
        <v>1</v>
      </c>
      <c r="F216" s="1181"/>
      <c r="G216" s="1363">
        <v>312.62</v>
      </c>
      <c r="H216" s="227">
        <f>IF(G216="","",G216-G216*COMPASS!$U$44)</f>
        <v>312.62</v>
      </c>
    </row>
    <row r="217" spans="1:8" ht="20.399999999999999">
      <c r="A217" s="1359" t="s">
        <v>6711</v>
      </c>
      <c r="B217" s="820" t="s">
        <v>216</v>
      </c>
      <c r="C217" s="1367" t="s">
        <v>6383</v>
      </c>
      <c r="D217" s="1361" t="s">
        <v>12098</v>
      </c>
      <c r="E217" s="1362">
        <v>1</v>
      </c>
      <c r="F217" s="1181"/>
      <c r="G217" s="1363">
        <v>229.81</v>
      </c>
      <c r="H217" s="227">
        <f>IF(G217="","",G217-G217*COMPASS!$U$44)</f>
        <v>229.81</v>
      </c>
    </row>
    <row r="218" spans="1:8">
      <c r="A218" s="1358" t="s">
        <v>9793</v>
      </c>
      <c r="B218" s="1354"/>
      <c r="C218" s="1355"/>
      <c r="D218" s="1358"/>
      <c r="E218" s="1354"/>
      <c r="F218" s="1356"/>
      <c r="G218" s="1356"/>
      <c r="H218" s="227" t="str">
        <f>IF(G218="","",G218-G218*COMPASS!$U$44)</f>
        <v/>
      </c>
    </row>
    <row r="219" spans="1:8">
      <c r="A219" s="1358" t="s">
        <v>6384</v>
      </c>
      <c r="B219" s="1354"/>
      <c r="C219" s="1355"/>
      <c r="D219" s="1358"/>
      <c r="E219" s="1354"/>
      <c r="F219" s="1356"/>
      <c r="G219" s="1356"/>
      <c r="H219" s="227" t="str">
        <f>IF(G219="","",G219-G219*COMPASS!$U$44)</f>
        <v/>
      </c>
    </row>
    <row r="220" spans="1:8" ht="20.399999999999999">
      <c r="A220" s="1359" t="s">
        <v>6712</v>
      </c>
      <c r="B220" s="820" t="s">
        <v>216</v>
      </c>
      <c r="C220" s="1367" t="s">
        <v>6385</v>
      </c>
      <c r="D220" s="1361" t="s">
        <v>12099</v>
      </c>
      <c r="E220" s="1362">
        <v>1</v>
      </c>
      <c r="F220" s="1181"/>
      <c r="G220" s="1363">
        <v>156.80000000000001</v>
      </c>
      <c r="H220" s="227">
        <f>IF(G220="","",G220-G220*COMPASS!$U$44)</f>
        <v>156.80000000000001</v>
      </c>
    </row>
    <row r="221" spans="1:8" ht="20.399999999999999">
      <c r="A221" s="1359" t="s">
        <v>17049</v>
      </c>
      <c r="B221" s="820" t="s">
        <v>216</v>
      </c>
      <c r="C221" s="1367" t="s">
        <v>17050</v>
      </c>
      <c r="D221" s="1361" t="s">
        <v>17051</v>
      </c>
      <c r="E221" s="1362">
        <v>1</v>
      </c>
      <c r="F221" s="1181"/>
      <c r="G221" s="1363">
        <v>268.30439999999999</v>
      </c>
      <c r="H221" s="227">
        <f>IF(G221="","",G221-G221*COMPASS!$U$44)</f>
        <v>268.30439999999999</v>
      </c>
    </row>
    <row r="222" spans="1:8" ht="20.399999999999999">
      <c r="A222" s="1359" t="s">
        <v>6713</v>
      </c>
      <c r="B222" s="820" t="s">
        <v>216</v>
      </c>
      <c r="C222" s="1367" t="s">
        <v>6386</v>
      </c>
      <c r="D222" s="1361" t="s">
        <v>12100</v>
      </c>
      <c r="E222" s="1362">
        <v>1</v>
      </c>
      <c r="F222" s="1181"/>
      <c r="G222" s="1363">
        <v>211.19</v>
      </c>
      <c r="H222" s="227">
        <f>IF(G222="","",G222-G222*COMPASS!$U$44)</f>
        <v>211.19</v>
      </c>
    </row>
    <row r="223" spans="1:8">
      <c r="A223" s="1358" t="s">
        <v>16243</v>
      </c>
      <c r="B223" s="1354"/>
      <c r="C223" s="1355"/>
      <c r="D223" s="1358"/>
      <c r="E223" s="1354"/>
      <c r="F223" s="1356"/>
      <c r="G223" s="1356"/>
      <c r="H223" s="372" t="str">
        <f>IF(G223="","",G223-G223*COMPASS!$U$44)</f>
        <v/>
      </c>
    </row>
    <row r="224" spans="1:8" ht="20.399999999999999">
      <c r="A224" s="1359" t="s">
        <v>6714</v>
      </c>
      <c r="B224" s="820" t="s">
        <v>216</v>
      </c>
      <c r="C224" s="1367" t="s">
        <v>6387</v>
      </c>
      <c r="D224" s="1361" t="s">
        <v>12101</v>
      </c>
      <c r="E224" s="1362">
        <v>1</v>
      </c>
      <c r="F224" s="1181"/>
      <c r="G224" s="1363">
        <v>267.54000000000002</v>
      </c>
      <c r="H224" s="372">
        <f>IF(G224="","",G224-G224*COMPASS!$U$44)</f>
        <v>267.54000000000002</v>
      </c>
    </row>
    <row r="225" spans="1:8" ht="20.399999999999999">
      <c r="A225" s="1359" t="s">
        <v>6715</v>
      </c>
      <c r="B225" s="820" t="s">
        <v>216</v>
      </c>
      <c r="C225" s="1367" t="s">
        <v>6388</v>
      </c>
      <c r="D225" s="1361" t="s">
        <v>12102</v>
      </c>
      <c r="E225" s="1362">
        <v>1</v>
      </c>
      <c r="F225" s="1181"/>
      <c r="G225" s="1363">
        <v>239.12</v>
      </c>
      <c r="H225" s="372">
        <f>IF(G225="","",G225-G225*COMPASS!$U$44)</f>
        <v>239.12</v>
      </c>
    </row>
    <row r="226" spans="1:8">
      <c r="A226" s="1359" t="s">
        <v>14129</v>
      </c>
      <c r="B226" s="820" t="s">
        <v>216</v>
      </c>
      <c r="C226" s="1380" t="s">
        <v>14130</v>
      </c>
      <c r="D226" s="1380" t="s">
        <v>14131</v>
      </c>
      <c r="E226" s="1362">
        <v>1</v>
      </c>
      <c r="F226" s="1181"/>
      <c r="G226" s="1363">
        <v>515.97</v>
      </c>
      <c r="H226" s="372">
        <f>IF(G226="","",G226-G226*COMPASS!$U$44)</f>
        <v>515.97</v>
      </c>
    </row>
    <row r="227" spans="1:8" ht="20.399999999999999">
      <c r="A227" s="1359" t="s">
        <v>17052</v>
      </c>
      <c r="B227" s="820" t="s">
        <v>216</v>
      </c>
      <c r="C227" s="1367" t="s">
        <v>17053</v>
      </c>
      <c r="D227" s="1361" t="s">
        <v>17054</v>
      </c>
      <c r="E227" s="1362">
        <v>1</v>
      </c>
      <c r="F227" s="1181"/>
      <c r="G227" s="1363">
        <v>433.3168</v>
      </c>
      <c r="H227" s="372">
        <f>IF(G227="","",G227-G227*COMPASS!$U$44)</f>
        <v>433.3168</v>
      </c>
    </row>
    <row r="228" spans="1:8" ht="20.399999999999999">
      <c r="A228" s="1359" t="s">
        <v>6716</v>
      </c>
      <c r="B228" s="820" t="s">
        <v>216</v>
      </c>
      <c r="C228" s="1367" t="s">
        <v>6389</v>
      </c>
      <c r="D228" s="1361" t="s">
        <v>12103</v>
      </c>
      <c r="E228" s="1362">
        <v>1</v>
      </c>
      <c r="F228" s="1181"/>
      <c r="G228" s="1363">
        <v>249.41</v>
      </c>
      <c r="H228" s="372">
        <f>IF(G228="","",G228-G228*COMPASS!$U$44)</f>
        <v>249.41</v>
      </c>
    </row>
    <row r="229" spans="1:8" ht="20.399999999999999">
      <c r="A229" s="1359" t="s">
        <v>6717</v>
      </c>
      <c r="B229" s="820" t="s">
        <v>216</v>
      </c>
      <c r="C229" s="1367" t="s">
        <v>6390</v>
      </c>
      <c r="D229" s="1361" t="s">
        <v>12104</v>
      </c>
      <c r="E229" s="1362">
        <v>1</v>
      </c>
      <c r="F229" s="1181"/>
      <c r="G229" s="1363">
        <v>440.51</v>
      </c>
      <c r="H229" s="372">
        <f>IF(G229="","",G229-G229*COMPASS!$U$44)</f>
        <v>440.51</v>
      </c>
    </row>
    <row r="230" spans="1:8" ht="20.399999999999999">
      <c r="A230" s="1359" t="s">
        <v>6718</v>
      </c>
      <c r="B230" s="1122" t="s">
        <v>467</v>
      </c>
      <c r="C230" s="1367" t="s">
        <v>6391</v>
      </c>
      <c r="D230" s="1361" t="s">
        <v>12105</v>
      </c>
      <c r="E230" s="1362">
        <v>1</v>
      </c>
      <c r="F230" s="1181"/>
      <c r="G230" s="1363">
        <v>371.42</v>
      </c>
      <c r="H230" s="372">
        <f>IF(G230="","",G230-G230*COMPASS!$U$44)</f>
        <v>371.42</v>
      </c>
    </row>
    <row r="231" spans="1:8" ht="20.399999999999999">
      <c r="A231" s="1359" t="s">
        <v>6719</v>
      </c>
      <c r="B231" s="820" t="s">
        <v>216</v>
      </c>
      <c r="C231" s="1367" t="s">
        <v>6392</v>
      </c>
      <c r="D231" s="1361" t="s">
        <v>12106</v>
      </c>
      <c r="E231" s="1362">
        <v>1</v>
      </c>
      <c r="F231" s="1181"/>
      <c r="G231" s="1363">
        <v>485.59</v>
      </c>
      <c r="H231" s="372">
        <f>IF(G231="","",G231-G231*COMPASS!$U$44)</f>
        <v>485.59</v>
      </c>
    </row>
    <row r="232" spans="1:8" ht="20.399999999999999">
      <c r="A232" s="1359" t="s">
        <v>6720</v>
      </c>
      <c r="B232" s="820" t="s">
        <v>216</v>
      </c>
      <c r="C232" s="1367" t="s">
        <v>6393</v>
      </c>
      <c r="D232" s="1361" t="s">
        <v>12107</v>
      </c>
      <c r="E232" s="1362">
        <v>1</v>
      </c>
      <c r="F232" s="1181"/>
      <c r="G232" s="1363">
        <v>585.54999999999995</v>
      </c>
      <c r="H232" s="372">
        <f>IF(G232="","",G232-G232*COMPASS!$U$44)</f>
        <v>585.54999999999995</v>
      </c>
    </row>
    <row r="233" spans="1:8">
      <c r="A233" s="1371" t="s">
        <v>6225</v>
      </c>
      <c r="B233" s="1354"/>
      <c r="C233" s="1372"/>
      <c r="D233" s="1371"/>
      <c r="E233" s="1354"/>
      <c r="F233" s="1356"/>
      <c r="G233" s="1356"/>
      <c r="H233" s="372" t="str">
        <f>IF(G233="","",G233-G233*COMPASS!$U$44)</f>
        <v/>
      </c>
    </row>
    <row r="234" spans="1:8">
      <c r="A234" s="1359" t="s">
        <v>10442</v>
      </c>
      <c r="B234" s="820" t="s">
        <v>216</v>
      </c>
      <c r="C234" s="1367" t="s">
        <v>10443</v>
      </c>
      <c r="D234" s="1361" t="s">
        <v>12108</v>
      </c>
      <c r="E234" s="1362">
        <v>1</v>
      </c>
      <c r="F234" s="1181"/>
      <c r="G234" s="1363">
        <v>1311.8475999999998</v>
      </c>
      <c r="H234" s="372">
        <f>IF(G234="","",G234-G234*COMPASS!$U$44)</f>
        <v>1311.8475999999998</v>
      </c>
    </row>
    <row r="235" spans="1:8" ht="20.399999999999999">
      <c r="A235" s="1359" t="s">
        <v>10444</v>
      </c>
      <c r="B235" s="820" t="s">
        <v>216</v>
      </c>
      <c r="C235" s="1367" t="s">
        <v>10445</v>
      </c>
      <c r="D235" s="1361" t="s">
        <v>12109</v>
      </c>
      <c r="E235" s="1362">
        <v>1</v>
      </c>
      <c r="F235" s="1181"/>
      <c r="G235" s="1363">
        <v>1419.3535999999999</v>
      </c>
      <c r="H235" s="227">
        <f>IF(G235="","",G235-G235*COMPASS!$U$44)</f>
        <v>1419.3535999999999</v>
      </c>
    </row>
    <row r="236" spans="1:8" ht="20.399999999999999">
      <c r="A236" s="1359" t="s">
        <v>17749</v>
      </c>
      <c r="B236" s="1122" t="s">
        <v>216</v>
      </c>
      <c r="C236" s="1381" t="s">
        <v>17008</v>
      </c>
      <c r="D236" s="1361" t="s">
        <v>17750</v>
      </c>
      <c r="E236" s="1362">
        <v>1</v>
      </c>
      <c r="F236" s="1181" t="s">
        <v>445</v>
      </c>
      <c r="G236" s="1363">
        <v>1471.96</v>
      </c>
      <c r="H236" s="227">
        <f>IF(G236="","",G236-G236*COMPASS!$U$44)</f>
        <v>1471.96</v>
      </c>
    </row>
    <row r="237" spans="1:8" ht="20.399999999999999">
      <c r="A237" s="1369" t="s">
        <v>16544</v>
      </c>
      <c r="B237" s="1370" t="s">
        <v>571</v>
      </c>
      <c r="C237" s="1367" t="s">
        <v>16545</v>
      </c>
      <c r="D237" s="1361" t="s">
        <v>16546</v>
      </c>
      <c r="E237" s="1362">
        <v>1</v>
      </c>
      <c r="F237" s="1382"/>
      <c r="G237" s="1363">
        <v>287</v>
      </c>
      <c r="H237" s="227">
        <f>IF(G237="","",G237-G237*COMPASS!$U$44)</f>
        <v>287</v>
      </c>
    </row>
    <row r="238" spans="1:8">
      <c r="A238" s="1358" t="s">
        <v>6394</v>
      </c>
      <c r="B238" s="1354"/>
      <c r="C238" s="1355"/>
      <c r="D238" s="1358"/>
      <c r="E238" s="1354"/>
      <c r="F238" s="1356"/>
      <c r="G238" s="1356"/>
      <c r="H238" s="227" t="str">
        <f>IF(G238="","",G238-G238*COMPASS!$U$44)</f>
        <v/>
      </c>
    </row>
    <row r="239" spans="1:8" ht="30.6">
      <c r="A239" s="1359" t="s">
        <v>6721</v>
      </c>
      <c r="B239" s="820" t="s">
        <v>216</v>
      </c>
      <c r="C239" s="1367" t="s">
        <v>6395</v>
      </c>
      <c r="D239" s="1361" t="s">
        <v>12110</v>
      </c>
      <c r="E239" s="1362">
        <v>1</v>
      </c>
      <c r="F239" s="1181"/>
      <c r="G239" s="1363">
        <v>63.445199999999993</v>
      </c>
      <c r="H239" s="227">
        <f>IF(G239="","",G239-G239*COMPASS!$U$44)</f>
        <v>63.445199999999993</v>
      </c>
    </row>
    <row r="240" spans="1:8" ht="20.399999999999999">
      <c r="A240" s="1359" t="s">
        <v>12111</v>
      </c>
      <c r="B240" s="820" t="s">
        <v>216</v>
      </c>
      <c r="C240" s="1367" t="s">
        <v>12112</v>
      </c>
      <c r="D240" s="1361" t="s">
        <v>12113</v>
      </c>
      <c r="E240" s="1362">
        <v>1</v>
      </c>
      <c r="F240" s="1181"/>
      <c r="G240" s="1363">
        <v>428.73040000000003</v>
      </c>
      <c r="H240" s="372">
        <f>IF(G240="","",G240-G240*COMPASS!$U$44)</f>
        <v>428.73040000000003</v>
      </c>
    </row>
    <row r="241" spans="1:8" ht="20.399999999999999">
      <c r="A241" s="1359" t="s">
        <v>12114</v>
      </c>
      <c r="B241" s="820" t="s">
        <v>216</v>
      </c>
      <c r="C241" s="1367" t="s">
        <v>12115</v>
      </c>
      <c r="D241" s="1361" t="s">
        <v>12116</v>
      </c>
      <c r="E241" s="1362">
        <v>1</v>
      </c>
      <c r="F241" s="1181"/>
      <c r="G241" s="1363">
        <v>377.06479999999999</v>
      </c>
      <c r="H241" s="372">
        <f>IF(G241="","",G241-G241*COMPASS!$U$44)</f>
        <v>377.06479999999999</v>
      </c>
    </row>
    <row r="242" spans="1:8" ht="20.399999999999999">
      <c r="A242" s="1359" t="s">
        <v>12117</v>
      </c>
      <c r="B242" s="820" t="s">
        <v>216</v>
      </c>
      <c r="C242" s="1367" t="s">
        <v>12118</v>
      </c>
      <c r="D242" s="1361" t="s">
        <v>12119</v>
      </c>
      <c r="E242" s="1362">
        <v>1</v>
      </c>
      <c r="F242" s="1181"/>
      <c r="G242" s="1363">
        <v>472.24239999999998</v>
      </c>
      <c r="H242" s="372">
        <f>IF(G242="","",G242-G242*COMPASS!$U$44)</f>
        <v>472.24239999999998</v>
      </c>
    </row>
    <row r="243" spans="1:8" ht="20.399999999999999">
      <c r="A243" s="1359" t="s">
        <v>12120</v>
      </c>
      <c r="B243" s="820" t="s">
        <v>216</v>
      </c>
      <c r="C243" s="1367" t="s">
        <v>12121</v>
      </c>
      <c r="D243" s="1361" t="s">
        <v>12122</v>
      </c>
      <c r="E243" s="1362">
        <v>1</v>
      </c>
      <c r="F243" s="1181"/>
      <c r="G243" s="1363">
        <v>494.80199999999996</v>
      </c>
      <c r="H243" s="372">
        <f>IF(G243="","",G243-G243*COMPASS!$U$44)</f>
        <v>494.80199999999996</v>
      </c>
    </row>
    <row r="244" spans="1:8">
      <c r="A244" s="1358" t="s">
        <v>6396</v>
      </c>
      <c r="B244" s="1354"/>
      <c r="C244" s="1355"/>
      <c r="D244" s="1358"/>
      <c r="E244" s="1354"/>
      <c r="F244" s="1356"/>
      <c r="G244" s="1356"/>
      <c r="H244" s="372" t="str">
        <f>IF(G244="","",G244-G244*COMPASS!$U$44)</f>
        <v/>
      </c>
    </row>
    <row r="245" spans="1:8" ht="20.399999999999999">
      <c r="A245" s="1359" t="s">
        <v>6722</v>
      </c>
      <c r="B245" s="820" t="s">
        <v>216</v>
      </c>
      <c r="C245" s="1367" t="s">
        <v>6397</v>
      </c>
      <c r="D245" s="1361" t="s">
        <v>12123</v>
      </c>
      <c r="E245" s="1362">
        <v>1</v>
      </c>
      <c r="F245" s="1181"/>
      <c r="G245" s="1363">
        <v>212.66</v>
      </c>
      <c r="H245" s="372">
        <f>IF(G245="","",G245-G245*COMPASS!$U$44)</f>
        <v>212.66</v>
      </c>
    </row>
    <row r="246" spans="1:8" ht="20.399999999999999">
      <c r="A246" s="1359" t="s">
        <v>16522</v>
      </c>
      <c r="B246" s="820" t="s">
        <v>216</v>
      </c>
      <c r="C246" s="1367" t="s">
        <v>16523</v>
      </c>
      <c r="D246" s="1361" t="s">
        <v>16524</v>
      </c>
      <c r="E246" s="1362">
        <v>1</v>
      </c>
      <c r="F246" s="1181"/>
      <c r="G246" s="1363">
        <v>223.44</v>
      </c>
      <c r="H246" s="372">
        <f>IF(G246="","",G246-G246*COMPASS!$U$44)</f>
        <v>223.44</v>
      </c>
    </row>
    <row r="247" spans="1:8" ht="20.399999999999999">
      <c r="A247" s="1359" t="s">
        <v>10449</v>
      </c>
      <c r="B247" s="820" t="s">
        <v>216</v>
      </c>
      <c r="C247" s="1367" t="s">
        <v>10446</v>
      </c>
      <c r="D247" s="1361" t="s">
        <v>12124</v>
      </c>
      <c r="E247" s="1362">
        <v>1</v>
      </c>
      <c r="F247" s="1181"/>
      <c r="G247" s="1363">
        <v>252.84</v>
      </c>
      <c r="H247" s="372">
        <f>IF(G247="","",G247-G247*COMPASS!$U$44)</f>
        <v>252.84</v>
      </c>
    </row>
    <row r="248" spans="1:8" ht="20.399999999999999">
      <c r="A248" s="1359" t="s">
        <v>16525</v>
      </c>
      <c r="B248" s="820" t="s">
        <v>216</v>
      </c>
      <c r="C248" s="1367" t="s">
        <v>16526</v>
      </c>
      <c r="D248" s="1361" t="s">
        <v>16527</v>
      </c>
      <c r="E248" s="1362">
        <v>1</v>
      </c>
      <c r="F248" s="1181"/>
      <c r="G248" s="1363">
        <v>284.2</v>
      </c>
      <c r="H248" s="372">
        <f>IF(G248="","",G248-G248*COMPASS!$U$44)</f>
        <v>284.2</v>
      </c>
    </row>
    <row r="249" spans="1:8" ht="20.399999999999999">
      <c r="A249" s="1359" t="s">
        <v>6723</v>
      </c>
      <c r="B249" s="1122" t="s">
        <v>467</v>
      </c>
      <c r="C249" s="1367" t="s">
        <v>6398</v>
      </c>
      <c r="D249" s="1361" t="s">
        <v>12125</v>
      </c>
      <c r="E249" s="1362">
        <v>1</v>
      </c>
      <c r="F249" s="1181"/>
      <c r="G249" s="1363">
        <v>123.48</v>
      </c>
      <c r="H249" s="372">
        <f>IF(G249="","",G249-G249*COMPASS!$U$44)</f>
        <v>123.48</v>
      </c>
    </row>
    <row r="250" spans="1:8" ht="20.399999999999999">
      <c r="A250" s="1359" t="s">
        <v>16528</v>
      </c>
      <c r="B250" s="820" t="s">
        <v>216</v>
      </c>
      <c r="C250" s="1367" t="s">
        <v>16529</v>
      </c>
      <c r="D250" s="1361" t="s">
        <v>16530</v>
      </c>
      <c r="E250" s="1362">
        <v>1</v>
      </c>
      <c r="F250" s="1181"/>
      <c r="G250" s="1363">
        <v>110.25</v>
      </c>
      <c r="H250" s="227">
        <f>IF(G250="","",G250-G250*COMPASS!$U$44)</f>
        <v>110.25</v>
      </c>
    </row>
    <row r="251" spans="1:8" ht="30.6">
      <c r="A251" s="1359" t="s">
        <v>6724</v>
      </c>
      <c r="B251" s="820" t="s">
        <v>216</v>
      </c>
      <c r="C251" s="1367" t="s">
        <v>6399</v>
      </c>
      <c r="D251" s="1361" t="s">
        <v>12126</v>
      </c>
      <c r="E251" s="1362">
        <v>1</v>
      </c>
      <c r="F251" s="1181"/>
      <c r="G251" s="1363">
        <v>218.54</v>
      </c>
      <c r="H251" s="227">
        <f>IF(G251="","",G251-G251*COMPASS!$U$44)</f>
        <v>218.54</v>
      </c>
    </row>
    <row r="252" spans="1:8" ht="30.6">
      <c r="A252" s="1359" t="s">
        <v>6725</v>
      </c>
      <c r="B252" s="820" t="s">
        <v>216</v>
      </c>
      <c r="C252" s="1367" t="s">
        <v>6400</v>
      </c>
      <c r="D252" s="1361" t="s">
        <v>6401</v>
      </c>
      <c r="E252" s="1362">
        <v>1</v>
      </c>
      <c r="F252" s="1181"/>
      <c r="G252" s="1363">
        <v>210.03359999999998</v>
      </c>
      <c r="H252" s="227">
        <f>IF(G252="","",G252-G252*COMPASS!$U$44)</f>
        <v>210.03359999999998</v>
      </c>
    </row>
    <row r="253" spans="1:8" ht="20.399999999999999">
      <c r="A253" s="1359" t="s">
        <v>6726</v>
      </c>
      <c r="B253" s="820" t="s">
        <v>216</v>
      </c>
      <c r="C253" s="1367" t="s">
        <v>6402</v>
      </c>
      <c r="D253" s="1361" t="s">
        <v>6403</v>
      </c>
      <c r="E253" s="1362">
        <v>1</v>
      </c>
      <c r="F253" s="1181"/>
      <c r="G253" s="1363">
        <v>180.81</v>
      </c>
      <c r="H253" s="227">
        <f>IF(G253="","",G253-G253*COMPASS!$U$44)</f>
        <v>180.81</v>
      </c>
    </row>
    <row r="254" spans="1:8" ht="20.399999999999999">
      <c r="A254" s="1359" t="s">
        <v>17055</v>
      </c>
      <c r="B254" s="820" t="s">
        <v>216</v>
      </c>
      <c r="C254" s="1367" t="s">
        <v>17056</v>
      </c>
      <c r="D254" s="1361" t="s">
        <v>17057</v>
      </c>
      <c r="E254" s="1362">
        <v>1</v>
      </c>
      <c r="F254" s="1181"/>
      <c r="G254" s="1363">
        <v>169.54</v>
      </c>
      <c r="H254" s="227">
        <f>IF(G254="","",G254-G254*COMPASS!$U$44)</f>
        <v>169.54</v>
      </c>
    </row>
    <row r="255" spans="1:8" ht="20.399999999999999">
      <c r="A255" s="1359" t="s">
        <v>16531</v>
      </c>
      <c r="B255" s="820" t="s">
        <v>216</v>
      </c>
      <c r="C255" s="1367" t="s">
        <v>16532</v>
      </c>
      <c r="D255" s="1361" t="s">
        <v>16533</v>
      </c>
      <c r="E255" s="1362">
        <v>1</v>
      </c>
      <c r="F255" s="1181"/>
      <c r="G255" s="1363">
        <v>355.52439999999996</v>
      </c>
      <c r="H255" s="227">
        <f>IF(G255="","",G255-G255*COMPASS!$U$44)</f>
        <v>355.52439999999996</v>
      </c>
    </row>
    <row r="256" spans="1:8" ht="20.399999999999999">
      <c r="A256" s="1359" t="s">
        <v>16534</v>
      </c>
      <c r="B256" s="820" t="s">
        <v>216</v>
      </c>
      <c r="C256" s="1367" t="s">
        <v>16535</v>
      </c>
      <c r="D256" s="1361" t="s">
        <v>16536</v>
      </c>
      <c r="E256" s="1362">
        <v>1</v>
      </c>
      <c r="F256" s="1181"/>
      <c r="G256" s="1363">
        <v>373.10560000000004</v>
      </c>
      <c r="H256" s="227">
        <f>IF(G256="","",G256-G256*COMPASS!$U$44)</f>
        <v>373.10560000000004</v>
      </c>
    </row>
    <row r="257" spans="1:8" ht="20.399999999999999">
      <c r="A257" s="1359" t="s">
        <v>16537</v>
      </c>
      <c r="B257" s="820" t="s">
        <v>216</v>
      </c>
      <c r="C257" s="1367" t="s">
        <v>16538</v>
      </c>
      <c r="D257" s="1361" t="s">
        <v>16539</v>
      </c>
      <c r="E257" s="1362">
        <v>1</v>
      </c>
      <c r="F257" s="1181"/>
      <c r="G257" s="1363">
        <v>297.92</v>
      </c>
      <c r="H257" s="227">
        <f>IF(G257="","",G257-G257*COMPASS!$U$44)</f>
        <v>297.92</v>
      </c>
    </row>
    <row r="258" spans="1:8" ht="20.399999999999999">
      <c r="A258" s="1359" t="s">
        <v>6727</v>
      </c>
      <c r="B258" s="820" t="s">
        <v>216</v>
      </c>
      <c r="C258" s="1367" t="s">
        <v>6404</v>
      </c>
      <c r="D258" s="1361" t="s">
        <v>6405</v>
      </c>
      <c r="E258" s="1362">
        <v>1</v>
      </c>
      <c r="F258" s="1181"/>
      <c r="G258" s="1363">
        <v>122.99</v>
      </c>
      <c r="H258" s="227">
        <f>IF(G258="","",G258-G258*COMPASS!$U$44)</f>
        <v>122.99</v>
      </c>
    </row>
    <row r="259" spans="1:8" ht="20.399999999999999">
      <c r="A259" s="1359" t="s">
        <v>6728</v>
      </c>
      <c r="B259" s="820" t="s">
        <v>216</v>
      </c>
      <c r="C259" s="1367" t="s">
        <v>6406</v>
      </c>
      <c r="D259" s="1361" t="s">
        <v>6407</v>
      </c>
      <c r="E259" s="1362">
        <v>1</v>
      </c>
      <c r="F259" s="1181"/>
      <c r="G259" s="1363">
        <v>139.1404</v>
      </c>
      <c r="H259" s="227">
        <f>IF(G259="","",G259-G259*COMPASS!$U$44)</f>
        <v>139.1404</v>
      </c>
    </row>
    <row r="260" spans="1:8" ht="20.399999999999999">
      <c r="A260" s="1359" t="s">
        <v>6729</v>
      </c>
      <c r="B260" s="820" t="s">
        <v>216</v>
      </c>
      <c r="C260" s="1367" t="s">
        <v>6408</v>
      </c>
      <c r="D260" s="1361" t="s">
        <v>6409</v>
      </c>
      <c r="E260" s="1362">
        <v>1</v>
      </c>
      <c r="F260" s="1181"/>
      <c r="G260" s="1363">
        <v>114.66</v>
      </c>
      <c r="H260" s="227">
        <f>IF(G260="","",G260-G260*COMPASS!$U$44)</f>
        <v>114.66</v>
      </c>
    </row>
    <row r="261" spans="1:8" ht="20.399999999999999">
      <c r="A261" s="1359" t="s">
        <v>6730</v>
      </c>
      <c r="B261" s="820" t="s">
        <v>216</v>
      </c>
      <c r="C261" s="1367" t="s">
        <v>6410</v>
      </c>
      <c r="D261" s="1361" t="s">
        <v>6411</v>
      </c>
      <c r="E261" s="1362">
        <v>1</v>
      </c>
      <c r="F261" s="1181"/>
      <c r="G261" s="1363">
        <v>268.52</v>
      </c>
      <c r="H261" s="227">
        <f>IF(G261="","",G261-G261*COMPASS!$U$44)</f>
        <v>268.52</v>
      </c>
    </row>
    <row r="262" spans="1:8">
      <c r="A262" s="1371" t="s">
        <v>16268</v>
      </c>
      <c r="B262" s="1354"/>
      <c r="C262" s="1372"/>
      <c r="D262" s="1371"/>
      <c r="E262" s="1354"/>
      <c r="F262" s="1356"/>
      <c r="G262" s="1356"/>
      <c r="H262" s="227" t="str">
        <f>IF(G262="","",G262-G262*COMPASS!$U$44)</f>
        <v/>
      </c>
    </row>
    <row r="263" spans="1:8">
      <c r="A263" s="1359" t="s">
        <v>6819</v>
      </c>
      <c r="B263" s="820" t="s">
        <v>216</v>
      </c>
      <c r="C263" s="1367" t="s">
        <v>6587</v>
      </c>
      <c r="D263" s="1361" t="s">
        <v>6588</v>
      </c>
      <c r="E263" s="1362">
        <v>1</v>
      </c>
      <c r="F263" s="1181"/>
      <c r="G263" s="1363">
        <v>67.62</v>
      </c>
      <c r="H263" s="227">
        <f>IF(G263="","",G263-G263*COMPASS!$U$44)</f>
        <v>67.62</v>
      </c>
    </row>
    <row r="264" spans="1:8">
      <c r="A264" s="1359" t="s">
        <v>6816</v>
      </c>
      <c r="B264" s="820" t="s">
        <v>216</v>
      </c>
      <c r="C264" s="1367" t="s">
        <v>6581</v>
      </c>
      <c r="D264" s="1361" t="s">
        <v>6582</v>
      </c>
      <c r="E264" s="1362">
        <v>1</v>
      </c>
      <c r="F264" s="1181"/>
      <c r="G264" s="1363">
        <v>25.48</v>
      </c>
      <c r="H264" s="227">
        <f>IF(G264="","",G264-G264*COMPASS!$U$44)</f>
        <v>25.48</v>
      </c>
    </row>
    <row r="265" spans="1:8">
      <c r="A265" s="1359" t="s">
        <v>6817</v>
      </c>
      <c r="B265" s="820" t="s">
        <v>216</v>
      </c>
      <c r="C265" s="1367" t="s">
        <v>6583</v>
      </c>
      <c r="D265" s="1361" t="s">
        <v>6584</v>
      </c>
      <c r="E265" s="1362">
        <v>1</v>
      </c>
      <c r="F265" s="1181"/>
      <c r="G265" s="1363">
        <v>32.183199999999999</v>
      </c>
      <c r="H265" s="227">
        <f>IF(G265="","",G265-G265*COMPASS!$U$44)</f>
        <v>32.183199999999999</v>
      </c>
    </row>
    <row r="266" spans="1:8">
      <c r="A266" s="1359" t="s">
        <v>6818</v>
      </c>
      <c r="B266" s="820" t="s">
        <v>216</v>
      </c>
      <c r="C266" s="1367" t="s">
        <v>6585</v>
      </c>
      <c r="D266" s="1361" t="s">
        <v>6586</v>
      </c>
      <c r="E266" s="1362">
        <v>1</v>
      </c>
      <c r="F266" s="1181"/>
      <c r="G266" s="1363">
        <v>43.12</v>
      </c>
      <c r="H266" s="227">
        <f>IF(G266="","",G266-G266*COMPASS!$U$44)</f>
        <v>43.12</v>
      </c>
    </row>
    <row r="267" spans="1:8" ht="20.399999999999999">
      <c r="A267" s="1359" t="s">
        <v>6820</v>
      </c>
      <c r="B267" s="820" t="s">
        <v>216</v>
      </c>
      <c r="C267" s="1367" t="s">
        <v>6589</v>
      </c>
      <c r="D267" s="1361" t="s">
        <v>6590</v>
      </c>
      <c r="E267" s="1362">
        <v>1</v>
      </c>
      <c r="F267" s="1181"/>
      <c r="G267" s="1363">
        <v>25.48</v>
      </c>
      <c r="H267" s="227">
        <f>IF(G267="","",G267-G267*COMPASS!$U$44)</f>
        <v>25.48</v>
      </c>
    </row>
    <row r="268" spans="1:8" ht="20.399999999999999">
      <c r="A268" s="1359" t="s">
        <v>6821</v>
      </c>
      <c r="B268" s="820" t="s">
        <v>216</v>
      </c>
      <c r="C268" s="1367" t="s">
        <v>6591</v>
      </c>
      <c r="D268" s="1361" t="s">
        <v>6592</v>
      </c>
      <c r="E268" s="1362">
        <v>1</v>
      </c>
      <c r="F268" s="1181"/>
      <c r="G268" s="1363">
        <v>27.439999999999998</v>
      </c>
      <c r="H268" s="227">
        <f>IF(G268="","",G268-G268*COMPASS!$U$44)</f>
        <v>27.439999999999998</v>
      </c>
    </row>
    <row r="269" spans="1:8">
      <c r="A269" s="1359" t="s">
        <v>6815</v>
      </c>
      <c r="B269" s="820" t="s">
        <v>216</v>
      </c>
      <c r="C269" s="1367" t="s">
        <v>6579</v>
      </c>
      <c r="D269" s="1361" t="s">
        <v>6580</v>
      </c>
      <c r="E269" s="1362">
        <v>1</v>
      </c>
      <c r="F269" s="1181"/>
      <c r="G269" s="1363">
        <v>22.05</v>
      </c>
      <c r="H269" s="227">
        <f>IF(G269="","",G269-G269*COMPASS!$U$44)</f>
        <v>22.05</v>
      </c>
    </row>
    <row r="270" spans="1:8">
      <c r="A270" s="1359" t="s">
        <v>6743</v>
      </c>
      <c r="B270" s="820" t="s">
        <v>216</v>
      </c>
      <c r="C270" s="1367" t="s">
        <v>6433</v>
      </c>
      <c r="D270" s="1361" t="s">
        <v>6434</v>
      </c>
      <c r="E270" s="1362">
        <v>1</v>
      </c>
      <c r="F270" s="1181"/>
      <c r="G270" s="1363">
        <v>36.75</v>
      </c>
      <c r="H270" s="227">
        <f>IF(G270="","",G270-G270*COMPASS!$U$44)</f>
        <v>36.75</v>
      </c>
    </row>
    <row r="271" spans="1:8" ht="20.399999999999999">
      <c r="A271" s="1359" t="s">
        <v>6744</v>
      </c>
      <c r="B271" s="820" t="s">
        <v>216</v>
      </c>
      <c r="C271" s="1367" t="s">
        <v>6435</v>
      </c>
      <c r="D271" s="1361" t="s">
        <v>6436</v>
      </c>
      <c r="E271" s="1362">
        <v>1</v>
      </c>
      <c r="F271" s="1181"/>
      <c r="G271" s="1363">
        <v>36.26</v>
      </c>
      <c r="H271" s="227">
        <f>IF(G271="","",G271-G271*COMPASS!$U$44)</f>
        <v>36.26</v>
      </c>
    </row>
    <row r="272" spans="1:8" ht="20.399999999999999">
      <c r="A272" s="1359" t="s">
        <v>6746</v>
      </c>
      <c r="B272" s="820" t="s">
        <v>216</v>
      </c>
      <c r="C272" s="1367" t="s">
        <v>6439</v>
      </c>
      <c r="D272" s="1361" t="s">
        <v>6440</v>
      </c>
      <c r="E272" s="1362">
        <v>1</v>
      </c>
      <c r="F272" s="1181"/>
      <c r="G272" s="1363">
        <v>43.12</v>
      </c>
      <c r="H272" s="227">
        <f>IF(G272="","",G272-G272*COMPASS!$U$44)</f>
        <v>43.12</v>
      </c>
    </row>
    <row r="273" spans="1:8" ht="20.399999999999999">
      <c r="A273" s="1359" t="s">
        <v>6745</v>
      </c>
      <c r="B273" s="820" t="s">
        <v>216</v>
      </c>
      <c r="C273" s="1367" t="s">
        <v>6437</v>
      </c>
      <c r="D273" s="1361" t="s">
        <v>6438</v>
      </c>
      <c r="E273" s="1362">
        <v>1</v>
      </c>
      <c r="F273" s="1181"/>
      <c r="G273" s="1363">
        <v>38.71</v>
      </c>
      <c r="H273" s="227">
        <f>IF(G273="","",G273-G273*COMPASS!$U$44)</f>
        <v>38.71</v>
      </c>
    </row>
    <row r="274" spans="1:8" ht="20.399999999999999">
      <c r="A274" s="1359" t="s">
        <v>6747</v>
      </c>
      <c r="B274" s="820" t="s">
        <v>216</v>
      </c>
      <c r="C274" s="1367" t="s">
        <v>6441</v>
      </c>
      <c r="D274" s="1361" t="s">
        <v>6442</v>
      </c>
      <c r="E274" s="1362">
        <v>1</v>
      </c>
      <c r="F274" s="1181"/>
      <c r="G274" s="1363">
        <v>48.51</v>
      </c>
      <c r="H274" s="227">
        <f>IF(G274="","",G274-G274*COMPASS!$U$44)</f>
        <v>48.51</v>
      </c>
    </row>
    <row r="275" spans="1:8">
      <c r="A275" s="1359" t="s">
        <v>6742</v>
      </c>
      <c r="B275" s="1122" t="s">
        <v>467</v>
      </c>
      <c r="C275" s="1367" t="s">
        <v>6431</v>
      </c>
      <c r="D275" s="1361" t="s">
        <v>6432</v>
      </c>
      <c r="E275" s="1362">
        <v>1</v>
      </c>
      <c r="F275" s="1181"/>
      <c r="G275" s="1363">
        <v>29.4</v>
      </c>
      <c r="H275" s="227">
        <f>IF(G275="","",G275-G275*COMPASS!$U$44)</f>
        <v>29.4</v>
      </c>
    </row>
    <row r="276" spans="1:8" ht="20.399999999999999">
      <c r="A276" s="1359" t="s">
        <v>6748</v>
      </c>
      <c r="B276" s="820" t="s">
        <v>216</v>
      </c>
      <c r="C276" s="1367" t="s">
        <v>6443</v>
      </c>
      <c r="D276" s="1361" t="s">
        <v>6444</v>
      </c>
      <c r="E276" s="1362">
        <v>1</v>
      </c>
      <c r="F276" s="1181"/>
      <c r="G276" s="1363">
        <v>52.43</v>
      </c>
      <c r="H276" s="227">
        <f>IF(G276="","",G276-G276*COMPASS!$U$44)</f>
        <v>52.43</v>
      </c>
    </row>
    <row r="277" spans="1:8" ht="20.399999999999999">
      <c r="A277" s="1359" t="s">
        <v>6749</v>
      </c>
      <c r="B277" s="820" t="s">
        <v>216</v>
      </c>
      <c r="C277" s="1367" t="s">
        <v>6445</v>
      </c>
      <c r="D277" s="1361" t="s">
        <v>6446</v>
      </c>
      <c r="E277" s="1362">
        <v>1</v>
      </c>
      <c r="F277" s="1181"/>
      <c r="G277" s="1363">
        <v>55.820799999999998</v>
      </c>
      <c r="H277" s="227">
        <f>IF(G277="","",G277-G277*COMPASS!$U$44)</f>
        <v>55.820799999999998</v>
      </c>
    </row>
    <row r="278" spans="1:8">
      <c r="A278" s="1359" t="s">
        <v>16269</v>
      </c>
      <c r="B278" s="820" t="s">
        <v>216</v>
      </c>
      <c r="C278" s="1367" t="s">
        <v>16270</v>
      </c>
      <c r="D278" s="1361" t="s">
        <v>16271</v>
      </c>
      <c r="E278" s="1362">
        <v>1</v>
      </c>
      <c r="F278" s="1181"/>
      <c r="G278" s="1363">
        <v>49</v>
      </c>
      <c r="H278" s="227">
        <f>IF(G278="","",G278-G278*COMPASS!$U$44)</f>
        <v>49</v>
      </c>
    </row>
    <row r="279" spans="1:8" ht="20.399999999999999">
      <c r="A279" s="1359" t="s">
        <v>16272</v>
      </c>
      <c r="B279" s="820" t="s">
        <v>216</v>
      </c>
      <c r="C279" s="1367" t="s">
        <v>16273</v>
      </c>
      <c r="D279" s="1361" t="s">
        <v>16274</v>
      </c>
      <c r="E279" s="1362">
        <v>1</v>
      </c>
      <c r="F279" s="1181"/>
      <c r="G279" s="1363">
        <v>43.512</v>
      </c>
      <c r="H279" s="227">
        <f>IF(G279="","",G279-G279*COMPASS!$U$44)</f>
        <v>43.512</v>
      </c>
    </row>
    <row r="280" spans="1:8" ht="20.399999999999999">
      <c r="A280" s="1359" t="s">
        <v>12127</v>
      </c>
      <c r="B280" s="820" t="s">
        <v>216</v>
      </c>
      <c r="C280" s="1367" t="s">
        <v>12128</v>
      </c>
      <c r="D280" s="1361" t="s">
        <v>12129</v>
      </c>
      <c r="E280" s="1362">
        <v>1</v>
      </c>
      <c r="F280" s="1181"/>
      <c r="G280" s="1363">
        <v>62.23</v>
      </c>
      <c r="H280" s="227">
        <f>IF(G280="","",G280-G280*COMPASS!$U$44)</f>
        <v>62.23</v>
      </c>
    </row>
    <row r="281" spans="1:8">
      <c r="A281" s="1359" t="s">
        <v>17058</v>
      </c>
      <c r="B281" s="820" t="s">
        <v>216</v>
      </c>
      <c r="C281" s="1367" t="s">
        <v>17059</v>
      </c>
      <c r="D281" s="1361" t="s">
        <v>17060</v>
      </c>
      <c r="E281" s="1362">
        <v>1</v>
      </c>
      <c r="F281" s="1181"/>
      <c r="G281" s="1363">
        <v>41.65</v>
      </c>
      <c r="H281" s="227">
        <f>IF(G281="","",G281-G281*COMPASS!$U$44)</f>
        <v>41.65</v>
      </c>
    </row>
    <row r="282" spans="1:8" ht="20.399999999999999">
      <c r="A282" s="1359" t="s">
        <v>17061</v>
      </c>
      <c r="B282" s="820" t="s">
        <v>216</v>
      </c>
      <c r="C282" s="1367" t="s">
        <v>17062</v>
      </c>
      <c r="D282" s="1361" t="s">
        <v>17063</v>
      </c>
      <c r="E282" s="1362">
        <v>1</v>
      </c>
      <c r="F282" s="1181"/>
      <c r="G282" s="1363">
        <v>51.449999999999996</v>
      </c>
      <c r="H282" s="227">
        <f>IF(G282="","",G282-G282*COMPASS!$U$44)</f>
        <v>51.449999999999996</v>
      </c>
    </row>
    <row r="283" spans="1:8">
      <c r="A283" s="1359" t="s">
        <v>14117</v>
      </c>
      <c r="B283" s="820" t="s">
        <v>216</v>
      </c>
      <c r="C283" s="1380" t="s">
        <v>14118</v>
      </c>
      <c r="D283" s="1380" t="s">
        <v>14119</v>
      </c>
      <c r="E283" s="1362">
        <v>1</v>
      </c>
      <c r="F283" s="1181"/>
      <c r="G283" s="1363">
        <v>50.96</v>
      </c>
      <c r="H283" s="227">
        <f>IF(G283="","",G283-G283*COMPASS!$U$44)</f>
        <v>50.96</v>
      </c>
    </row>
    <row r="284" spans="1:8">
      <c r="A284" s="1379" t="s">
        <v>6804</v>
      </c>
      <c r="B284" s="820" t="s">
        <v>216</v>
      </c>
      <c r="C284" s="1367" t="s">
        <v>6558</v>
      </c>
      <c r="D284" s="1361" t="s">
        <v>6559</v>
      </c>
      <c r="E284" s="1362">
        <v>1</v>
      </c>
      <c r="F284" s="1181"/>
      <c r="G284" s="1363">
        <v>36.26</v>
      </c>
      <c r="H284" s="227">
        <f>IF(G284="","",G284-G284*COMPASS!$U$44)</f>
        <v>36.26</v>
      </c>
    </row>
    <row r="285" spans="1:8">
      <c r="A285" s="1379" t="s">
        <v>6808</v>
      </c>
      <c r="B285" s="820" t="s">
        <v>216</v>
      </c>
      <c r="C285" s="1367" t="s">
        <v>6565</v>
      </c>
      <c r="D285" s="1361" t="s">
        <v>6566</v>
      </c>
      <c r="E285" s="1362">
        <v>1</v>
      </c>
      <c r="F285" s="1181"/>
      <c r="G285" s="1363">
        <v>139.65</v>
      </c>
      <c r="H285" s="227">
        <f>IF(G285="","",G285-G285*COMPASS!$U$44)</f>
        <v>139.65</v>
      </c>
    </row>
    <row r="286" spans="1:8">
      <c r="A286" s="1379" t="s">
        <v>16275</v>
      </c>
      <c r="B286" s="820" t="s">
        <v>216</v>
      </c>
      <c r="C286" s="1367" t="s">
        <v>16276</v>
      </c>
      <c r="D286" s="1361" t="s">
        <v>16277</v>
      </c>
      <c r="E286" s="1362">
        <v>1</v>
      </c>
      <c r="F286" s="1181"/>
      <c r="G286" s="1363">
        <v>38.984400000000001</v>
      </c>
      <c r="H286" s="227">
        <f>IF(G286="","",G286-G286*COMPASS!$U$44)</f>
        <v>38.984400000000001</v>
      </c>
    </row>
    <row r="287" spans="1:8">
      <c r="A287" s="1379" t="s">
        <v>6809</v>
      </c>
      <c r="B287" s="820" t="s">
        <v>216</v>
      </c>
      <c r="C287" s="1367" t="s">
        <v>6567</v>
      </c>
      <c r="D287" s="1361" t="s">
        <v>6568</v>
      </c>
      <c r="E287" s="1362">
        <v>1</v>
      </c>
      <c r="F287" s="1181"/>
      <c r="G287" s="1363">
        <v>27.6556</v>
      </c>
      <c r="H287" s="227">
        <f>IF(G287="","",G287-G287*COMPASS!$U$44)</f>
        <v>27.6556</v>
      </c>
    </row>
    <row r="288" spans="1:8">
      <c r="A288" s="1359" t="s">
        <v>6811</v>
      </c>
      <c r="B288" s="820" t="s">
        <v>216</v>
      </c>
      <c r="C288" s="1367" t="s">
        <v>6571</v>
      </c>
      <c r="D288" s="1361" t="s">
        <v>6572</v>
      </c>
      <c r="E288" s="1362">
        <v>1</v>
      </c>
      <c r="F288" s="1181"/>
      <c r="G288" s="1363">
        <v>29.89</v>
      </c>
      <c r="H288" s="227">
        <f>IF(G288="","",G288-G288*COMPASS!$U$44)</f>
        <v>29.89</v>
      </c>
    </row>
    <row r="289" spans="1:8">
      <c r="A289" s="1359" t="s">
        <v>6813</v>
      </c>
      <c r="B289" s="820" t="s">
        <v>216</v>
      </c>
      <c r="C289" s="1367" t="s">
        <v>6575</v>
      </c>
      <c r="D289" s="1361" t="s">
        <v>6576</v>
      </c>
      <c r="E289" s="1362">
        <v>1</v>
      </c>
      <c r="F289" s="1181"/>
      <c r="G289" s="1363">
        <v>48.51</v>
      </c>
      <c r="H289" s="227">
        <f>IF(G289="","",G289-G289*COMPASS!$U$44)</f>
        <v>48.51</v>
      </c>
    </row>
    <row r="290" spans="1:8">
      <c r="A290" s="1359" t="s">
        <v>6810</v>
      </c>
      <c r="B290" s="820" t="s">
        <v>216</v>
      </c>
      <c r="C290" s="1367" t="s">
        <v>6569</v>
      </c>
      <c r="D290" s="1361" t="s">
        <v>6570</v>
      </c>
      <c r="E290" s="1362">
        <v>1</v>
      </c>
      <c r="F290" s="1181"/>
      <c r="G290" s="1363">
        <v>29.929199999999998</v>
      </c>
      <c r="H290" s="227">
        <f>IF(G290="","",G290-G290*COMPASS!$U$44)</f>
        <v>29.929199999999998</v>
      </c>
    </row>
    <row r="291" spans="1:8">
      <c r="A291" s="1359" t="s">
        <v>6812</v>
      </c>
      <c r="B291" s="820" t="s">
        <v>216</v>
      </c>
      <c r="C291" s="1367" t="s">
        <v>6573</v>
      </c>
      <c r="D291" s="1361" t="s">
        <v>6574</v>
      </c>
      <c r="E291" s="1362">
        <v>1</v>
      </c>
      <c r="F291" s="1181"/>
      <c r="G291" s="1363">
        <v>32.339999999999996</v>
      </c>
      <c r="H291" s="227">
        <f>IF(G291="","",G291-G291*COMPASS!$U$44)</f>
        <v>32.339999999999996</v>
      </c>
    </row>
    <row r="292" spans="1:8">
      <c r="A292" s="1359" t="s">
        <v>6814</v>
      </c>
      <c r="B292" s="820" t="s">
        <v>216</v>
      </c>
      <c r="C292" s="1367" t="s">
        <v>6577</v>
      </c>
      <c r="D292" s="1361" t="s">
        <v>6578</v>
      </c>
      <c r="E292" s="1362">
        <v>1</v>
      </c>
      <c r="F292" s="1181"/>
      <c r="G292" s="1363">
        <v>50.96</v>
      </c>
      <c r="H292" s="227">
        <f>IF(G292="","",G292-G292*COMPASS!$U$44)</f>
        <v>50.96</v>
      </c>
    </row>
    <row r="293" spans="1:8">
      <c r="A293" s="1379" t="s">
        <v>6807</v>
      </c>
      <c r="B293" s="1122" t="s">
        <v>467</v>
      </c>
      <c r="C293" s="1367" t="s">
        <v>6564</v>
      </c>
      <c r="D293" s="1361" t="s">
        <v>9550</v>
      </c>
      <c r="E293" s="1362">
        <v>1</v>
      </c>
      <c r="F293" s="1181"/>
      <c r="G293" s="1363">
        <v>24.5</v>
      </c>
      <c r="H293" s="227">
        <f>IF(G293="","",G293-G293*COMPASS!$U$44)</f>
        <v>24.5</v>
      </c>
    </row>
    <row r="294" spans="1:8">
      <c r="A294" s="1379" t="s">
        <v>6805</v>
      </c>
      <c r="B294" s="1122" t="s">
        <v>467</v>
      </c>
      <c r="C294" s="1367" t="s">
        <v>6560</v>
      </c>
      <c r="D294" s="1361" t="s">
        <v>6561</v>
      </c>
      <c r="E294" s="1362">
        <v>1</v>
      </c>
      <c r="F294" s="1181"/>
      <c r="G294" s="1363">
        <v>22.54</v>
      </c>
      <c r="H294" s="227">
        <f>IF(G294="","",G294-G294*COMPASS!$U$44)</f>
        <v>22.54</v>
      </c>
    </row>
    <row r="295" spans="1:8">
      <c r="A295" s="1379" t="s">
        <v>6806</v>
      </c>
      <c r="B295" s="1122" t="s">
        <v>467</v>
      </c>
      <c r="C295" s="1367" t="s">
        <v>6562</v>
      </c>
      <c r="D295" s="1361" t="s">
        <v>6563</v>
      </c>
      <c r="E295" s="1362">
        <v>1</v>
      </c>
      <c r="F295" s="1181"/>
      <c r="G295" s="1363">
        <v>24.5</v>
      </c>
      <c r="H295" s="227">
        <f>IF(G295="","",G295-G295*COMPASS!$U$44)</f>
        <v>24.5</v>
      </c>
    </row>
    <row r="296" spans="1:8">
      <c r="A296" s="1379" t="s">
        <v>16278</v>
      </c>
      <c r="B296" s="1122" t="s">
        <v>216</v>
      </c>
      <c r="C296" s="1367" t="s">
        <v>16279</v>
      </c>
      <c r="D296" s="1361" t="s">
        <v>16280</v>
      </c>
      <c r="E296" s="1362">
        <v>1</v>
      </c>
      <c r="F296" s="1181"/>
      <c r="G296" s="1363">
        <v>43.61</v>
      </c>
      <c r="H296" s="227">
        <f>IF(G296="","",G296-G296*COMPASS!$U$44)</f>
        <v>43.61</v>
      </c>
    </row>
    <row r="297" spans="1:8" ht="20.399999999999999">
      <c r="A297" s="1359" t="s">
        <v>7071</v>
      </c>
      <c r="B297" s="820" t="s">
        <v>216</v>
      </c>
      <c r="C297" s="1367" t="s">
        <v>7072</v>
      </c>
      <c r="D297" s="1361" t="s">
        <v>7073</v>
      </c>
      <c r="E297" s="1362">
        <v>1</v>
      </c>
      <c r="F297" s="1181"/>
      <c r="G297" s="1363">
        <v>43.9236</v>
      </c>
      <c r="H297" s="227">
        <f>IF(G297="","",G297-G297*COMPASS!$U$44)</f>
        <v>43.9236</v>
      </c>
    </row>
    <row r="298" spans="1:8" ht="20.399999999999999">
      <c r="A298" s="1359" t="s">
        <v>6736</v>
      </c>
      <c r="B298" s="820" t="s">
        <v>216</v>
      </c>
      <c r="C298" s="1367" t="s">
        <v>6419</v>
      </c>
      <c r="D298" s="1361" t="s">
        <v>6420</v>
      </c>
      <c r="E298" s="1362">
        <v>1</v>
      </c>
      <c r="F298" s="1181"/>
      <c r="G298" s="1363">
        <v>38.9452</v>
      </c>
      <c r="H298" s="227">
        <f>IF(G298="","",G298-G298*COMPASS!$U$44)</f>
        <v>38.9452</v>
      </c>
    </row>
    <row r="299" spans="1:8" ht="20.399999999999999">
      <c r="A299" s="1359" t="s">
        <v>6738</v>
      </c>
      <c r="B299" s="820" t="s">
        <v>216</v>
      </c>
      <c r="C299" s="1367" t="s">
        <v>6423</v>
      </c>
      <c r="D299" s="1361" t="s">
        <v>6424</v>
      </c>
      <c r="E299" s="1362">
        <v>1</v>
      </c>
      <c r="F299" s="1181"/>
      <c r="G299" s="1363">
        <v>41.16</v>
      </c>
      <c r="H299" s="227">
        <f>IF(G299="","",G299-G299*COMPASS!$U$44)</f>
        <v>41.16</v>
      </c>
    </row>
    <row r="300" spans="1:8" ht="20.399999999999999">
      <c r="A300" s="1359" t="s">
        <v>6740</v>
      </c>
      <c r="B300" s="820" t="s">
        <v>216</v>
      </c>
      <c r="C300" s="1367" t="s">
        <v>6427</v>
      </c>
      <c r="D300" s="1361" t="s">
        <v>6428</v>
      </c>
      <c r="E300" s="1362">
        <v>1</v>
      </c>
      <c r="F300" s="1181"/>
      <c r="G300" s="1363">
        <v>60.76</v>
      </c>
      <c r="H300" s="227">
        <f>IF(G300="","",G300-G300*COMPASS!$U$44)</f>
        <v>60.76</v>
      </c>
    </row>
    <row r="301" spans="1:8" ht="20.399999999999999">
      <c r="A301" s="1359" t="s">
        <v>6737</v>
      </c>
      <c r="B301" s="820" t="s">
        <v>216</v>
      </c>
      <c r="C301" s="1367" t="s">
        <v>6421</v>
      </c>
      <c r="D301" s="1361" t="s">
        <v>6422</v>
      </c>
      <c r="E301" s="1362">
        <v>1</v>
      </c>
      <c r="F301" s="1181"/>
      <c r="G301" s="1363">
        <v>41.356000000000002</v>
      </c>
      <c r="H301" s="227">
        <f>IF(G301="","",G301-G301*COMPASS!$U$44)</f>
        <v>41.356000000000002</v>
      </c>
    </row>
    <row r="302" spans="1:8" ht="20.399999999999999">
      <c r="A302" s="1359" t="s">
        <v>6739</v>
      </c>
      <c r="B302" s="820" t="s">
        <v>216</v>
      </c>
      <c r="C302" s="1367" t="s">
        <v>6425</v>
      </c>
      <c r="D302" s="1361" t="s">
        <v>6426</v>
      </c>
      <c r="E302" s="1362">
        <v>1</v>
      </c>
      <c r="F302" s="1181"/>
      <c r="G302" s="1363">
        <v>43.12</v>
      </c>
      <c r="H302" s="227">
        <f>IF(G302="","",G302-G302*COMPASS!$U$44)</f>
        <v>43.12</v>
      </c>
    </row>
    <row r="303" spans="1:8" ht="20.399999999999999">
      <c r="A303" s="1359" t="s">
        <v>6741</v>
      </c>
      <c r="B303" s="820" t="s">
        <v>216</v>
      </c>
      <c r="C303" s="1367" t="s">
        <v>6429</v>
      </c>
      <c r="D303" s="1361" t="s">
        <v>6430</v>
      </c>
      <c r="E303" s="1362">
        <v>1</v>
      </c>
      <c r="F303" s="1181"/>
      <c r="G303" s="1363">
        <v>60.76</v>
      </c>
      <c r="H303" s="227">
        <f>IF(G303="","",G303-G303*COMPASS!$U$44)</f>
        <v>60.76</v>
      </c>
    </row>
    <row r="304" spans="1:8" ht="20.399999999999999">
      <c r="A304" s="1359" t="s">
        <v>6735</v>
      </c>
      <c r="B304" s="1122" t="s">
        <v>467</v>
      </c>
      <c r="C304" s="1367" t="s">
        <v>6418</v>
      </c>
      <c r="D304" s="1361" t="s">
        <v>7898</v>
      </c>
      <c r="E304" s="1362">
        <v>1</v>
      </c>
      <c r="F304" s="1181"/>
      <c r="G304" s="1363">
        <v>26.95</v>
      </c>
      <c r="H304" s="227">
        <f>IF(G304="","",G304-G304*COMPASS!$U$44)</f>
        <v>26.95</v>
      </c>
    </row>
    <row r="305" spans="1:8" ht="20.399999999999999">
      <c r="A305" s="1359" t="s">
        <v>16281</v>
      </c>
      <c r="B305" s="1122" t="s">
        <v>216</v>
      </c>
      <c r="C305" s="1367" t="s">
        <v>16282</v>
      </c>
      <c r="D305" s="1361" t="s">
        <v>16283</v>
      </c>
      <c r="E305" s="1362">
        <v>1</v>
      </c>
      <c r="F305" s="1181"/>
      <c r="G305" s="1363">
        <v>36.26</v>
      </c>
      <c r="H305" s="227">
        <f>IF(G305="","",G305-G305*COMPASS!$U$44)</f>
        <v>36.26</v>
      </c>
    </row>
    <row r="306" spans="1:8" ht="20.399999999999999">
      <c r="A306" s="1359" t="s">
        <v>16284</v>
      </c>
      <c r="B306" s="1122" t="s">
        <v>216</v>
      </c>
      <c r="C306" s="1367" t="s">
        <v>16285</v>
      </c>
      <c r="D306" s="1361" t="s">
        <v>16286</v>
      </c>
      <c r="E306" s="1362">
        <v>1</v>
      </c>
      <c r="F306" s="1181"/>
      <c r="G306" s="1363">
        <v>38.984400000000001</v>
      </c>
      <c r="H306" s="227">
        <f>IF(G306="","",G306-G306*COMPASS!$U$44)</f>
        <v>38.984400000000001</v>
      </c>
    </row>
    <row r="307" spans="1:8" ht="20.399999999999999">
      <c r="A307" s="1379" t="s">
        <v>6733</v>
      </c>
      <c r="B307" s="1122" t="s">
        <v>467</v>
      </c>
      <c r="C307" s="1367" t="s">
        <v>6416</v>
      </c>
      <c r="D307" s="1361" t="s">
        <v>10891</v>
      </c>
      <c r="E307" s="1362">
        <v>1</v>
      </c>
      <c r="F307" s="1181"/>
      <c r="G307" s="1363">
        <v>25.48</v>
      </c>
      <c r="H307" s="227">
        <f>IF(G307="","",G307-G307*COMPASS!$U$44)</f>
        <v>25.48</v>
      </c>
    </row>
    <row r="308" spans="1:8" ht="20.399999999999999">
      <c r="A308" s="1359" t="s">
        <v>6734</v>
      </c>
      <c r="B308" s="1122" t="s">
        <v>467</v>
      </c>
      <c r="C308" s="1367" t="s">
        <v>6417</v>
      </c>
      <c r="D308" s="1361" t="s">
        <v>10892</v>
      </c>
      <c r="E308" s="1362">
        <v>1</v>
      </c>
      <c r="F308" s="1181"/>
      <c r="G308" s="1363">
        <v>26.95</v>
      </c>
      <c r="H308" s="227">
        <f>IF(G308="","",G308-G308*COMPASS!$U$44)</f>
        <v>26.95</v>
      </c>
    </row>
    <row r="309" spans="1:8" ht="20.399999999999999">
      <c r="A309" s="1359" t="s">
        <v>6798</v>
      </c>
      <c r="B309" s="820" t="s">
        <v>216</v>
      </c>
      <c r="C309" s="1367" t="s">
        <v>6546</v>
      </c>
      <c r="D309" s="1361" t="s">
        <v>6547</v>
      </c>
      <c r="E309" s="1362">
        <v>1</v>
      </c>
      <c r="F309" s="1181"/>
      <c r="G309" s="1363">
        <v>68.599999999999994</v>
      </c>
      <c r="H309" s="227">
        <f>IF(G309="","",G309-G309*COMPASS!$U$44)</f>
        <v>68.599999999999994</v>
      </c>
    </row>
    <row r="310" spans="1:8" ht="20.399999999999999">
      <c r="A310" s="1359" t="s">
        <v>6800</v>
      </c>
      <c r="B310" s="820" t="s">
        <v>216</v>
      </c>
      <c r="C310" s="1367" t="s">
        <v>6550</v>
      </c>
      <c r="D310" s="1361" t="s">
        <v>6551</v>
      </c>
      <c r="E310" s="1362">
        <v>1</v>
      </c>
      <c r="F310" s="1181"/>
      <c r="G310" s="1363">
        <v>88.2</v>
      </c>
      <c r="H310" s="227">
        <f>IF(G310="","",G310-G310*COMPASS!$U$44)</f>
        <v>88.2</v>
      </c>
    </row>
    <row r="311" spans="1:8" ht="20.399999999999999">
      <c r="A311" s="1359" t="s">
        <v>6802</v>
      </c>
      <c r="B311" s="820" t="s">
        <v>216</v>
      </c>
      <c r="C311" s="1367" t="s">
        <v>6554</v>
      </c>
      <c r="D311" s="1361" t="s">
        <v>6555</v>
      </c>
      <c r="E311" s="1362">
        <v>1</v>
      </c>
      <c r="F311" s="1181"/>
      <c r="G311" s="1363">
        <v>136.22</v>
      </c>
      <c r="H311" s="227">
        <f>IF(G311="","",G311-G311*COMPASS!$U$44)</f>
        <v>136.22</v>
      </c>
    </row>
    <row r="312" spans="1:8" ht="20.399999999999999">
      <c r="A312" s="1359" t="s">
        <v>17064</v>
      </c>
      <c r="B312" s="820" t="s">
        <v>216</v>
      </c>
      <c r="C312" s="1367" t="s">
        <v>17065</v>
      </c>
      <c r="D312" s="1361" t="s">
        <v>17066</v>
      </c>
      <c r="E312" s="1362">
        <v>1</v>
      </c>
      <c r="F312" s="1181"/>
      <c r="G312" s="1363">
        <v>61.25</v>
      </c>
      <c r="H312" s="227">
        <f>IF(G312="","",G312-G312*COMPASS!$U$44)</f>
        <v>61.25</v>
      </c>
    </row>
    <row r="313" spans="1:8" ht="20.399999999999999">
      <c r="A313" s="1359" t="s">
        <v>6799</v>
      </c>
      <c r="B313" s="820" t="s">
        <v>216</v>
      </c>
      <c r="C313" s="1367" t="s">
        <v>6548</v>
      </c>
      <c r="D313" s="1361" t="s">
        <v>6549</v>
      </c>
      <c r="E313" s="1362">
        <v>1</v>
      </c>
      <c r="F313" s="1181"/>
      <c r="G313" s="1363">
        <v>68.893999999999991</v>
      </c>
      <c r="H313" s="227">
        <f>IF(G313="","",G313-G313*COMPASS!$U$44)</f>
        <v>68.893999999999991</v>
      </c>
    </row>
    <row r="314" spans="1:8" ht="20.399999999999999">
      <c r="A314" s="1359" t="s">
        <v>6801</v>
      </c>
      <c r="B314" s="820" t="s">
        <v>216</v>
      </c>
      <c r="C314" s="1367" t="s">
        <v>6552</v>
      </c>
      <c r="D314" s="1361" t="s">
        <v>6553</v>
      </c>
      <c r="E314" s="1362">
        <v>1</v>
      </c>
      <c r="F314" s="1181"/>
      <c r="G314" s="1363">
        <v>88.2</v>
      </c>
      <c r="H314" s="227">
        <f>IF(G314="","",G314-G314*COMPASS!$U$44)</f>
        <v>88.2</v>
      </c>
    </row>
    <row r="315" spans="1:8" ht="20.399999999999999">
      <c r="A315" s="1359" t="s">
        <v>6803</v>
      </c>
      <c r="B315" s="820" t="s">
        <v>216</v>
      </c>
      <c r="C315" s="1367" t="s">
        <v>6556</v>
      </c>
      <c r="D315" s="1361" t="s">
        <v>6557</v>
      </c>
      <c r="E315" s="1362">
        <v>1</v>
      </c>
      <c r="F315" s="1181"/>
      <c r="G315" s="1363">
        <v>136.22</v>
      </c>
      <c r="H315" s="227">
        <f>IF(G315="","",G315-G315*COMPASS!$U$44)</f>
        <v>136.22</v>
      </c>
    </row>
    <row r="316" spans="1:8">
      <c r="A316" s="1359" t="s">
        <v>6797</v>
      </c>
      <c r="B316" s="820" t="s">
        <v>216</v>
      </c>
      <c r="C316" s="1367" t="s">
        <v>6545</v>
      </c>
      <c r="D316" s="1361" t="s">
        <v>10894</v>
      </c>
      <c r="E316" s="1362">
        <v>1</v>
      </c>
      <c r="F316" s="1181"/>
      <c r="G316" s="1363">
        <v>40.18</v>
      </c>
      <c r="H316" s="227">
        <f>IF(G316="","",G316-G316*COMPASS!$U$44)</f>
        <v>40.18</v>
      </c>
    </row>
    <row r="317" spans="1:8" ht="20.399999999999999">
      <c r="A317" s="1359" t="s">
        <v>14132</v>
      </c>
      <c r="B317" s="820" t="s">
        <v>216</v>
      </c>
      <c r="C317" s="1367" t="s">
        <v>14133</v>
      </c>
      <c r="D317" s="1361" t="s">
        <v>14134</v>
      </c>
      <c r="E317" s="1362">
        <v>1</v>
      </c>
      <c r="F317" s="1181"/>
      <c r="G317" s="1363">
        <v>39.180399999999999</v>
      </c>
      <c r="H317" s="227">
        <f>IF(G317="","",G317-G317*COMPASS!$U$44)</f>
        <v>39.180399999999999</v>
      </c>
    </row>
    <row r="318" spans="1:8">
      <c r="A318" s="1359" t="s">
        <v>6795</v>
      </c>
      <c r="B318" s="820" t="s">
        <v>216</v>
      </c>
      <c r="C318" s="1367" t="s">
        <v>6542</v>
      </c>
      <c r="D318" s="1361" t="s">
        <v>6543</v>
      </c>
      <c r="E318" s="1362">
        <v>1</v>
      </c>
      <c r="F318" s="1181"/>
      <c r="G318" s="1363">
        <v>113.9152</v>
      </c>
      <c r="H318" s="227">
        <f>IF(G318="","",G318-G318*COMPASS!$U$44)</f>
        <v>113.9152</v>
      </c>
    </row>
    <row r="319" spans="1:8">
      <c r="A319" s="1359" t="s">
        <v>6796</v>
      </c>
      <c r="B319" s="820" t="s">
        <v>216</v>
      </c>
      <c r="C319" s="1367" t="s">
        <v>6544</v>
      </c>
      <c r="D319" s="1361" t="s">
        <v>10893</v>
      </c>
      <c r="E319" s="1362">
        <v>1</v>
      </c>
      <c r="F319" s="1181"/>
      <c r="G319" s="1363">
        <v>27.185199999999998</v>
      </c>
      <c r="H319" s="227">
        <f>IF(G319="","",G319-G319*COMPASS!$U$44)</f>
        <v>27.185199999999998</v>
      </c>
    </row>
    <row r="320" spans="1:8" ht="20.399999999999999">
      <c r="A320" s="1359" t="s">
        <v>16287</v>
      </c>
      <c r="B320" s="820" t="s">
        <v>216</v>
      </c>
      <c r="C320" s="1367" t="s">
        <v>16288</v>
      </c>
      <c r="D320" s="1361" t="s">
        <v>16289</v>
      </c>
      <c r="E320" s="1362">
        <v>1</v>
      </c>
      <c r="F320" s="1181"/>
      <c r="G320" s="1363">
        <v>31.849999999999998</v>
      </c>
      <c r="H320" s="227">
        <f>IF(G320="","",G320-G320*COMPASS!$U$44)</f>
        <v>31.849999999999998</v>
      </c>
    </row>
    <row r="321" spans="1:8" ht="20.399999999999999">
      <c r="A321" s="1359" t="s">
        <v>6732</v>
      </c>
      <c r="B321" s="820" t="s">
        <v>216</v>
      </c>
      <c r="C321" s="1367" t="s">
        <v>6414</v>
      </c>
      <c r="D321" s="1361" t="s">
        <v>6415</v>
      </c>
      <c r="E321" s="1362">
        <v>1</v>
      </c>
      <c r="F321" s="1181"/>
      <c r="G321" s="1363">
        <v>52.332000000000001</v>
      </c>
      <c r="H321" s="227">
        <f>IF(G321="","",G321-G321*COMPASS!$U$44)</f>
        <v>52.332000000000001</v>
      </c>
    </row>
    <row r="322" spans="1:8" ht="20.399999999999999">
      <c r="A322" s="1359" t="s">
        <v>16290</v>
      </c>
      <c r="B322" s="820" t="s">
        <v>216</v>
      </c>
      <c r="C322" s="1367" t="s">
        <v>16291</v>
      </c>
      <c r="D322" s="1361" t="s">
        <v>16292</v>
      </c>
      <c r="E322" s="1362">
        <v>1</v>
      </c>
      <c r="F322" s="1181"/>
      <c r="G322" s="1363">
        <v>81.34</v>
      </c>
      <c r="H322" s="227">
        <f>IF(G322="","",G322-G322*COMPASS!$U$44)</f>
        <v>81.34</v>
      </c>
    </row>
    <row r="323" spans="1:8" ht="20.399999999999999">
      <c r="A323" s="1359" t="s">
        <v>6731</v>
      </c>
      <c r="B323" s="820" t="s">
        <v>216</v>
      </c>
      <c r="C323" s="1367" t="s">
        <v>6412</v>
      </c>
      <c r="D323" s="1361" t="s">
        <v>6413</v>
      </c>
      <c r="E323" s="1362">
        <v>1</v>
      </c>
      <c r="F323" s="1181"/>
      <c r="G323" s="1363">
        <v>36.75</v>
      </c>
      <c r="H323" s="227">
        <f>IF(G323="","",G323-G323*COMPASS!$U$44)</f>
        <v>36.75</v>
      </c>
    </row>
    <row r="324" spans="1:8" ht="20.399999999999999">
      <c r="A324" s="1359" t="s">
        <v>16293</v>
      </c>
      <c r="B324" s="820" t="s">
        <v>216</v>
      </c>
      <c r="C324" s="1367" t="s">
        <v>16294</v>
      </c>
      <c r="D324" s="1361" t="s">
        <v>16295</v>
      </c>
      <c r="E324" s="1362">
        <v>1</v>
      </c>
      <c r="F324" s="1181"/>
      <c r="G324" s="1363">
        <v>45.766000000000005</v>
      </c>
      <c r="H324" s="227">
        <f>IF(G324="","",G324-G324*COMPASS!$U$44)</f>
        <v>45.766000000000005</v>
      </c>
    </row>
    <row r="325" spans="1:8">
      <c r="A325" s="1371" t="s">
        <v>11860</v>
      </c>
      <c r="B325" s="1354"/>
      <c r="C325" s="1372"/>
      <c r="D325" s="1371"/>
      <c r="E325" s="1354"/>
      <c r="F325" s="1356"/>
      <c r="G325" s="1356"/>
      <c r="H325" s="227" t="str">
        <f>IF(G325="","",G325-G325*COMPASS!$U$44)</f>
        <v/>
      </c>
    </row>
    <row r="326" spans="1:8">
      <c r="A326" s="1358" t="s">
        <v>6447</v>
      </c>
      <c r="B326" s="1354"/>
      <c r="C326" s="1355"/>
      <c r="D326" s="1358"/>
      <c r="E326" s="1354"/>
      <c r="F326" s="1356"/>
      <c r="G326" s="1356"/>
      <c r="H326" s="227" t="str">
        <f>IF(G326="","",G326-G326*COMPASS!$U$44)</f>
        <v/>
      </c>
    </row>
    <row r="327" spans="1:8">
      <c r="A327" s="1359" t="s">
        <v>6750</v>
      </c>
      <c r="B327" s="820" t="s">
        <v>216</v>
      </c>
      <c r="C327" s="1367" t="s">
        <v>6448</v>
      </c>
      <c r="D327" s="1361" t="s">
        <v>8216</v>
      </c>
      <c r="E327" s="1362">
        <v>1</v>
      </c>
      <c r="F327" s="1181"/>
      <c r="G327" s="1363">
        <v>281.88720000000001</v>
      </c>
      <c r="H327" s="227">
        <f>IF(G327="","",G327-G327*COMPASS!$U$44)</f>
        <v>281.88720000000001</v>
      </c>
    </row>
    <row r="328" spans="1:8">
      <c r="A328" s="1359" t="s">
        <v>6751</v>
      </c>
      <c r="B328" s="820" t="s">
        <v>216</v>
      </c>
      <c r="C328" s="1367" t="s">
        <v>6449</v>
      </c>
      <c r="D328" s="1361" t="s">
        <v>8217</v>
      </c>
      <c r="E328" s="1362">
        <v>1</v>
      </c>
      <c r="F328" s="1181"/>
      <c r="G328" s="1363">
        <v>538.02</v>
      </c>
      <c r="H328" s="227">
        <f>IF(G328="","",G328-G328*COMPASS!$U$44)</f>
        <v>538.02</v>
      </c>
    </row>
    <row r="329" spans="1:8" ht="20.399999999999999">
      <c r="A329" s="1359" t="s">
        <v>6752</v>
      </c>
      <c r="B329" s="820" t="s">
        <v>216</v>
      </c>
      <c r="C329" s="1367" t="s">
        <v>6450</v>
      </c>
      <c r="D329" s="1361" t="s">
        <v>8218</v>
      </c>
      <c r="E329" s="1362">
        <v>1</v>
      </c>
      <c r="F329" s="1181"/>
      <c r="G329" s="1363">
        <v>680.61</v>
      </c>
      <c r="H329" s="227">
        <f>IF(G329="","",G329-G329*COMPASS!$U$44)</f>
        <v>680.61</v>
      </c>
    </row>
    <row r="330" spans="1:8" ht="20.399999999999999">
      <c r="A330" s="1359" t="s">
        <v>6753</v>
      </c>
      <c r="B330" s="820" t="s">
        <v>216</v>
      </c>
      <c r="C330" s="1367" t="s">
        <v>6451</v>
      </c>
      <c r="D330" s="1361" t="s">
        <v>8218</v>
      </c>
      <c r="E330" s="1362">
        <v>1</v>
      </c>
      <c r="F330" s="1181"/>
      <c r="G330" s="1363">
        <v>621.31999999999994</v>
      </c>
      <c r="H330" s="227">
        <f>IF(G330="","",G330-G330*COMPASS!$U$44)</f>
        <v>621.31999999999994</v>
      </c>
    </row>
    <row r="331" spans="1:8">
      <c r="A331" s="1358" t="s">
        <v>6452</v>
      </c>
      <c r="B331" s="1354"/>
      <c r="C331" s="1355"/>
      <c r="D331" s="1358"/>
      <c r="E331" s="1354"/>
      <c r="F331" s="1356"/>
      <c r="G331" s="1356"/>
      <c r="H331" s="227" t="str">
        <f>IF(G331="","",G331-G331*COMPASS!$U$44)</f>
        <v/>
      </c>
    </row>
    <row r="332" spans="1:8" ht="20.399999999999999">
      <c r="A332" s="1359" t="s">
        <v>6754</v>
      </c>
      <c r="B332" s="820" t="s">
        <v>216</v>
      </c>
      <c r="C332" s="1367" t="s">
        <v>6453</v>
      </c>
      <c r="D332" s="1361" t="s">
        <v>6454</v>
      </c>
      <c r="E332" s="1362">
        <v>1</v>
      </c>
      <c r="F332" s="1181"/>
      <c r="G332" s="1363">
        <v>232.26</v>
      </c>
      <c r="H332" s="227">
        <f>IF(G332="","",G332-G332*COMPASS!$U$44)</f>
        <v>232.26</v>
      </c>
    </row>
    <row r="333" spans="1:8" ht="20.399999999999999">
      <c r="A333" s="1359" t="s">
        <v>17067</v>
      </c>
      <c r="B333" s="820" t="s">
        <v>216</v>
      </c>
      <c r="C333" s="1367" t="s">
        <v>17068</v>
      </c>
      <c r="D333" s="1361" t="s">
        <v>17069</v>
      </c>
      <c r="E333" s="1362">
        <v>1</v>
      </c>
      <c r="F333" s="1181"/>
      <c r="G333" s="1363">
        <v>255.29</v>
      </c>
      <c r="H333" s="227">
        <f>IF(G333="","",G333-G333*COMPASS!$U$44)</f>
        <v>255.29</v>
      </c>
    </row>
    <row r="334" spans="1:8" ht="20.399999999999999">
      <c r="A334" s="1359" t="s">
        <v>17070</v>
      </c>
      <c r="B334" s="820" t="s">
        <v>216</v>
      </c>
      <c r="C334" s="1367" t="s">
        <v>17071</v>
      </c>
      <c r="D334" s="1361" t="s">
        <v>17072</v>
      </c>
      <c r="E334" s="1362">
        <v>1</v>
      </c>
      <c r="F334" s="1181"/>
      <c r="G334" s="1363">
        <v>157.2704</v>
      </c>
      <c r="H334" s="227">
        <f>IF(G334="","",G334-G334*COMPASS!$U$44)</f>
        <v>157.2704</v>
      </c>
    </row>
    <row r="335" spans="1:8">
      <c r="A335" s="1358" t="s">
        <v>6455</v>
      </c>
      <c r="B335" s="1354"/>
      <c r="C335" s="1355"/>
      <c r="D335" s="1358"/>
      <c r="E335" s="1354"/>
      <c r="F335" s="1356"/>
      <c r="G335" s="1356"/>
      <c r="H335" s="227" t="str">
        <f>IF(G335="","",G335-G335*COMPASS!$U$44)</f>
        <v/>
      </c>
    </row>
    <row r="336" spans="1:8">
      <c r="A336" s="1359" t="s">
        <v>6755</v>
      </c>
      <c r="B336" s="1122" t="s">
        <v>467</v>
      </c>
      <c r="C336" s="1367" t="s">
        <v>6456</v>
      </c>
      <c r="D336" s="1361" t="s">
        <v>6457</v>
      </c>
      <c r="E336" s="1362">
        <v>1</v>
      </c>
      <c r="F336" s="1181"/>
      <c r="G336" s="1363">
        <v>83.123599999999996</v>
      </c>
      <c r="H336" s="227">
        <f>IF(G336="","",G336-G336*COMPASS!$U$44)</f>
        <v>83.123599999999996</v>
      </c>
    </row>
    <row r="337" spans="1:8" ht="20.399999999999999">
      <c r="A337" s="1359" t="s">
        <v>6756</v>
      </c>
      <c r="B337" s="820" t="s">
        <v>216</v>
      </c>
      <c r="C337" s="1367" t="s">
        <v>6458</v>
      </c>
      <c r="D337" s="1361" t="s">
        <v>6459</v>
      </c>
      <c r="E337" s="1362">
        <v>1</v>
      </c>
      <c r="F337" s="1181"/>
      <c r="G337" s="1363">
        <v>86.24</v>
      </c>
      <c r="H337" s="227">
        <f>IF(G337="","",G337-G337*COMPASS!$U$44)</f>
        <v>86.24</v>
      </c>
    </row>
    <row r="338" spans="1:8" ht="20.399999999999999">
      <c r="A338" s="1359" t="s">
        <v>17073</v>
      </c>
      <c r="B338" s="820" t="s">
        <v>216</v>
      </c>
      <c r="C338" s="1367" t="s">
        <v>17074</v>
      </c>
      <c r="D338" s="1361" t="s">
        <v>17075</v>
      </c>
      <c r="E338" s="1362">
        <v>1</v>
      </c>
      <c r="F338" s="1181"/>
      <c r="G338" s="1363">
        <v>92.61</v>
      </c>
      <c r="H338" s="227">
        <f>IF(G338="","",G338-G338*COMPASS!$U$44)</f>
        <v>92.61</v>
      </c>
    </row>
    <row r="339" spans="1:8" ht="20.399999999999999">
      <c r="A339" s="1359" t="s">
        <v>17076</v>
      </c>
      <c r="B339" s="820" t="s">
        <v>216</v>
      </c>
      <c r="C339" s="1367" t="s">
        <v>17077</v>
      </c>
      <c r="D339" s="1361" t="s">
        <v>17078</v>
      </c>
      <c r="E339" s="1362">
        <v>1</v>
      </c>
      <c r="F339" s="1181"/>
      <c r="G339" s="1363">
        <v>163.36599999999999</v>
      </c>
      <c r="H339" s="227">
        <f>IF(G339="","",G339-G339*COMPASS!$U$44)</f>
        <v>163.36599999999999</v>
      </c>
    </row>
    <row r="340" spans="1:8" ht="20.399999999999999">
      <c r="A340" s="1359" t="s">
        <v>6757</v>
      </c>
      <c r="B340" s="820" t="s">
        <v>216</v>
      </c>
      <c r="C340" s="1367" t="s">
        <v>6460</v>
      </c>
      <c r="D340" s="1361" t="s">
        <v>6461</v>
      </c>
      <c r="E340" s="1362">
        <v>1</v>
      </c>
      <c r="F340" s="1181"/>
      <c r="G340" s="1363">
        <v>99.96</v>
      </c>
      <c r="H340" s="227">
        <f>IF(G340="","",G340-G340*COMPASS!$U$44)</f>
        <v>99.96</v>
      </c>
    </row>
    <row r="341" spans="1:8" ht="20.399999999999999">
      <c r="A341" s="1359" t="s">
        <v>6758</v>
      </c>
      <c r="B341" s="820" t="s">
        <v>216</v>
      </c>
      <c r="C341" s="1367" t="s">
        <v>6462</v>
      </c>
      <c r="D341" s="1361" t="s">
        <v>6463</v>
      </c>
      <c r="E341" s="1362">
        <v>1</v>
      </c>
      <c r="F341" s="1181"/>
      <c r="G341" s="1363">
        <v>103.8604</v>
      </c>
      <c r="H341" s="227">
        <f>IF(G341="","",G341-G341*COMPASS!$U$44)</f>
        <v>103.8604</v>
      </c>
    </row>
    <row r="342" spans="1:8" ht="20.399999999999999">
      <c r="A342" s="1359" t="s">
        <v>6759</v>
      </c>
      <c r="B342" s="820" t="s">
        <v>216</v>
      </c>
      <c r="C342" s="1367" t="s">
        <v>6464</v>
      </c>
      <c r="D342" s="1361" t="s">
        <v>6465</v>
      </c>
      <c r="E342" s="1362">
        <v>1</v>
      </c>
      <c r="F342" s="1181"/>
      <c r="G342" s="1363">
        <v>126.91</v>
      </c>
      <c r="H342" s="227">
        <f>IF(G342="","",G342-G342*COMPASS!$U$44)</f>
        <v>126.91</v>
      </c>
    </row>
    <row r="343" spans="1:8" ht="20.399999999999999">
      <c r="A343" s="1359" t="s">
        <v>6760</v>
      </c>
      <c r="B343" s="820" t="s">
        <v>216</v>
      </c>
      <c r="C343" s="1367" t="s">
        <v>6466</v>
      </c>
      <c r="D343" s="1361" t="s">
        <v>6467</v>
      </c>
      <c r="E343" s="1362">
        <v>1</v>
      </c>
      <c r="F343" s="1181"/>
      <c r="G343" s="1363">
        <v>131.81</v>
      </c>
      <c r="H343" s="227">
        <f>IF(G343="","",G343-G343*COMPASS!$U$44)</f>
        <v>131.81</v>
      </c>
    </row>
    <row r="344" spans="1:8">
      <c r="A344" s="1359" t="s">
        <v>6761</v>
      </c>
      <c r="B344" s="820" t="s">
        <v>216</v>
      </c>
      <c r="C344" s="1367" t="s">
        <v>6468</v>
      </c>
      <c r="D344" s="1361" t="s">
        <v>6469</v>
      </c>
      <c r="E344" s="1362">
        <v>1</v>
      </c>
      <c r="F344" s="1181"/>
      <c r="G344" s="1363">
        <v>62.23</v>
      </c>
      <c r="H344" s="227">
        <f>IF(G344="","",G344-G344*COMPASS!$U$44)</f>
        <v>62.23</v>
      </c>
    </row>
    <row r="345" spans="1:8" ht="20.399999999999999">
      <c r="A345" s="1359" t="s">
        <v>6762</v>
      </c>
      <c r="B345" s="820" t="s">
        <v>216</v>
      </c>
      <c r="C345" s="1367" t="s">
        <v>6470</v>
      </c>
      <c r="D345" s="1361" t="s">
        <v>6471</v>
      </c>
      <c r="E345" s="1362">
        <v>1</v>
      </c>
      <c r="F345" s="1181"/>
      <c r="G345" s="1363">
        <v>149.94</v>
      </c>
      <c r="H345" s="227">
        <f>IF(G345="","",G345-G345*COMPASS!$U$44)</f>
        <v>149.94</v>
      </c>
    </row>
    <row r="346" spans="1:8">
      <c r="A346" s="1358" t="s">
        <v>6472</v>
      </c>
      <c r="B346" s="1354"/>
      <c r="C346" s="1355"/>
      <c r="D346" s="1358"/>
      <c r="E346" s="1354"/>
      <c r="F346" s="1356"/>
      <c r="G346" s="1356"/>
      <c r="H346" s="227" t="str">
        <f>IF(G346="","",G346-G346*COMPASS!$U$44)</f>
        <v/>
      </c>
    </row>
    <row r="347" spans="1:8" ht="20.399999999999999">
      <c r="A347" s="1359" t="s">
        <v>6763</v>
      </c>
      <c r="B347" s="820" t="s">
        <v>216</v>
      </c>
      <c r="C347" s="1367" t="s">
        <v>6473</v>
      </c>
      <c r="D347" s="1361" t="s">
        <v>6474</v>
      </c>
      <c r="E347" s="1362">
        <v>1</v>
      </c>
      <c r="F347" s="1181"/>
      <c r="G347" s="1363">
        <v>64.19</v>
      </c>
      <c r="H347" s="227">
        <f>IF(G347="","",G347-G347*COMPASS!$U$44)</f>
        <v>64.19</v>
      </c>
    </row>
    <row r="348" spans="1:8" ht="20.399999999999999">
      <c r="A348" s="1359" t="s">
        <v>6764</v>
      </c>
      <c r="B348" s="820" t="s">
        <v>216</v>
      </c>
      <c r="C348" s="1367" t="s">
        <v>6475</v>
      </c>
      <c r="D348" s="1361" t="s">
        <v>6476</v>
      </c>
      <c r="E348" s="1362">
        <v>1</v>
      </c>
      <c r="F348" s="1181"/>
      <c r="G348" s="1363">
        <v>62.23</v>
      </c>
      <c r="H348" s="227">
        <f>IF(G348="","",G348-G348*COMPASS!$U$44)</f>
        <v>62.23</v>
      </c>
    </row>
    <row r="349" spans="1:8" ht="20.399999999999999">
      <c r="A349" s="1359" t="s">
        <v>6765</v>
      </c>
      <c r="B349" s="820" t="s">
        <v>216</v>
      </c>
      <c r="C349" s="1367" t="s">
        <v>6477</v>
      </c>
      <c r="D349" s="1361" t="s">
        <v>6478</v>
      </c>
      <c r="E349" s="1362">
        <v>1</v>
      </c>
      <c r="F349" s="1181"/>
      <c r="G349" s="1363">
        <v>73.010000000000005</v>
      </c>
      <c r="H349" s="227">
        <f>IF(G349="","",G349-G349*COMPASS!$U$44)</f>
        <v>73.010000000000005</v>
      </c>
    </row>
    <row r="350" spans="1:8" ht="20.399999999999999">
      <c r="A350" s="1359" t="s">
        <v>6766</v>
      </c>
      <c r="B350" s="820" t="s">
        <v>216</v>
      </c>
      <c r="C350" s="1367" t="s">
        <v>6479</v>
      </c>
      <c r="D350" s="1361" t="s">
        <v>6480</v>
      </c>
      <c r="E350" s="1362">
        <v>1</v>
      </c>
      <c r="F350" s="1181"/>
      <c r="G350" s="1363">
        <v>77.42</v>
      </c>
      <c r="H350" s="227">
        <f>IF(G350="","",G350-G350*COMPASS!$U$44)</f>
        <v>77.42</v>
      </c>
    </row>
    <row r="351" spans="1:8" ht="20.399999999999999">
      <c r="A351" s="1359" t="s">
        <v>6767</v>
      </c>
      <c r="B351" s="820" t="s">
        <v>216</v>
      </c>
      <c r="C351" s="1367" t="s">
        <v>6481</v>
      </c>
      <c r="D351" s="1361" t="s">
        <v>6482</v>
      </c>
      <c r="E351" s="1362">
        <v>1</v>
      </c>
      <c r="F351" s="1181"/>
      <c r="G351" s="1363">
        <v>85.75</v>
      </c>
      <c r="H351" s="227">
        <f>IF(G351="","",G351-G351*COMPASS!$U$44)</f>
        <v>85.75</v>
      </c>
    </row>
    <row r="352" spans="1:8" ht="20.399999999999999">
      <c r="A352" s="1359" t="s">
        <v>6768</v>
      </c>
      <c r="B352" s="820" t="s">
        <v>216</v>
      </c>
      <c r="C352" s="1367" t="s">
        <v>6483</v>
      </c>
      <c r="D352" s="1361" t="s">
        <v>6484</v>
      </c>
      <c r="E352" s="1362">
        <v>1</v>
      </c>
      <c r="F352" s="1181"/>
      <c r="G352" s="1363">
        <v>83.3</v>
      </c>
      <c r="H352" s="227">
        <f>IF(G352="","",G352-G352*COMPASS!$U$44)</f>
        <v>83.3</v>
      </c>
    </row>
    <row r="353" spans="1:8" ht="20.399999999999999">
      <c r="A353" s="1359" t="s">
        <v>6769</v>
      </c>
      <c r="B353" s="820" t="s">
        <v>216</v>
      </c>
      <c r="C353" s="1367" t="s">
        <v>6485</v>
      </c>
      <c r="D353" s="1361" t="s">
        <v>6486</v>
      </c>
      <c r="E353" s="1362">
        <v>1</v>
      </c>
      <c r="F353" s="1181"/>
      <c r="G353" s="1363">
        <v>83.3</v>
      </c>
      <c r="H353" s="227">
        <f>IF(G353="","",G353-G353*COMPASS!$U$44)</f>
        <v>83.3</v>
      </c>
    </row>
    <row r="354" spans="1:8">
      <c r="A354" s="1358" t="s">
        <v>6487</v>
      </c>
      <c r="B354" s="1354"/>
      <c r="C354" s="1355"/>
      <c r="D354" s="1358"/>
      <c r="E354" s="1354"/>
      <c r="F354" s="1356"/>
      <c r="G354" s="1356"/>
      <c r="H354" s="227" t="str">
        <f>IF(G354="","",G354-G354*COMPASS!$U$44)</f>
        <v/>
      </c>
    </row>
    <row r="355" spans="1:8" ht="20.399999999999999">
      <c r="A355" s="1359" t="s">
        <v>6770</v>
      </c>
      <c r="B355" s="820" t="s">
        <v>216</v>
      </c>
      <c r="C355" s="1367" t="s">
        <v>6488</v>
      </c>
      <c r="D355" s="1361" t="s">
        <v>6489</v>
      </c>
      <c r="E355" s="1362">
        <v>1</v>
      </c>
      <c r="F355" s="1181"/>
      <c r="G355" s="1363">
        <v>338.55079999999998</v>
      </c>
      <c r="H355" s="227">
        <f>IF(G355="","",G355-G355*COMPASS!$U$44)</f>
        <v>338.55079999999998</v>
      </c>
    </row>
    <row r="356" spans="1:8" ht="20.399999999999999">
      <c r="A356" s="1359" t="s">
        <v>6771</v>
      </c>
      <c r="B356" s="820" t="s">
        <v>216</v>
      </c>
      <c r="C356" s="1367" t="s">
        <v>6490</v>
      </c>
      <c r="D356" s="1361" t="s">
        <v>6491</v>
      </c>
      <c r="E356" s="1362">
        <v>1</v>
      </c>
      <c r="F356" s="1181"/>
      <c r="G356" s="1363">
        <v>351.33</v>
      </c>
      <c r="H356" s="227">
        <f>IF(G356="","",G356-G356*COMPASS!$U$44)</f>
        <v>351.33</v>
      </c>
    </row>
    <row r="357" spans="1:8" ht="20.399999999999999">
      <c r="A357" s="1359" t="s">
        <v>6772</v>
      </c>
      <c r="B357" s="820" t="s">
        <v>216</v>
      </c>
      <c r="C357" s="1367" t="s">
        <v>6492</v>
      </c>
      <c r="D357" s="1361" t="s">
        <v>6493</v>
      </c>
      <c r="E357" s="1362">
        <v>1</v>
      </c>
      <c r="F357" s="1181"/>
      <c r="G357" s="1363">
        <v>362.59999999999997</v>
      </c>
      <c r="H357" s="227">
        <f>IF(G357="","",G357-G357*COMPASS!$U$44)</f>
        <v>362.59999999999997</v>
      </c>
    </row>
    <row r="358" spans="1:8" ht="20.399999999999999">
      <c r="A358" s="1359" t="s">
        <v>6773</v>
      </c>
      <c r="B358" s="820" t="s">
        <v>216</v>
      </c>
      <c r="C358" s="1367" t="s">
        <v>6494</v>
      </c>
      <c r="D358" s="1361" t="s">
        <v>6495</v>
      </c>
      <c r="E358" s="1362">
        <v>1</v>
      </c>
      <c r="F358" s="1181"/>
      <c r="G358" s="1363">
        <v>595.84</v>
      </c>
      <c r="H358" s="227">
        <f>IF(G358="","",G358-G358*COMPASS!$U$44)</f>
        <v>595.84</v>
      </c>
    </row>
    <row r="359" spans="1:8">
      <c r="A359" s="1358" t="s">
        <v>9621</v>
      </c>
      <c r="B359" s="1354"/>
      <c r="C359" s="1355"/>
      <c r="D359" s="1358"/>
      <c r="E359" s="1354"/>
      <c r="F359" s="1356"/>
      <c r="G359" s="1356"/>
      <c r="H359" s="227" t="str">
        <f>IF(G359="","",G359-G359*COMPASS!$U$44)</f>
        <v/>
      </c>
    </row>
    <row r="360" spans="1:8">
      <c r="A360" s="1358" t="s">
        <v>6496</v>
      </c>
      <c r="B360" s="1354"/>
      <c r="C360" s="1355"/>
      <c r="D360" s="1358"/>
      <c r="E360" s="1354"/>
      <c r="F360" s="1356"/>
      <c r="G360" s="1356"/>
      <c r="H360" s="227" t="str">
        <f>IF(G360="","",G360-G360*COMPASS!$U$44)</f>
        <v/>
      </c>
    </row>
    <row r="361" spans="1:8" ht="20.399999999999999">
      <c r="A361" s="1359" t="s">
        <v>10450</v>
      </c>
      <c r="B361" s="820" t="s">
        <v>216</v>
      </c>
      <c r="C361" s="1367" t="s">
        <v>10447</v>
      </c>
      <c r="D361" s="1361" t="s">
        <v>10448</v>
      </c>
      <c r="E361" s="1362">
        <v>1</v>
      </c>
      <c r="F361" s="1181"/>
      <c r="G361" s="1363">
        <v>137.78799999999998</v>
      </c>
      <c r="H361" s="227">
        <f>IF(G361="","",G361-G361*COMPASS!$U$44)</f>
        <v>137.78799999999998</v>
      </c>
    </row>
    <row r="362" spans="1:8">
      <c r="A362" s="1358" t="s">
        <v>6497</v>
      </c>
      <c r="B362" s="1354"/>
      <c r="C362" s="1355"/>
      <c r="D362" s="1358"/>
      <c r="E362" s="1354"/>
      <c r="F362" s="1356"/>
      <c r="G362" s="1356"/>
      <c r="H362" s="227" t="str">
        <f>IF(G362="","",G362-G362*COMPASS!$U$44)</f>
        <v/>
      </c>
    </row>
    <row r="363" spans="1:8" ht="20.399999999999999">
      <c r="A363" s="1359" t="s">
        <v>6774</v>
      </c>
      <c r="B363" s="820" t="s">
        <v>216</v>
      </c>
      <c r="C363" s="1367" t="s">
        <v>6498</v>
      </c>
      <c r="D363" s="1361" t="s">
        <v>8219</v>
      </c>
      <c r="E363" s="1362">
        <v>1</v>
      </c>
      <c r="F363" s="1181"/>
      <c r="G363" s="1363">
        <v>743.81999999999994</v>
      </c>
      <c r="H363" s="227">
        <f>IF(G363="","",G363-G363*COMPASS!$U$44)</f>
        <v>743.81999999999994</v>
      </c>
    </row>
    <row r="364" spans="1:8" ht="20.399999999999999">
      <c r="A364" s="1359" t="s">
        <v>6775</v>
      </c>
      <c r="B364" s="820" t="s">
        <v>216</v>
      </c>
      <c r="C364" s="1367" t="s">
        <v>6499</v>
      </c>
      <c r="D364" s="1361" t="s">
        <v>8220</v>
      </c>
      <c r="E364" s="1362">
        <v>1</v>
      </c>
      <c r="F364" s="1181"/>
      <c r="G364" s="1363">
        <v>704.62</v>
      </c>
      <c r="H364" s="227">
        <f>IF(G364="","",G364-G364*COMPASS!$U$44)</f>
        <v>704.62</v>
      </c>
    </row>
    <row r="365" spans="1:8" ht="20.399999999999999">
      <c r="A365" s="1359" t="s">
        <v>17577</v>
      </c>
      <c r="B365" s="820" t="s">
        <v>216</v>
      </c>
      <c r="C365" s="1367" t="s">
        <v>17578</v>
      </c>
      <c r="D365" s="1361" t="s">
        <v>17579</v>
      </c>
      <c r="E365" s="1362">
        <v>1</v>
      </c>
      <c r="F365" s="1181"/>
      <c r="G365" s="1363">
        <v>234.29840000000002</v>
      </c>
      <c r="H365" s="227">
        <f>IF(G365="","",G365-G365*COMPASS!$U$44)</f>
        <v>234.29840000000002</v>
      </c>
    </row>
    <row r="366" spans="1:8">
      <c r="A366" s="1359" t="s">
        <v>6776</v>
      </c>
      <c r="B366" s="820" t="s">
        <v>216</v>
      </c>
      <c r="C366" s="1367" t="s">
        <v>6500</v>
      </c>
      <c r="D366" s="1361" t="s">
        <v>6501</v>
      </c>
      <c r="E366" s="1362">
        <v>1</v>
      </c>
      <c r="F366" s="1181"/>
      <c r="G366" s="1363">
        <v>133.77000000000001</v>
      </c>
      <c r="H366" s="227">
        <f>IF(G366="","",G366-G366*COMPASS!$U$44)</f>
        <v>133.77000000000001</v>
      </c>
    </row>
    <row r="367" spans="1:8">
      <c r="A367" s="1358" t="s">
        <v>6502</v>
      </c>
      <c r="B367" s="1354"/>
      <c r="C367" s="1355"/>
      <c r="D367" s="1358"/>
      <c r="E367" s="1354"/>
      <c r="F367" s="1356"/>
      <c r="G367" s="1356"/>
      <c r="H367" s="227" t="str">
        <f>IF(G367="","",G367-G367*COMPASS!$U$44)</f>
        <v/>
      </c>
    </row>
    <row r="368" spans="1:8">
      <c r="A368" s="1359" t="s">
        <v>6777</v>
      </c>
      <c r="B368" s="820" t="s">
        <v>216</v>
      </c>
      <c r="C368" s="1367" t="s">
        <v>6503</v>
      </c>
      <c r="D368" s="1361" t="s">
        <v>6504</v>
      </c>
      <c r="E368" s="1362">
        <v>1</v>
      </c>
      <c r="F368" s="1181"/>
      <c r="G368" s="1363">
        <v>89.415199999999999</v>
      </c>
      <c r="H368" s="227">
        <f>IF(G368="","",G368-G368*COMPASS!$U$44)</f>
        <v>89.415199999999999</v>
      </c>
    </row>
    <row r="369" spans="1:8" ht="20.399999999999999">
      <c r="A369" s="1359" t="s">
        <v>6778</v>
      </c>
      <c r="B369" s="820" t="s">
        <v>216</v>
      </c>
      <c r="C369" s="1367" t="s">
        <v>6505</v>
      </c>
      <c r="D369" s="1361" t="s">
        <v>6506</v>
      </c>
      <c r="E369" s="1362">
        <v>1</v>
      </c>
      <c r="F369" s="1181"/>
      <c r="G369" s="1363">
        <v>140.63</v>
      </c>
      <c r="H369" s="227">
        <f>IF(G369="","",G369-G369*COMPASS!$U$44)</f>
        <v>140.63</v>
      </c>
    </row>
    <row r="370" spans="1:8">
      <c r="A370" s="1359" t="s">
        <v>6779</v>
      </c>
      <c r="B370" s="820" t="s">
        <v>216</v>
      </c>
      <c r="C370" s="1367" t="s">
        <v>6507</v>
      </c>
      <c r="D370" s="1361" t="s">
        <v>6508</v>
      </c>
      <c r="E370" s="1362">
        <v>1</v>
      </c>
      <c r="F370" s="1181"/>
      <c r="G370" s="1363">
        <v>93.805599999999998</v>
      </c>
      <c r="H370" s="227">
        <f>IF(G370="","",G370-G370*COMPASS!$U$44)</f>
        <v>93.805599999999998</v>
      </c>
    </row>
    <row r="371" spans="1:8" ht="20.399999999999999">
      <c r="A371" s="1359" t="s">
        <v>6780</v>
      </c>
      <c r="B371" s="820" t="s">
        <v>216</v>
      </c>
      <c r="C371" s="1367" t="s">
        <v>6509</v>
      </c>
      <c r="D371" s="1361" t="s">
        <v>6510</v>
      </c>
      <c r="E371" s="1362">
        <v>1</v>
      </c>
      <c r="F371" s="1181"/>
      <c r="G371" s="1363">
        <v>136.22</v>
      </c>
      <c r="H371" s="227">
        <f>IF(G371="","",G371-G371*COMPASS!$U$44)</f>
        <v>136.22</v>
      </c>
    </row>
    <row r="372" spans="1:8" ht="20.399999999999999">
      <c r="A372" s="1359" t="s">
        <v>6781</v>
      </c>
      <c r="B372" s="820" t="s">
        <v>216</v>
      </c>
      <c r="C372" s="1367" t="s">
        <v>6511</v>
      </c>
      <c r="D372" s="1361" t="s">
        <v>6512</v>
      </c>
      <c r="E372" s="1362">
        <v>1</v>
      </c>
      <c r="F372" s="1181"/>
      <c r="G372" s="1363">
        <v>145.53</v>
      </c>
      <c r="H372" s="227">
        <f>IF(G372="","",G372-G372*COMPASS!$U$44)</f>
        <v>145.53</v>
      </c>
    </row>
    <row r="373" spans="1:8" ht="20.399999999999999">
      <c r="A373" s="1359" t="s">
        <v>6782</v>
      </c>
      <c r="B373" s="820" t="s">
        <v>216</v>
      </c>
      <c r="C373" s="1367" t="s">
        <v>6513</v>
      </c>
      <c r="D373" s="1361" t="s">
        <v>6514</v>
      </c>
      <c r="E373" s="1362">
        <v>1</v>
      </c>
      <c r="F373" s="1181"/>
      <c r="G373" s="1363">
        <v>211.68</v>
      </c>
      <c r="H373" s="227">
        <f>IF(G373="","",G373-G373*COMPASS!$U$44)</f>
        <v>211.68</v>
      </c>
    </row>
    <row r="374" spans="1:8" ht="20.399999999999999">
      <c r="A374" s="1359" t="s">
        <v>6783</v>
      </c>
      <c r="B374" s="820" t="s">
        <v>216</v>
      </c>
      <c r="C374" s="1367" t="s">
        <v>6515</v>
      </c>
      <c r="D374" s="1361" t="s">
        <v>6516</v>
      </c>
      <c r="E374" s="1362">
        <v>1</v>
      </c>
      <c r="F374" s="1181"/>
      <c r="G374" s="1363">
        <v>222.95</v>
      </c>
      <c r="H374" s="227">
        <f>IF(G374="","",G374-G374*COMPASS!$U$44)</f>
        <v>222.95</v>
      </c>
    </row>
    <row r="375" spans="1:8">
      <c r="A375" s="1358" t="s">
        <v>6517</v>
      </c>
      <c r="B375" s="1354"/>
      <c r="C375" s="1355"/>
      <c r="D375" s="1358"/>
      <c r="E375" s="1354"/>
      <c r="F375" s="1356"/>
      <c r="G375" s="1356"/>
      <c r="H375" s="227" t="str">
        <f>IF(G375="","",G375-G375*COMPASS!$U$44)</f>
        <v/>
      </c>
    </row>
    <row r="376" spans="1:8">
      <c r="A376" s="1359" t="s">
        <v>6784</v>
      </c>
      <c r="B376" s="820" t="s">
        <v>216</v>
      </c>
      <c r="C376" s="1367" t="s">
        <v>6518</v>
      </c>
      <c r="D376" s="1361" t="s">
        <v>6519</v>
      </c>
      <c r="E376" s="1362">
        <v>1</v>
      </c>
      <c r="F376" s="1181"/>
      <c r="G376" s="1363">
        <v>95.06</v>
      </c>
      <c r="H376" s="227">
        <f>IF(G376="","",G376-G376*COMPASS!$U$44)</f>
        <v>95.06</v>
      </c>
    </row>
    <row r="377" spans="1:8">
      <c r="A377" s="1359" t="s">
        <v>6785</v>
      </c>
      <c r="B377" s="820" t="s">
        <v>216</v>
      </c>
      <c r="C377" s="1367" t="s">
        <v>6520</v>
      </c>
      <c r="D377" s="1361" t="s">
        <v>6521</v>
      </c>
      <c r="E377" s="1362">
        <v>1</v>
      </c>
      <c r="F377" s="1181"/>
      <c r="G377" s="1363">
        <v>91.63</v>
      </c>
      <c r="H377" s="227">
        <f>IF(G377="","",G377-G377*COMPASS!$U$44)</f>
        <v>91.63</v>
      </c>
    </row>
    <row r="378" spans="1:8" ht="20.399999999999999">
      <c r="A378" s="1359" t="s">
        <v>6786</v>
      </c>
      <c r="B378" s="820" t="s">
        <v>216</v>
      </c>
      <c r="C378" s="1367" t="s">
        <v>6522</v>
      </c>
      <c r="D378" s="1361" t="s">
        <v>6523</v>
      </c>
      <c r="E378" s="1362">
        <v>1</v>
      </c>
      <c r="F378" s="1181"/>
      <c r="G378" s="1363">
        <v>103.88</v>
      </c>
      <c r="H378" s="227">
        <f>IF(G378="","",G378-G378*COMPASS!$U$44)</f>
        <v>103.88</v>
      </c>
    </row>
    <row r="379" spans="1:8" ht="20.399999999999999">
      <c r="A379" s="1359" t="s">
        <v>6787</v>
      </c>
      <c r="B379" s="820" t="s">
        <v>216</v>
      </c>
      <c r="C379" s="1367" t="s">
        <v>6524</v>
      </c>
      <c r="D379" s="1361" t="s">
        <v>6525</v>
      </c>
      <c r="E379" s="1362">
        <v>1</v>
      </c>
      <c r="F379" s="1181"/>
      <c r="G379" s="1363">
        <v>111.23</v>
      </c>
      <c r="H379" s="227">
        <f>IF(G379="","",G379-G379*COMPASS!$U$44)</f>
        <v>111.23</v>
      </c>
    </row>
    <row r="380" spans="1:8" ht="20.399999999999999">
      <c r="A380" s="1359" t="s">
        <v>6788</v>
      </c>
      <c r="B380" s="820" t="s">
        <v>216</v>
      </c>
      <c r="C380" s="1367" t="s">
        <v>6526</v>
      </c>
      <c r="D380" s="1361" t="s">
        <v>6527</v>
      </c>
      <c r="E380" s="1362">
        <v>1</v>
      </c>
      <c r="F380" s="1181"/>
      <c r="G380" s="1363">
        <v>143.07999999999998</v>
      </c>
      <c r="H380" s="227">
        <f>IF(G380="","",G380-G380*COMPASS!$U$44)</f>
        <v>143.07999999999998</v>
      </c>
    </row>
    <row r="381" spans="1:8">
      <c r="A381" s="1358" t="s">
        <v>6528</v>
      </c>
      <c r="B381" s="1354"/>
      <c r="C381" s="1355"/>
      <c r="D381" s="1358"/>
      <c r="E381" s="1354"/>
      <c r="F381" s="1356"/>
      <c r="G381" s="1356"/>
      <c r="H381" s="227" t="str">
        <f>IF(G381="","",G381-G381*COMPASS!$U$44)</f>
        <v/>
      </c>
    </row>
    <row r="382" spans="1:8" ht="20.399999999999999">
      <c r="A382" s="1359" t="s">
        <v>6789</v>
      </c>
      <c r="B382" s="820" t="s">
        <v>216</v>
      </c>
      <c r="C382" s="1367" t="s">
        <v>6529</v>
      </c>
      <c r="D382" s="1361" t="s">
        <v>6530</v>
      </c>
      <c r="E382" s="1362">
        <v>1</v>
      </c>
      <c r="F382" s="1181"/>
      <c r="G382" s="1363">
        <v>125.92999999999999</v>
      </c>
      <c r="H382" s="227">
        <f>IF(G382="","",G382-G382*COMPASS!$U$44)</f>
        <v>125.92999999999999</v>
      </c>
    </row>
    <row r="383" spans="1:8" ht="20.399999999999999">
      <c r="A383" s="1359" t="s">
        <v>6790</v>
      </c>
      <c r="B383" s="820" t="s">
        <v>216</v>
      </c>
      <c r="C383" s="1367" t="s">
        <v>6531</v>
      </c>
      <c r="D383" s="1361" t="s">
        <v>6532</v>
      </c>
      <c r="E383" s="1362">
        <v>1</v>
      </c>
      <c r="F383" s="1181"/>
      <c r="G383" s="1363">
        <v>108.78</v>
      </c>
      <c r="H383" s="227">
        <f>IF(G383="","",G383-G383*COMPASS!$U$44)</f>
        <v>108.78</v>
      </c>
    </row>
    <row r="384" spans="1:8" ht="20.399999999999999">
      <c r="A384" s="1359" t="s">
        <v>6791</v>
      </c>
      <c r="B384" s="820" t="s">
        <v>216</v>
      </c>
      <c r="C384" s="1367" t="s">
        <v>6533</v>
      </c>
      <c r="D384" s="1361" t="s">
        <v>6534</v>
      </c>
      <c r="E384" s="1362">
        <v>1</v>
      </c>
      <c r="F384" s="1181"/>
      <c r="G384" s="1363">
        <v>113.19</v>
      </c>
      <c r="H384" s="227">
        <f>IF(G384="","",G384-G384*COMPASS!$U$44)</f>
        <v>113.19</v>
      </c>
    </row>
    <row r="385" spans="1:8">
      <c r="A385" s="1358" t="s">
        <v>6535</v>
      </c>
      <c r="B385" s="1354"/>
      <c r="C385" s="1355"/>
      <c r="D385" s="1358"/>
      <c r="E385" s="1354"/>
      <c r="F385" s="1356"/>
      <c r="G385" s="1356"/>
      <c r="H385" s="227" t="str">
        <f>IF(G385="","",G385-G385*COMPASS!$U$44)</f>
        <v/>
      </c>
    </row>
    <row r="386" spans="1:8">
      <c r="A386" s="1359" t="s">
        <v>6792</v>
      </c>
      <c r="B386" s="820" t="s">
        <v>216</v>
      </c>
      <c r="C386" s="1367" t="s">
        <v>6536</v>
      </c>
      <c r="D386" s="1361" t="s">
        <v>6537</v>
      </c>
      <c r="E386" s="1362">
        <v>1</v>
      </c>
      <c r="F386" s="1181"/>
      <c r="G386" s="1363">
        <v>28.831600000000002</v>
      </c>
      <c r="H386" s="227">
        <f>IF(G386="","",G386-G386*COMPASS!$U$44)</f>
        <v>28.831600000000002</v>
      </c>
    </row>
    <row r="387" spans="1:8" ht="20.399999999999999">
      <c r="A387" s="1359" t="s">
        <v>6793</v>
      </c>
      <c r="B387" s="820" t="s">
        <v>216</v>
      </c>
      <c r="C387" s="1367" t="s">
        <v>6538</v>
      </c>
      <c r="D387" s="1361" t="s">
        <v>6539</v>
      </c>
      <c r="E387" s="1362">
        <v>1</v>
      </c>
      <c r="F387" s="1181"/>
      <c r="G387" s="1363">
        <v>143.07999999999998</v>
      </c>
      <c r="H387" s="227">
        <f>IF(G387="","",G387-G387*COMPASS!$U$44)</f>
        <v>143.07999999999998</v>
      </c>
    </row>
    <row r="388" spans="1:8" ht="20.399999999999999">
      <c r="A388" s="1359" t="s">
        <v>6794</v>
      </c>
      <c r="B388" s="820" t="s">
        <v>216</v>
      </c>
      <c r="C388" s="1367" t="s">
        <v>6540</v>
      </c>
      <c r="D388" s="1361" t="s">
        <v>6541</v>
      </c>
      <c r="E388" s="1362">
        <v>1</v>
      </c>
      <c r="F388" s="1181"/>
      <c r="G388" s="1363">
        <v>232.26</v>
      </c>
      <c r="H388" s="227">
        <f>IF(G388="","",G388-G388*COMPASS!$U$44)</f>
        <v>232.26</v>
      </c>
    </row>
    <row r="389" spans="1:8">
      <c r="A389" s="1371" t="s">
        <v>6226</v>
      </c>
      <c r="B389" s="1354"/>
      <c r="C389" s="1372"/>
      <c r="D389" s="1371"/>
      <c r="E389" s="1354"/>
      <c r="F389" s="1356"/>
      <c r="G389" s="1356"/>
      <c r="H389" s="227" t="str">
        <f>IF(G389="","",G389-G389*COMPASS!$U$44)</f>
        <v/>
      </c>
    </row>
    <row r="390" spans="1:8">
      <c r="A390" s="1358" t="s">
        <v>6593</v>
      </c>
      <c r="B390" s="1354"/>
      <c r="C390" s="1355"/>
      <c r="D390" s="1358"/>
      <c r="E390" s="1354"/>
      <c r="F390" s="1356"/>
      <c r="G390" s="1356"/>
      <c r="H390" s="227" t="str">
        <f>IF(G390="","",G390-G390*COMPASS!$U$44)</f>
        <v/>
      </c>
    </row>
    <row r="391" spans="1:8">
      <c r="A391" s="1358" t="s">
        <v>6594</v>
      </c>
      <c r="B391" s="1354"/>
      <c r="C391" s="1355"/>
      <c r="D391" s="1358"/>
      <c r="E391" s="1354"/>
      <c r="F391" s="1356"/>
      <c r="G391" s="1356"/>
      <c r="H391" s="227" t="str">
        <f>IF(G391="","",G391-G391*COMPASS!$U$44)</f>
        <v/>
      </c>
    </row>
    <row r="392" spans="1:8">
      <c r="A392" s="1358" t="s">
        <v>6595</v>
      </c>
      <c r="B392" s="1354"/>
      <c r="C392" s="1355"/>
      <c r="D392" s="1358"/>
      <c r="E392" s="1354"/>
      <c r="F392" s="1356"/>
      <c r="G392" s="1356"/>
      <c r="H392" s="227" t="str">
        <f>IF(G392="","",G392-G392*COMPASS!$U$44)</f>
        <v/>
      </c>
    </row>
    <row r="393" spans="1:8" ht="20.399999999999999">
      <c r="A393" s="1359" t="s">
        <v>6822</v>
      </c>
      <c r="B393" s="820" t="s">
        <v>216</v>
      </c>
      <c r="C393" s="1367" t="s">
        <v>6596</v>
      </c>
      <c r="D393" s="1361" t="s">
        <v>6597</v>
      </c>
      <c r="E393" s="1362">
        <v>1</v>
      </c>
      <c r="F393" s="1181"/>
      <c r="G393" s="1363">
        <v>160.72</v>
      </c>
      <c r="H393" s="227">
        <f>IF(G393="","",G393-G393*COMPASS!$U$44)</f>
        <v>160.72</v>
      </c>
    </row>
    <row r="394" spans="1:8" ht="20.399999999999999">
      <c r="A394" s="1359" t="s">
        <v>6823</v>
      </c>
      <c r="B394" s="820" t="s">
        <v>216</v>
      </c>
      <c r="C394" s="1367" t="s">
        <v>6598</v>
      </c>
      <c r="D394" s="1361" t="s">
        <v>6599</v>
      </c>
      <c r="E394" s="1362">
        <v>1</v>
      </c>
      <c r="F394" s="1181"/>
      <c r="G394" s="1363">
        <v>189.14</v>
      </c>
      <c r="H394" s="227">
        <f>IF(G394="","",G394-G394*COMPASS!$U$44)</f>
        <v>189.14</v>
      </c>
    </row>
    <row r="395" spans="1:8" ht="20.399999999999999">
      <c r="A395" s="1359" t="s">
        <v>6824</v>
      </c>
      <c r="B395" s="820" t="s">
        <v>216</v>
      </c>
      <c r="C395" s="1367" t="s">
        <v>6600</v>
      </c>
      <c r="D395" s="1361" t="s">
        <v>8221</v>
      </c>
      <c r="E395" s="1362">
        <v>1</v>
      </c>
      <c r="F395" s="1181"/>
      <c r="G395" s="1363">
        <v>184.24</v>
      </c>
      <c r="H395" s="227">
        <f>IF(G395="","",G395-G395*COMPASS!$U$44)</f>
        <v>184.24</v>
      </c>
    </row>
    <row r="396" spans="1:8" ht="20.399999999999999">
      <c r="A396" s="1359" t="s">
        <v>6825</v>
      </c>
      <c r="B396" s="820" t="s">
        <v>216</v>
      </c>
      <c r="C396" s="1367" t="s">
        <v>6601</v>
      </c>
      <c r="D396" s="1361" t="s">
        <v>6602</v>
      </c>
      <c r="E396" s="1362">
        <v>1</v>
      </c>
      <c r="F396" s="1181"/>
      <c r="G396" s="1363">
        <v>187.18</v>
      </c>
      <c r="H396" s="227">
        <f>IF(G396="","",G396-G396*COMPASS!$U$44)</f>
        <v>187.18</v>
      </c>
    </row>
    <row r="397" spans="1:8" ht="20.399999999999999">
      <c r="A397" s="1359" t="s">
        <v>14120</v>
      </c>
      <c r="B397" s="820" t="s">
        <v>216</v>
      </c>
      <c r="C397" s="1367" t="s">
        <v>14121</v>
      </c>
      <c r="D397" s="1361" t="s">
        <v>14122</v>
      </c>
      <c r="E397" s="1362">
        <v>1</v>
      </c>
      <c r="F397" s="1181"/>
      <c r="G397" s="1363">
        <v>75.636400000000009</v>
      </c>
      <c r="H397" s="227">
        <f>IF(G397="","",G397-G397*COMPASS!$U$44)</f>
        <v>75.636400000000009</v>
      </c>
    </row>
    <row r="398" spans="1:8" ht="20.399999999999999">
      <c r="A398" s="1359" t="s">
        <v>14135</v>
      </c>
      <c r="B398" s="820" t="s">
        <v>216</v>
      </c>
      <c r="C398" s="1367" t="s">
        <v>14136</v>
      </c>
      <c r="D398" s="1361" t="s">
        <v>14137</v>
      </c>
      <c r="E398" s="1362">
        <v>1</v>
      </c>
      <c r="F398" s="1181"/>
      <c r="G398" s="1363">
        <v>399.84</v>
      </c>
      <c r="H398" s="227">
        <f>IF(G398="","",G398-G398*COMPASS!$U$44)</f>
        <v>399.84</v>
      </c>
    </row>
    <row r="399" spans="1:8">
      <c r="A399" s="1371" t="s">
        <v>17079</v>
      </c>
      <c r="B399" s="1354"/>
      <c r="C399" s="1372"/>
      <c r="D399" s="1371"/>
      <c r="E399" s="1354"/>
      <c r="F399" s="1356"/>
      <c r="G399" s="1356"/>
      <c r="H399" s="227" t="str">
        <f>IF(G399="","",G399-G399*COMPASS!$U$44)</f>
        <v/>
      </c>
    </row>
    <row r="400" spans="1:8" ht="20.399999999999999">
      <c r="A400" s="1359" t="s">
        <v>17080</v>
      </c>
      <c r="B400" s="820" t="s">
        <v>216</v>
      </c>
      <c r="C400" s="1367" t="s">
        <v>17081</v>
      </c>
      <c r="D400" s="1361" t="s">
        <v>17082</v>
      </c>
      <c r="E400" s="1362">
        <v>1</v>
      </c>
      <c r="F400" s="1181"/>
      <c r="G400" s="1363">
        <v>101.8</v>
      </c>
      <c r="H400" s="227">
        <f>IF(G400="","",G400-G400*COMPASS!$U$44)</f>
        <v>101.8</v>
      </c>
    </row>
    <row r="401" spans="1:8">
      <c r="A401" s="1359" t="s">
        <v>17083</v>
      </c>
      <c r="B401" s="820" t="s">
        <v>216</v>
      </c>
      <c r="C401" s="1367" t="s">
        <v>17084</v>
      </c>
      <c r="D401" s="1361" t="s">
        <v>17085</v>
      </c>
      <c r="E401" s="1362">
        <v>1</v>
      </c>
      <c r="F401" s="1181"/>
      <c r="G401" s="1363">
        <v>35.1</v>
      </c>
      <c r="H401" s="227">
        <f>IF(G401="","",G401-G401*COMPASS!$U$44)</f>
        <v>35.1</v>
      </c>
    </row>
    <row r="402" spans="1:8">
      <c r="A402" s="1359" t="s">
        <v>17086</v>
      </c>
      <c r="B402" s="820" t="s">
        <v>216</v>
      </c>
      <c r="C402" s="1367" t="s">
        <v>17087</v>
      </c>
      <c r="D402" s="1361" t="s">
        <v>17088</v>
      </c>
      <c r="E402" s="1362">
        <v>1</v>
      </c>
      <c r="F402" s="1181"/>
      <c r="G402" s="1363">
        <v>44.7</v>
      </c>
      <c r="H402" s="227">
        <f>IF(G402="","",G402-G402*COMPASS!$U$44)</f>
        <v>44.7</v>
      </c>
    </row>
    <row r="403" spans="1:8">
      <c r="A403" s="1359" t="s">
        <v>17089</v>
      </c>
      <c r="B403" s="820" t="s">
        <v>216</v>
      </c>
      <c r="C403" s="1367" t="s">
        <v>17090</v>
      </c>
      <c r="D403" s="1361" t="s">
        <v>17091</v>
      </c>
      <c r="E403" s="1362">
        <v>1</v>
      </c>
      <c r="F403" s="1181"/>
      <c r="G403" s="1363">
        <v>225.1</v>
      </c>
      <c r="H403" s="227">
        <f>IF(G403="","",G403-G403*COMPASS!$U$44)</f>
        <v>225.1</v>
      </c>
    </row>
    <row r="404" spans="1:8" ht="20.399999999999999">
      <c r="A404" s="1359" t="s">
        <v>17092</v>
      </c>
      <c r="B404" s="820" t="s">
        <v>216</v>
      </c>
      <c r="C404" s="1367" t="s">
        <v>17093</v>
      </c>
      <c r="D404" s="1361" t="s">
        <v>17094</v>
      </c>
      <c r="E404" s="1362">
        <v>1</v>
      </c>
      <c r="F404" s="1181"/>
      <c r="G404" s="1363">
        <v>35.5</v>
      </c>
      <c r="H404" s="227">
        <f>IF(G404="","",G404-G404*COMPASS!$U$44)</f>
        <v>35.5</v>
      </c>
    </row>
    <row r="405" spans="1:8" ht="20.399999999999999">
      <c r="A405" s="1359" t="s">
        <v>17095</v>
      </c>
      <c r="B405" s="820" t="s">
        <v>216</v>
      </c>
      <c r="C405" s="1367" t="s">
        <v>17096</v>
      </c>
      <c r="D405" s="1361" t="s">
        <v>17097</v>
      </c>
      <c r="E405" s="1362">
        <v>1</v>
      </c>
      <c r="F405" s="1181"/>
      <c r="G405" s="1363">
        <v>39.6</v>
      </c>
      <c r="H405" s="227">
        <f>IF(G405="","",G405-G405*COMPASS!$U$44)</f>
        <v>39.6</v>
      </c>
    </row>
    <row r="406" spans="1:8" ht="20.399999999999999">
      <c r="A406" s="1359" t="s">
        <v>17098</v>
      </c>
      <c r="B406" s="820" t="s">
        <v>216</v>
      </c>
      <c r="C406" s="1367" t="s">
        <v>17099</v>
      </c>
      <c r="D406" s="1361" t="s">
        <v>17100</v>
      </c>
      <c r="E406" s="1362">
        <v>1</v>
      </c>
      <c r="F406" s="1181"/>
      <c r="G406" s="1363">
        <v>35.5</v>
      </c>
      <c r="H406" s="227">
        <f>IF(G406="","",G406-G406*COMPASS!$U$44)</f>
        <v>35.5</v>
      </c>
    </row>
    <row r="407" spans="1:8" ht="20.399999999999999">
      <c r="A407" s="1359" t="s">
        <v>17101</v>
      </c>
      <c r="B407" s="820" t="s">
        <v>216</v>
      </c>
      <c r="C407" s="1367" t="s">
        <v>17102</v>
      </c>
      <c r="D407" s="1361" t="s">
        <v>17103</v>
      </c>
      <c r="E407" s="1362">
        <v>1</v>
      </c>
      <c r="F407" s="1181"/>
      <c r="G407" s="1363">
        <v>37.1</v>
      </c>
      <c r="H407" s="227">
        <f>IF(G407="","",G407-G407*COMPASS!$U$44)</f>
        <v>37.1</v>
      </c>
    </row>
    <row r="408" spans="1:8" ht="20.399999999999999">
      <c r="A408" s="1359" t="s">
        <v>17104</v>
      </c>
      <c r="B408" s="820" t="s">
        <v>216</v>
      </c>
      <c r="C408" s="1367" t="s">
        <v>17105</v>
      </c>
      <c r="D408" s="1361" t="s">
        <v>17106</v>
      </c>
      <c r="E408" s="1362">
        <v>1</v>
      </c>
      <c r="F408" s="1181"/>
      <c r="G408" s="1363">
        <v>47.1</v>
      </c>
      <c r="H408" s="227">
        <f>IF(G408="","",G408-G408*COMPASS!$U$44)</f>
        <v>47.1</v>
      </c>
    </row>
    <row r="409" spans="1:8" ht="20.399999999999999">
      <c r="A409" s="1359" t="s">
        <v>17107</v>
      </c>
      <c r="B409" s="820" t="s">
        <v>216</v>
      </c>
      <c r="C409" s="1367" t="s">
        <v>17108</v>
      </c>
      <c r="D409" s="1361" t="s">
        <v>17109</v>
      </c>
      <c r="E409" s="1362">
        <v>1</v>
      </c>
      <c r="F409" s="1181"/>
      <c r="G409" s="1363">
        <v>14.9</v>
      </c>
      <c r="H409" s="227">
        <f>IF(G409="","",G409-G409*COMPASS!$U$44)</f>
        <v>14.9</v>
      </c>
    </row>
    <row r="410" spans="1:8" ht="20.399999999999999">
      <c r="A410" s="1359" t="s">
        <v>17110</v>
      </c>
      <c r="B410" s="820" t="s">
        <v>216</v>
      </c>
      <c r="C410" s="1367" t="s">
        <v>17111</v>
      </c>
      <c r="D410" s="1361" t="s">
        <v>17112</v>
      </c>
      <c r="E410" s="1362">
        <v>1</v>
      </c>
      <c r="F410" s="1181"/>
      <c r="G410" s="1363">
        <v>14.9</v>
      </c>
      <c r="H410" s="227">
        <f>IF(G410="","",G410-G410*COMPASS!$U$44)</f>
        <v>14.9</v>
      </c>
    </row>
    <row r="411" spans="1:8" ht="20.399999999999999">
      <c r="A411" s="1359" t="s">
        <v>17113</v>
      </c>
      <c r="B411" s="820" t="s">
        <v>216</v>
      </c>
      <c r="C411" s="1367" t="s">
        <v>17114</v>
      </c>
      <c r="D411" s="1361" t="s">
        <v>17115</v>
      </c>
      <c r="E411" s="1362">
        <v>1</v>
      </c>
      <c r="F411" s="1181"/>
      <c r="G411" s="1363">
        <v>18.399999999999999</v>
      </c>
      <c r="H411" s="227">
        <f>IF(G411="","",G411-G411*COMPASS!$U$44)</f>
        <v>18.399999999999999</v>
      </c>
    </row>
    <row r="412" spans="1:8" ht="20.399999999999999">
      <c r="A412" s="1359" t="s">
        <v>17116</v>
      </c>
      <c r="B412" s="820" t="s">
        <v>216</v>
      </c>
      <c r="C412" s="1367" t="s">
        <v>17117</v>
      </c>
      <c r="D412" s="1361" t="s">
        <v>17118</v>
      </c>
      <c r="E412" s="1362">
        <v>1</v>
      </c>
      <c r="F412" s="1181"/>
      <c r="G412" s="1363">
        <v>24.7</v>
      </c>
      <c r="H412" s="227">
        <f>IF(G412="","",G412-G412*COMPASS!$U$44)</f>
        <v>24.7</v>
      </c>
    </row>
    <row r="413" spans="1:8">
      <c r="A413" s="1359" t="s">
        <v>17119</v>
      </c>
      <c r="B413" s="820" t="s">
        <v>216</v>
      </c>
      <c r="C413" s="1367" t="s">
        <v>17120</v>
      </c>
      <c r="D413" s="1361" t="s">
        <v>17121</v>
      </c>
      <c r="E413" s="1362">
        <v>1</v>
      </c>
      <c r="F413" s="1181"/>
      <c r="G413" s="1363">
        <v>24.2</v>
      </c>
      <c r="H413" s="227">
        <f>IF(G413="","",G413-G413*COMPASS!$U$44)</f>
        <v>24.2</v>
      </c>
    </row>
    <row r="414" spans="1:8">
      <c r="A414" s="1359" t="s">
        <v>17122</v>
      </c>
      <c r="B414" s="820" t="s">
        <v>216</v>
      </c>
      <c r="C414" s="1367" t="s">
        <v>17123</v>
      </c>
      <c r="D414" s="1361" t="s">
        <v>17124</v>
      </c>
      <c r="E414" s="1362">
        <v>1</v>
      </c>
      <c r="F414" s="1181"/>
      <c r="G414" s="1363">
        <v>21.5</v>
      </c>
      <c r="H414" s="227">
        <f>IF(G414="","",G414-G414*COMPASS!$U$44)</f>
        <v>21.5</v>
      </c>
    </row>
    <row r="415" spans="1:8">
      <c r="A415" s="1359" t="s">
        <v>17125</v>
      </c>
      <c r="B415" s="820" t="s">
        <v>216</v>
      </c>
      <c r="C415" s="1367" t="s">
        <v>17126</v>
      </c>
      <c r="D415" s="1361" t="s">
        <v>17127</v>
      </c>
      <c r="E415" s="1362">
        <v>1</v>
      </c>
      <c r="F415" s="1181"/>
      <c r="G415" s="1363">
        <v>26.5</v>
      </c>
      <c r="H415" s="227">
        <f>IF(G415="","",G415-G415*COMPASS!$U$44)</f>
        <v>26.5</v>
      </c>
    </row>
    <row r="416" spans="1:8" ht="20.399999999999999">
      <c r="A416" s="1359" t="s">
        <v>17128</v>
      </c>
      <c r="B416" s="820" t="s">
        <v>216</v>
      </c>
      <c r="C416" s="1367" t="s">
        <v>17129</v>
      </c>
      <c r="D416" s="1361" t="s">
        <v>17130</v>
      </c>
      <c r="E416" s="1362">
        <v>1</v>
      </c>
      <c r="F416" s="1181"/>
      <c r="G416" s="1363">
        <v>26.9</v>
      </c>
      <c r="H416" s="227">
        <f>IF(G416="","",G416-G416*COMPASS!$U$44)</f>
        <v>26.9</v>
      </c>
    </row>
    <row r="417" spans="1:8" ht="20.399999999999999">
      <c r="A417" s="1359" t="s">
        <v>17131</v>
      </c>
      <c r="B417" s="820" t="s">
        <v>216</v>
      </c>
      <c r="C417" s="1367" t="s">
        <v>17132</v>
      </c>
      <c r="D417" s="1361" t="s">
        <v>17133</v>
      </c>
      <c r="E417" s="1362">
        <v>1</v>
      </c>
      <c r="F417" s="1181"/>
      <c r="G417" s="1363">
        <v>14.7</v>
      </c>
      <c r="H417" s="227">
        <f>IF(G417="","",G417-G417*COMPASS!$U$44)</f>
        <v>14.7</v>
      </c>
    </row>
    <row r="418" spans="1:8" ht="20.399999999999999">
      <c r="A418" s="1359" t="s">
        <v>17134</v>
      </c>
      <c r="B418" s="820" t="s">
        <v>216</v>
      </c>
      <c r="C418" s="1367" t="s">
        <v>17135</v>
      </c>
      <c r="D418" s="1361" t="s">
        <v>17136</v>
      </c>
      <c r="E418" s="1362">
        <v>1</v>
      </c>
      <c r="F418" s="1181"/>
      <c r="G418" s="1363">
        <v>15.5</v>
      </c>
      <c r="H418" s="227">
        <f>IF(G418="","",G418-G418*COMPASS!$U$44)</f>
        <v>15.5</v>
      </c>
    </row>
    <row r="419" spans="1:8" ht="20.399999999999999">
      <c r="A419" s="1359" t="s">
        <v>17137</v>
      </c>
      <c r="B419" s="820" t="s">
        <v>216</v>
      </c>
      <c r="C419" s="1367" t="s">
        <v>17138</v>
      </c>
      <c r="D419" s="1361" t="s">
        <v>17139</v>
      </c>
      <c r="E419" s="1362">
        <v>1</v>
      </c>
      <c r="F419" s="1181"/>
      <c r="G419" s="1363">
        <v>14.2</v>
      </c>
      <c r="H419" s="227">
        <f>IF(G419="","",G419-G419*COMPASS!$U$44)</f>
        <v>14.2</v>
      </c>
    </row>
    <row r="420" spans="1:8">
      <c r="A420" s="1359" t="s">
        <v>17140</v>
      </c>
      <c r="B420" s="820" t="s">
        <v>216</v>
      </c>
      <c r="C420" s="1367" t="s">
        <v>17141</v>
      </c>
      <c r="D420" s="1361" t="s">
        <v>17142</v>
      </c>
      <c r="E420" s="1362">
        <v>1</v>
      </c>
      <c r="F420" s="1181"/>
      <c r="G420" s="1363">
        <v>17.696629213483146</v>
      </c>
      <c r="H420" s="227">
        <f>IF(G420="","",G420-G420*COMPASS!$U$44)</f>
        <v>17.696629213483146</v>
      </c>
    </row>
    <row r="421" spans="1:8" ht="20.399999999999999">
      <c r="A421" s="1359" t="s">
        <v>17143</v>
      </c>
      <c r="B421" s="820" t="s">
        <v>216</v>
      </c>
      <c r="C421" s="1367" t="s">
        <v>17144</v>
      </c>
      <c r="D421" s="1361" t="s">
        <v>17145</v>
      </c>
      <c r="E421" s="1362">
        <v>1</v>
      </c>
      <c r="F421" s="1181"/>
      <c r="G421" s="1363">
        <v>17.5</v>
      </c>
      <c r="H421" s="227">
        <f>IF(G421="","",G421-G421*COMPASS!$U$44)</f>
        <v>17.5</v>
      </c>
    </row>
    <row r="422" spans="1:8">
      <c r="A422" s="1359" t="s">
        <v>17146</v>
      </c>
      <c r="B422" s="820" t="s">
        <v>216</v>
      </c>
      <c r="C422" s="1367" t="s">
        <v>17147</v>
      </c>
      <c r="D422" s="1361" t="s">
        <v>17148</v>
      </c>
      <c r="E422" s="1362">
        <v>1</v>
      </c>
      <c r="F422" s="1181"/>
      <c r="G422" s="1363">
        <v>22</v>
      </c>
      <c r="H422" s="227">
        <f>IF(G422="","",G422-G422*COMPASS!$U$44)</f>
        <v>22</v>
      </c>
    </row>
    <row r="423" spans="1:8">
      <c r="A423" s="1359" t="s">
        <v>17149</v>
      </c>
      <c r="B423" s="820" t="s">
        <v>216</v>
      </c>
      <c r="C423" s="1367" t="s">
        <v>17150</v>
      </c>
      <c r="D423" s="1361" t="s">
        <v>17151</v>
      </c>
      <c r="E423" s="1362">
        <v>1</v>
      </c>
      <c r="F423" s="1181"/>
      <c r="G423" s="1363">
        <v>20</v>
      </c>
      <c r="H423" s="227">
        <f>IF(G423="","",G423-G423*COMPASS!$U$44)</f>
        <v>20</v>
      </c>
    </row>
    <row r="424" spans="1:8" ht="20.399999999999999">
      <c r="A424" s="1359" t="s">
        <v>17152</v>
      </c>
      <c r="B424" s="820" t="s">
        <v>216</v>
      </c>
      <c r="C424" s="1367" t="s">
        <v>17153</v>
      </c>
      <c r="D424" s="1361" t="s">
        <v>17154</v>
      </c>
      <c r="E424" s="1362">
        <v>1</v>
      </c>
      <c r="F424" s="1181"/>
      <c r="G424" s="1363">
        <v>24.5</v>
      </c>
      <c r="H424" s="227">
        <f>IF(G424="","",G424-G424*COMPASS!$U$44)</f>
        <v>24.5</v>
      </c>
    </row>
    <row r="425" spans="1:8" ht="20.399999999999999">
      <c r="A425" s="1359" t="s">
        <v>17155</v>
      </c>
      <c r="B425" s="820" t="s">
        <v>216</v>
      </c>
      <c r="C425" s="1367" t="s">
        <v>17156</v>
      </c>
      <c r="D425" s="1361" t="s">
        <v>17157</v>
      </c>
      <c r="E425" s="1362">
        <v>1</v>
      </c>
      <c r="F425" s="1181"/>
      <c r="G425" s="1363">
        <v>26.1</v>
      </c>
      <c r="H425" s="227">
        <f>IF(G425="","",G425-G425*COMPASS!$U$44)</f>
        <v>26.1</v>
      </c>
    </row>
    <row r="426" spans="1:8" ht="20.399999999999999">
      <c r="A426" s="1359" t="s">
        <v>17158</v>
      </c>
      <c r="B426" s="820" t="s">
        <v>216</v>
      </c>
      <c r="C426" s="1367" t="s">
        <v>17159</v>
      </c>
      <c r="D426" s="1361" t="s">
        <v>17160</v>
      </c>
      <c r="E426" s="1362">
        <v>1</v>
      </c>
      <c r="F426" s="1181"/>
      <c r="G426" s="1363">
        <v>26.1</v>
      </c>
      <c r="H426" s="227">
        <f>IF(G426="","",G426-G426*COMPASS!$U$44)</f>
        <v>26.1</v>
      </c>
    </row>
    <row r="427" spans="1:8" ht="20.399999999999999">
      <c r="A427" s="1359" t="s">
        <v>17161</v>
      </c>
      <c r="B427" s="820" t="s">
        <v>216</v>
      </c>
      <c r="C427" s="1367" t="s">
        <v>17162</v>
      </c>
      <c r="D427" s="1361" t="s">
        <v>17163</v>
      </c>
      <c r="E427" s="1362">
        <v>1</v>
      </c>
      <c r="F427" s="1181"/>
      <c r="G427" s="1363">
        <v>44.1</v>
      </c>
      <c r="H427" s="227">
        <f>IF(G427="","",G427-G427*COMPASS!$U$44)</f>
        <v>44.1</v>
      </c>
    </row>
    <row r="428" spans="1:8" ht="20.399999999999999">
      <c r="A428" s="1359" t="s">
        <v>17164</v>
      </c>
      <c r="B428" s="820" t="s">
        <v>216</v>
      </c>
      <c r="C428" s="1367" t="s">
        <v>17165</v>
      </c>
      <c r="D428" s="1361" t="s">
        <v>17166</v>
      </c>
      <c r="E428" s="1362">
        <v>1</v>
      </c>
      <c r="F428" s="1181"/>
      <c r="G428" s="1363">
        <v>43.1</v>
      </c>
      <c r="H428" s="227">
        <f>IF(G428="","",G428-G428*COMPASS!$U$44)</f>
        <v>43.1</v>
      </c>
    </row>
    <row r="429" spans="1:8" ht="20.399999999999999">
      <c r="A429" s="1359" t="s">
        <v>17167</v>
      </c>
      <c r="B429" s="820" t="s">
        <v>216</v>
      </c>
      <c r="C429" s="1367" t="s">
        <v>17168</v>
      </c>
      <c r="D429" s="1361" t="s">
        <v>17169</v>
      </c>
      <c r="E429" s="1362">
        <v>1</v>
      </c>
      <c r="F429" s="1181"/>
      <c r="G429" s="1363">
        <v>38.200000000000003</v>
      </c>
      <c r="H429" s="227">
        <f>IF(G429="","",G429-G429*COMPASS!$U$44)</f>
        <v>38.200000000000003</v>
      </c>
    </row>
    <row r="430" spans="1:8" ht="20.399999999999999">
      <c r="A430" s="1359" t="s">
        <v>17170</v>
      </c>
      <c r="B430" s="820" t="s">
        <v>216</v>
      </c>
      <c r="C430" s="1367" t="s">
        <v>17171</v>
      </c>
      <c r="D430" s="1361" t="s">
        <v>17172</v>
      </c>
      <c r="E430" s="1362">
        <v>1</v>
      </c>
      <c r="F430" s="1181"/>
      <c r="G430" s="1363">
        <v>63.7</v>
      </c>
      <c r="H430" s="227">
        <f>IF(G430="","",G430-G430*COMPASS!$U$44)</f>
        <v>63.7</v>
      </c>
    </row>
    <row r="431" spans="1:8" ht="20.399999999999999">
      <c r="A431" s="1359" t="s">
        <v>17173</v>
      </c>
      <c r="B431" s="820" t="s">
        <v>216</v>
      </c>
      <c r="C431" s="1367" t="s">
        <v>17174</v>
      </c>
      <c r="D431" s="1361" t="s">
        <v>17175</v>
      </c>
      <c r="E431" s="1362">
        <v>1</v>
      </c>
      <c r="F431" s="1181"/>
      <c r="G431" s="1363">
        <v>63.7</v>
      </c>
      <c r="H431" s="227">
        <f>IF(G431="","",G431-G431*COMPASS!$U$44)</f>
        <v>63.7</v>
      </c>
    </row>
    <row r="432" spans="1:8" ht="20.399999999999999">
      <c r="A432" s="1359" t="s">
        <v>17176</v>
      </c>
      <c r="B432" s="820" t="s">
        <v>216</v>
      </c>
      <c r="C432" s="1367" t="s">
        <v>17177</v>
      </c>
      <c r="D432" s="1361" t="s">
        <v>17178</v>
      </c>
      <c r="E432" s="1362">
        <v>1</v>
      </c>
      <c r="F432" s="1181"/>
      <c r="G432" s="1363">
        <v>142.69999999999999</v>
      </c>
      <c r="H432" s="227">
        <f>IF(G432="","",G432-G432*COMPASS!$U$44)</f>
        <v>142.69999999999999</v>
      </c>
    </row>
    <row r="433" spans="1:8">
      <c r="A433" s="1359" t="s">
        <v>17179</v>
      </c>
      <c r="B433" s="820" t="s">
        <v>216</v>
      </c>
      <c r="C433" s="1367" t="s">
        <v>17180</v>
      </c>
      <c r="D433" s="1361" t="s">
        <v>17181</v>
      </c>
      <c r="E433" s="1362">
        <v>1</v>
      </c>
      <c r="F433" s="1181"/>
      <c r="G433" s="1363">
        <v>142.69999999999999</v>
      </c>
      <c r="H433" s="227">
        <f>IF(G433="","",G433-G433*COMPASS!$U$44)</f>
        <v>142.69999999999999</v>
      </c>
    </row>
    <row r="434" spans="1:8" ht="20.399999999999999">
      <c r="A434" s="1359" t="s">
        <v>17182</v>
      </c>
      <c r="B434" s="820" t="s">
        <v>216</v>
      </c>
      <c r="C434" s="1367" t="s">
        <v>17183</v>
      </c>
      <c r="D434" s="1361" t="s">
        <v>17184</v>
      </c>
      <c r="E434" s="1362">
        <v>1</v>
      </c>
      <c r="F434" s="1181"/>
      <c r="G434" s="1363">
        <v>32.5</v>
      </c>
      <c r="H434" s="227">
        <f>IF(G434="","",G434-G434*COMPASS!$U$44)</f>
        <v>32.5</v>
      </c>
    </row>
    <row r="435" spans="1:8" ht="20.399999999999999">
      <c r="A435" s="1359" t="s">
        <v>17185</v>
      </c>
      <c r="B435" s="820" t="s">
        <v>216</v>
      </c>
      <c r="C435" s="1367" t="s">
        <v>17186</v>
      </c>
      <c r="D435" s="1361" t="s">
        <v>17187</v>
      </c>
      <c r="E435" s="1362">
        <v>1</v>
      </c>
      <c r="F435" s="1181"/>
      <c r="G435" s="1363">
        <v>35.5</v>
      </c>
      <c r="H435" s="227">
        <f>IF(G435="","",G435-G435*COMPASS!$U$44)</f>
        <v>35.5</v>
      </c>
    </row>
    <row r="436" spans="1:8">
      <c r="A436" s="1359" t="s">
        <v>17188</v>
      </c>
      <c r="B436" s="820" t="s">
        <v>216</v>
      </c>
      <c r="C436" s="1367" t="s">
        <v>17189</v>
      </c>
      <c r="D436" s="1361" t="s">
        <v>17190</v>
      </c>
      <c r="E436" s="1362">
        <v>1</v>
      </c>
      <c r="F436" s="1181"/>
      <c r="G436" s="1363">
        <v>10.8</v>
      </c>
      <c r="H436" s="227">
        <f>IF(G436="","",G436-G436*COMPASS!$U$44)</f>
        <v>10.8</v>
      </c>
    </row>
    <row r="437" spans="1:8" ht="20.399999999999999">
      <c r="A437" s="1359" t="s">
        <v>17191</v>
      </c>
      <c r="B437" s="820" t="s">
        <v>216</v>
      </c>
      <c r="C437" s="1367" t="s">
        <v>17192</v>
      </c>
      <c r="D437" s="1361" t="s">
        <v>17193</v>
      </c>
      <c r="E437" s="1362">
        <v>1</v>
      </c>
      <c r="F437" s="1181"/>
      <c r="G437" s="1363">
        <v>32.200000000000003</v>
      </c>
      <c r="H437" s="227">
        <f>IF(G437="","",G437-G437*COMPASS!$U$44)</f>
        <v>32.200000000000003</v>
      </c>
    </row>
    <row r="438" spans="1:8" ht="20.399999999999999">
      <c r="A438" s="1359" t="s">
        <v>17751</v>
      </c>
      <c r="B438" s="820" t="s">
        <v>216</v>
      </c>
      <c r="C438" s="1367" t="s">
        <v>17752</v>
      </c>
      <c r="D438" s="1361" t="s">
        <v>17753</v>
      </c>
      <c r="E438" s="1362">
        <v>1</v>
      </c>
      <c r="F438" s="1181"/>
      <c r="G438" s="1363">
        <v>71.343999999999994</v>
      </c>
      <c r="H438" s="227">
        <f>IF(G438="","",G438-G438*COMPASS!$U$44)</f>
        <v>71.343999999999994</v>
      </c>
    </row>
    <row r="439" spans="1:8" ht="20.399999999999999">
      <c r="A439" s="1359" t="s">
        <v>17194</v>
      </c>
      <c r="B439" s="820" t="s">
        <v>216</v>
      </c>
      <c r="C439" s="1367" t="s">
        <v>17195</v>
      </c>
      <c r="D439" s="1361" t="s">
        <v>17196</v>
      </c>
      <c r="E439" s="1362">
        <v>1</v>
      </c>
      <c r="F439" s="1181"/>
      <c r="G439" s="1363">
        <v>71.599999999999994</v>
      </c>
      <c r="H439" s="227">
        <f>IF(G439="","",G439-G439*COMPASS!$U$44)</f>
        <v>71.599999999999994</v>
      </c>
    </row>
    <row r="440" spans="1:8" ht="20.399999999999999">
      <c r="A440" s="1359" t="s">
        <v>17197</v>
      </c>
      <c r="B440" s="820" t="s">
        <v>216</v>
      </c>
      <c r="C440" s="1367" t="s">
        <v>17198</v>
      </c>
      <c r="D440" s="1361" t="s">
        <v>17199</v>
      </c>
      <c r="E440" s="1362">
        <v>1</v>
      </c>
      <c r="F440" s="1181"/>
      <c r="G440" s="1363">
        <v>130</v>
      </c>
      <c r="H440" s="227">
        <f>IF(G440="","",G440-G440*COMPASS!$U$44)</f>
        <v>130</v>
      </c>
    </row>
    <row r="441" spans="1:8" ht="20.399999999999999">
      <c r="A441" s="1359" t="s">
        <v>17200</v>
      </c>
      <c r="B441" s="820" t="s">
        <v>216</v>
      </c>
      <c r="C441" s="1367" t="s">
        <v>17201</v>
      </c>
      <c r="D441" s="1361" t="s">
        <v>17202</v>
      </c>
      <c r="E441" s="1362">
        <v>1</v>
      </c>
      <c r="F441" s="1181"/>
      <c r="G441" s="1363">
        <v>195</v>
      </c>
      <c r="H441" s="227">
        <f>IF(G441="","",G441-G441*COMPASS!$U$44)</f>
        <v>195</v>
      </c>
    </row>
    <row r="442" spans="1:8" ht="20.399999999999999">
      <c r="A442" s="1359" t="s">
        <v>17203</v>
      </c>
      <c r="B442" s="820" t="s">
        <v>216</v>
      </c>
      <c r="C442" s="1367" t="s">
        <v>17204</v>
      </c>
      <c r="D442" s="1361" t="s">
        <v>17205</v>
      </c>
      <c r="E442" s="1362">
        <v>1</v>
      </c>
      <c r="F442" s="1181"/>
      <c r="G442" s="1363">
        <v>48.6</v>
      </c>
      <c r="H442" s="227">
        <f>IF(G442="","",G442-G442*COMPASS!$U$44)</f>
        <v>48.6</v>
      </c>
    </row>
    <row r="443" spans="1:8" ht="20.399999999999999">
      <c r="A443" s="1359" t="s">
        <v>17206</v>
      </c>
      <c r="B443" s="820" t="s">
        <v>216</v>
      </c>
      <c r="C443" s="1367" t="s">
        <v>17207</v>
      </c>
      <c r="D443" s="1361" t="s">
        <v>17208</v>
      </c>
      <c r="E443" s="1362">
        <v>1</v>
      </c>
      <c r="F443" s="1181"/>
      <c r="G443" s="1363">
        <v>174.1</v>
      </c>
      <c r="H443" s="227">
        <f>IF(G443="","",G443-G443*COMPASS!$U$44)</f>
        <v>174.1</v>
      </c>
    </row>
    <row r="444" spans="1:8" ht="20.399999999999999">
      <c r="A444" s="1359" t="s">
        <v>17209</v>
      </c>
      <c r="B444" s="820" t="s">
        <v>216</v>
      </c>
      <c r="C444" s="1367" t="s">
        <v>17210</v>
      </c>
      <c r="D444" s="1361" t="s">
        <v>17211</v>
      </c>
      <c r="E444" s="1362">
        <v>1</v>
      </c>
      <c r="F444" s="1181"/>
      <c r="G444" s="1363">
        <v>174.1</v>
      </c>
      <c r="H444" s="227">
        <f>IF(G444="","",G444-G444*COMPASS!$U$44)</f>
        <v>174.1</v>
      </c>
    </row>
    <row r="445" spans="1:8" ht="20.399999999999999">
      <c r="A445" s="1359" t="s">
        <v>17209</v>
      </c>
      <c r="B445" s="820" t="s">
        <v>216</v>
      </c>
      <c r="C445" s="1367" t="s">
        <v>17212</v>
      </c>
      <c r="D445" s="1361" t="s">
        <v>17211</v>
      </c>
      <c r="E445" s="1362">
        <v>1</v>
      </c>
      <c r="F445" s="1181"/>
      <c r="G445" s="1363">
        <v>252.7</v>
      </c>
      <c r="H445" s="227">
        <f>IF(G445="","",G445-G445*COMPASS!$U$44)</f>
        <v>252.7</v>
      </c>
    </row>
    <row r="446" spans="1:8">
      <c r="A446" s="1371" t="s">
        <v>17580</v>
      </c>
      <c r="B446" s="1354"/>
      <c r="C446" s="1372"/>
      <c r="D446" s="1371"/>
      <c r="E446" s="1354"/>
      <c r="F446" s="1356"/>
      <c r="G446" s="1356"/>
      <c r="H446" s="227" t="str">
        <f>IF(G446="","",G446-G446*COMPASS!$U$44)</f>
        <v/>
      </c>
    </row>
    <row r="447" spans="1:8" ht="20.399999999999999">
      <c r="A447" s="1359" t="s">
        <v>17581</v>
      </c>
      <c r="B447" s="820" t="s">
        <v>216</v>
      </c>
      <c r="C447" s="1367" t="s">
        <v>17582</v>
      </c>
      <c r="D447" s="1361" t="s">
        <v>17583</v>
      </c>
      <c r="E447" s="1362">
        <v>1</v>
      </c>
      <c r="F447" s="1181"/>
      <c r="G447" s="1363">
        <v>181.79</v>
      </c>
      <c r="H447" s="227">
        <f>IF(G447="","",G447-G447*COMPASS!$U$44)</f>
        <v>181.79</v>
      </c>
    </row>
    <row r="448" spans="1:8" ht="20.399999999999999">
      <c r="A448" s="1359" t="s">
        <v>17754</v>
      </c>
      <c r="B448" s="820" t="s">
        <v>216</v>
      </c>
      <c r="C448" s="1367" t="s">
        <v>17755</v>
      </c>
      <c r="D448" s="1361" t="s">
        <v>17756</v>
      </c>
      <c r="E448" s="1362">
        <v>1</v>
      </c>
      <c r="F448" s="1181"/>
      <c r="G448" s="1363">
        <v>442.78359999999998</v>
      </c>
      <c r="H448" s="227">
        <f>IF(G448="","",G448-G448*COMPASS!$U$44)</f>
        <v>442.78359999999998</v>
      </c>
    </row>
  </sheetData>
  <sheetProtection algorithmName="SHA-512" hashValue="yLhnJRZ4qsVi3pph/eH43zkUznPTAQLp+UPgcxbMzy4A2ixmkaI8UTao+/JDOvZzvDAuQ/wW2GR2Kv5LISvNwA==" saltValue="+awYh4HSEMjdUqN07TDG6Q==" spinCount="100000" sheet="1" objects="1" scenarios="1"/>
  <mergeCells count="1">
    <mergeCell ref="D1:G1"/>
  </mergeCells>
  <hyperlinks>
    <hyperlink ref="H2" location="Indice" display="Indice" xr:uid="{00000000-0004-0000-1B00-000000000000}"/>
    <hyperlink ref="D1" r:id="rId1" xr:uid="{00000000-0004-0000-1B00-000001000000}"/>
    <hyperlink ref="C412" r:id="rId2" xr:uid="{B16482AB-519C-48A5-8CB0-7498A012CFA7}"/>
  </hyperlinks>
  <pageMargins left="0.15748031496062992" right="0.15748031496062992" top="0.31496062992125984" bottom="0.43307086614173229" header="0.31496062992125984" footer="0.19685039370078741"/>
  <pageSetup paperSize="9" orientation="portrait" r:id="rId3"/>
  <headerFooter>
    <oddFooter>&amp;C&amp;"Wingdings,Normale"&amp;8J&amp;"Arial,Normale" Prodotto gestito sempre a stock &amp;"Wingdings,Normale")&amp;"Arial,Normale" Prodotto gestito di cui verificare la disponibilità L Prodotto in obsolescenza&amp;R&amp;8&amp;P/&amp;N</oddFooter>
  </headerFooter>
  <drawing r:id="rId4"/>
  <legacyDrawing r:id="rId5"/>
  <oleObjects>
    <mc:AlternateContent xmlns:mc="http://schemas.openxmlformats.org/markup-compatibility/2006">
      <mc:Choice Requires="x14">
        <oleObject progId="PI3.Image" shapeId="408577" r:id="rId6">
          <objectPr defaultSize="0" autoPict="0" r:id="rId7">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C5" sqref="C5"/>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6" bestFit="1" customWidth="1"/>
    <col min="6" max="6" width="5.5546875" style="51" customWidth="1"/>
    <col min="7" max="7" width="7.5546875" style="63" bestFit="1" customWidth="1"/>
    <col min="8" max="8" width="10.44140625" style="180" bestFit="1" customWidth="1"/>
    <col min="9" max="9" width="17" style="146" customWidth="1"/>
    <col min="10" max="16384" width="9.44140625" style="49"/>
  </cols>
  <sheetData>
    <row r="1" spans="1:9" ht="16.5" customHeight="1">
      <c r="A1" s="53" t="s">
        <v>17594</v>
      </c>
      <c r="B1" s="134"/>
      <c r="C1" s="159"/>
      <c r="D1" s="1386" t="s">
        <v>11815</v>
      </c>
      <c r="E1" s="1411"/>
      <c r="F1" s="1411"/>
      <c r="G1" s="1411"/>
      <c r="H1" s="175"/>
    </row>
    <row r="2" spans="1:9" ht="16.5" customHeight="1" thickBot="1">
      <c r="A2" s="55"/>
      <c r="B2" s="135"/>
      <c r="C2" s="160"/>
      <c r="D2" s="46"/>
      <c r="E2" s="85"/>
      <c r="F2" s="58"/>
      <c r="G2" s="57"/>
      <c r="H2" s="176" t="s">
        <v>190</v>
      </c>
    </row>
    <row r="3" spans="1:9" ht="25.2">
      <c r="A3" s="44" t="s">
        <v>1667</v>
      </c>
      <c r="B3" s="33"/>
      <c r="C3" s="161"/>
      <c r="D3" s="45"/>
      <c r="E3" s="16"/>
      <c r="F3" s="32"/>
      <c r="G3" s="59"/>
      <c r="H3" s="177"/>
    </row>
    <row r="4" spans="1:9" s="67" customFormat="1" ht="17.25" customHeight="1">
      <c r="A4" s="66" t="s">
        <v>1586</v>
      </c>
      <c r="B4" s="131"/>
      <c r="C4" s="47" t="s">
        <v>217</v>
      </c>
      <c r="D4" s="47" t="s">
        <v>219</v>
      </c>
      <c r="E4" s="60" t="s">
        <v>490</v>
      </c>
      <c r="F4" s="61"/>
      <c r="G4" s="162" t="s">
        <v>189</v>
      </c>
      <c r="H4" s="320" t="s">
        <v>491</v>
      </c>
      <c r="I4" s="62"/>
    </row>
    <row r="5" spans="1:9" ht="23.85" customHeight="1">
      <c r="A5" s="350" t="s">
        <v>8174</v>
      </c>
      <c r="B5" s="376"/>
      <c r="C5" s="351"/>
      <c r="D5" s="391"/>
      <c r="E5" s="386"/>
      <c r="F5" s="388"/>
      <c r="G5" s="390"/>
      <c r="H5" s="178" t="str">
        <f>IF(G5="","",G5-G5*[4]AGENCAVI!#REF!)</f>
        <v/>
      </c>
    </row>
    <row r="6" spans="1:9" ht="14.85" customHeight="1">
      <c r="A6" s="337" t="s">
        <v>7077</v>
      </c>
      <c r="B6" s="371" t="s">
        <v>571</v>
      </c>
      <c r="C6" s="338" t="s">
        <v>7078</v>
      </c>
      <c r="D6" s="311" t="s">
        <v>7079</v>
      </c>
      <c r="E6" s="387">
        <v>1</v>
      </c>
      <c r="F6" s="379" t="s">
        <v>7863</v>
      </c>
      <c r="G6" s="454">
        <v>69.691500000000005</v>
      </c>
      <c r="H6" s="178">
        <f>IF(G6="","",G6-G6*COMPASS!$U$17)</f>
        <v>69.691500000000005</v>
      </c>
    </row>
    <row r="7" spans="1:9" ht="14.85" customHeight="1">
      <c r="A7" s="337" t="s">
        <v>7080</v>
      </c>
      <c r="B7" s="371" t="s">
        <v>571</v>
      </c>
      <c r="C7" s="338" t="s">
        <v>7081</v>
      </c>
      <c r="D7" s="311" t="s">
        <v>7082</v>
      </c>
      <c r="E7" s="387">
        <v>1</v>
      </c>
      <c r="F7" s="379" t="s">
        <v>7863</v>
      </c>
      <c r="G7" s="454">
        <v>168.13</v>
      </c>
      <c r="H7" s="178">
        <f>IF(G7="","",G7-G7*COMPASS!$U$17)</f>
        <v>168.13</v>
      </c>
    </row>
    <row r="8" spans="1:9" ht="14.85" customHeight="1">
      <c r="A8" s="337" t="s">
        <v>7083</v>
      </c>
      <c r="B8" s="371" t="s">
        <v>571</v>
      </c>
      <c r="C8" s="338" t="s">
        <v>7084</v>
      </c>
      <c r="D8" s="311" t="s">
        <v>7085</v>
      </c>
      <c r="E8" s="387">
        <v>1</v>
      </c>
      <c r="F8" s="379" t="s">
        <v>7863</v>
      </c>
      <c r="G8" s="454">
        <v>2.88</v>
      </c>
      <c r="H8" s="178">
        <f>IF(G8="","",G8-G8*COMPASS!$U$17)</f>
        <v>2.88</v>
      </c>
    </row>
    <row r="9" spans="1:9" ht="14.85" customHeight="1">
      <c r="A9" s="337" t="s">
        <v>7086</v>
      </c>
      <c r="B9" s="371" t="s">
        <v>571</v>
      </c>
      <c r="C9" s="338" t="s">
        <v>7087</v>
      </c>
      <c r="D9" s="311" t="s">
        <v>7088</v>
      </c>
      <c r="E9" s="387">
        <v>1</v>
      </c>
      <c r="F9" s="379" t="s">
        <v>7863</v>
      </c>
      <c r="G9" s="454">
        <v>2.8695149999999998</v>
      </c>
      <c r="H9" s="178">
        <f>IF(G9="","",G9-G9*COMPASS!$U$17)</f>
        <v>2.8695149999999998</v>
      </c>
    </row>
    <row r="10" spans="1:9" ht="14.85" customHeight="1">
      <c r="A10" s="337" t="s">
        <v>7089</v>
      </c>
      <c r="B10" s="371" t="s">
        <v>571</v>
      </c>
      <c r="C10" s="338" t="s">
        <v>7090</v>
      </c>
      <c r="D10" s="311" t="s">
        <v>7091</v>
      </c>
      <c r="E10" s="387">
        <v>1</v>
      </c>
      <c r="F10" s="379" t="s">
        <v>7863</v>
      </c>
      <c r="G10" s="454">
        <v>2.88</v>
      </c>
      <c r="H10" s="178">
        <f>IF(G10="","",G10-G10*COMPASS!$U$17)</f>
        <v>2.88</v>
      </c>
    </row>
    <row r="11" spans="1:9" ht="14.85" customHeight="1">
      <c r="A11" s="350" t="s">
        <v>7092</v>
      </c>
      <c r="B11" s="376"/>
      <c r="C11" s="351"/>
      <c r="D11" s="391"/>
      <c r="E11" s="386"/>
      <c r="F11" s="386"/>
      <c r="G11" s="389"/>
      <c r="H11" s="178" t="str">
        <f>IF(G11="","",G11-G11*COMPASS!$U$17)</f>
        <v/>
      </c>
    </row>
    <row r="12" spans="1:9" ht="14.85" customHeight="1">
      <c r="A12" s="337" t="s">
        <v>7093</v>
      </c>
      <c r="B12" s="371" t="s">
        <v>571</v>
      </c>
      <c r="C12" s="338" t="s">
        <v>7094</v>
      </c>
      <c r="D12" s="349" t="s">
        <v>7095</v>
      </c>
      <c r="E12" s="387">
        <v>1</v>
      </c>
      <c r="F12" s="379" t="s">
        <v>7863</v>
      </c>
      <c r="G12" s="454">
        <v>1.3588949999999997</v>
      </c>
      <c r="H12" s="178">
        <f>IF(G12="","",G12-G12*COMPASS!$U$17)</f>
        <v>1.3588949999999997</v>
      </c>
    </row>
    <row r="13" spans="1:9" ht="14.85" customHeight="1">
      <c r="A13" s="337" t="s">
        <v>7096</v>
      </c>
      <c r="B13" s="371" t="s">
        <v>571</v>
      </c>
      <c r="C13" s="338" t="s">
        <v>7097</v>
      </c>
      <c r="D13" s="349" t="s">
        <v>7098</v>
      </c>
      <c r="E13" s="387">
        <v>1</v>
      </c>
      <c r="F13" s="379" t="s">
        <v>7863</v>
      </c>
      <c r="G13" s="454">
        <v>2.9835000000000003</v>
      </c>
      <c r="H13" s="178">
        <f>IF(G13="","",G13-G13*COMPASS!$U$17)</f>
        <v>2.9835000000000003</v>
      </c>
    </row>
    <row r="14" spans="1:9" ht="14.85" customHeight="1">
      <c r="A14" s="337" t="s">
        <v>7099</v>
      </c>
      <c r="B14" s="371" t="s">
        <v>571</v>
      </c>
      <c r="C14" s="338" t="s">
        <v>7100</v>
      </c>
      <c r="D14" s="349" t="s">
        <v>7101</v>
      </c>
      <c r="E14" s="387">
        <v>1</v>
      </c>
      <c r="F14" s="379" t="s">
        <v>7863</v>
      </c>
      <c r="G14" s="454">
        <v>4.1054999999999993</v>
      </c>
      <c r="H14" s="178">
        <f>IF(G14="","",G14-G14*COMPASS!$U$17)</f>
        <v>4.1054999999999993</v>
      </c>
    </row>
    <row r="15" spans="1:9" ht="14.85" customHeight="1">
      <c r="A15" s="337" t="s">
        <v>7102</v>
      </c>
      <c r="B15" s="371" t="s">
        <v>571</v>
      </c>
      <c r="C15" s="338" t="s">
        <v>7103</v>
      </c>
      <c r="D15" s="349" t="s">
        <v>7104</v>
      </c>
      <c r="E15" s="387">
        <v>1</v>
      </c>
      <c r="F15" s="379" t="s">
        <v>7863</v>
      </c>
      <c r="G15" s="454">
        <v>6.3494999999999999</v>
      </c>
      <c r="H15" s="178">
        <f>IF(G15="","",G15-G15*COMPASS!$U$17)</f>
        <v>6.3494999999999999</v>
      </c>
    </row>
    <row r="16" spans="1:9" ht="14.85" customHeight="1">
      <c r="A16" s="337" t="s">
        <v>7105</v>
      </c>
      <c r="B16" s="371" t="s">
        <v>571</v>
      </c>
      <c r="C16" s="338" t="s">
        <v>7106</v>
      </c>
      <c r="D16" s="349" t="s">
        <v>7107</v>
      </c>
      <c r="E16" s="387">
        <v>1</v>
      </c>
      <c r="F16" s="379" t="s">
        <v>7863</v>
      </c>
      <c r="G16" s="454">
        <v>11.959499999999998</v>
      </c>
      <c r="H16" s="178">
        <f>IF(G16="","",G16-G16*COMPASS!$U$17)</f>
        <v>11.959499999999998</v>
      </c>
    </row>
    <row r="17" spans="1:8" ht="14.85" customHeight="1">
      <c r="A17" s="350" t="s">
        <v>7108</v>
      </c>
      <c r="B17" s="376"/>
      <c r="C17" s="351"/>
      <c r="D17" s="391"/>
      <c r="E17" s="386"/>
      <c r="F17" s="386"/>
      <c r="G17" s="389"/>
      <c r="H17" s="178" t="str">
        <f>IF(G17="","",G17-G17*COMPASS!$U$17)</f>
        <v/>
      </c>
    </row>
    <row r="18" spans="1:8" ht="14.85" customHeight="1">
      <c r="A18" s="337" t="s">
        <v>7109</v>
      </c>
      <c r="B18" s="371" t="s">
        <v>571</v>
      </c>
      <c r="C18" s="338" t="s">
        <v>7110</v>
      </c>
      <c r="D18" s="311" t="s">
        <v>7111</v>
      </c>
      <c r="E18" s="387">
        <v>1</v>
      </c>
      <c r="F18" s="379" t="s">
        <v>7863</v>
      </c>
      <c r="G18" s="454">
        <v>1.3588949999999997</v>
      </c>
      <c r="H18" s="178">
        <f>IF(G18="","",G18-G18*COMPASS!$U$17)</f>
        <v>1.3588949999999997</v>
      </c>
    </row>
    <row r="19" spans="1:8" ht="14.85" customHeight="1">
      <c r="A19" s="337" t="s">
        <v>7112</v>
      </c>
      <c r="B19" s="371" t="s">
        <v>571</v>
      </c>
      <c r="C19" s="338" t="s">
        <v>7113</v>
      </c>
      <c r="D19" s="311" t="s">
        <v>7114</v>
      </c>
      <c r="E19" s="387">
        <v>1</v>
      </c>
      <c r="F19" s="379" t="s">
        <v>7863</v>
      </c>
      <c r="G19" s="454">
        <v>1.8614999999999999</v>
      </c>
      <c r="H19" s="178">
        <f>IF(G19="","",G19-G19*COMPASS!$U$17)</f>
        <v>1.8614999999999999</v>
      </c>
    </row>
    <row r="20" spans="1:8" ht="14.85" customHeight="1">
      <c r="A20" s="337" t="s">
        <v>7115</v>
      </c>
      <c r="B20" s="371" t="s">
        <v>571</v>
      </c>
      <c r="C20" s="338" t="s">
        <v>7116</v>
      </c>
      <c r="D20" s="311" t="s">
        <v>7117</v>
      </c>
      <c r="E20" s="387">
        <v>1</v>
      </c>
      <c r="F20" s="379" t="s">
        <v>7863</v>
      </c>
      <c r="G20" s="454">
        <v>2.9835000000000003</v>
      </c>
      <c r="H20" s="178">
        <f>IF(G20="","",G20-G20*COMPASS!$U$17)</f>
        <v>2.9835000000000003</v>
      </c>
    </row>
    <row r="21" spans="1:8" ht="14.85" customHeight="1">
      <c r="A21" s="337" t="s">
        <v>7118</v>
      </c>
      <c r="B21" s="371" t="s">
        <v>571</v>
      </c>
      <c r="C21" s="338" t="s">
        <v>7119</v>
      </c>
      <c r="D21" s="311" t="s">
        <v>7120</v>
      </c>
      <c r="E21" s="387">
        <v>1</v>
      </c>
      <c r="F21" s="379" t="s">
        <v>7863</v>
      </c>
      <c r="G21" s="454">
        <v>4.1054999999999993</v>
      </c>
      <c r="H21" s="178">
        <f>IF(G21="","",G21-G21*COMPASS!$U$17)</f>
        <v>4.1054999999999993</v>
      </c>
    </row>
    <row r="22" spans="1:8" ht="14.85" customHeight="1">
      <c r="A22" s="337" t="s">
        <v>7121</v>
      </c>
      <c r="B22" s="371" t="s">
        <v>571</v>
      </c>
      <c r="C22" s="338" t="s">
        <v>7122</v>
      </c>
      <c r="D22" s="311" t="s">
        <v>7123</v>
      </c>
      <c r="E22" s="387">
        <v>1</v>
      </c>
      <c r="F22" s="379" t="s">
        <v>7863</v>
      </c>
      <c r="G22" s="454">
        <v>6.3494999999999999</v>
      </c>
      <c r="H22" s="178">
        <f>IF(G22="","",G22-G22*COMPASS!$U$17)</f>
        <v>6.3494999999999999</v>
      </c>
    </row>
    <row r="23" spans="1:8" ht="14.85" customHeight="1">
      <c r="A23" s="337" t="s">
        <v>7124</v>
      </c>
      <c r="B23" s="371" t="s">
        <v>571</v>
      </c>
      <c r="C23" s="338" t="s">
        <v>7125</v>
      </c>
      <c r="D23" s="311" t="s">
        <v>7126</v>
      </c>
      <c r="E23" s="387">
        <v>1</v>
      </c>
      <c r="F23" s="379" t="s">
        <v>7863</v>
      </c>
      <c r="G23" s="454">
        <v>1.3588949999999997</v>
      </c>
      <c r="H23" s="178">
        <f>IF(G23="","",G23-G23*COMPASS!$U$17)</f>
        <v>1.3588949999999997</v>
      </c>
    </row>
    <row r="24" spans="1:8" ht="14.85" customHeight="1">
      <c r="A24" s="337" t="s">
        <v>7127</v>
      </c>
      <c r="B24" s="371" t="s">
        <v>571</v>
      </c>
      <c r="C24" s="338" t="s">
        <v>7128</v>
      </c>
      <c r="D24" s="311" t="s">
        <v>7129</v>
      </c>
      <c r="E24" s="387">
        <v>1</v>
      </c>
      <c r="F24" s="379" t="s">
        <v>7863</v>
      </c>
      <c r="G24" s="454">
        <v>1.8614999999999999</v>
      </c>
      <c r="H24" s="178">
        <f>IF(G24="","",G24-G24*COMPASS!$U$17)</f>
        <v>1.8614999999999999</v>
      </c>
    </row>
    <row r="25" spans="1:8" ht="14.85" customHeight="1">
      <c r="A25" s="337" t="s">
        <v>7130</v>
      </c>
      <c r="B25" s="371" t="s">
        <v>571</v>
      </c>
      <c r="C25" s="338" t="s">
        <v>7131</v>
      </c>
      <c r="D25" s="311" t="s">
        <v>7132</v>
      </c>
      <c r="E25" s="387">
        <v>1</v>
      </c>
      <c r="F25" s="379" t="s">
        <v>7863</v>
      </c>
      <c r="G25" s="454">
        <v>2.9835000000000003</v>
      </c>
      <c r="H25" s="178">
        <f>IF(G25="","",G25-G25*COMPASS!$U$17)</f>
        <v>2.9835000000000003</v>
      </c>
    </row>
    <row r="26" spans="1:8" ht="14.85" customHeight="1">
      <c r="A26" s="337" t="s">
        <v>7133</v>
      </c>
      <c r="B26" s="371" t="s">
        <v>571</v>
      </c>
      <c r="C26" s="338" t="s">
        <v>7134</v>
      </c>
      <c r="D26" s="311" t="s">
        <v>7135</v>
      </c>
      <c r="E26" s="387">
        <v>1</v>
      </c>
      <c r="F26" s="379" t="s">
        <v>7863</v>
      </c>
      <c r="G26" s="454">
        <v>4.1054999999999993</v>
      </c>
      <c r="H26" s="178">
        <f>IF(G26="","",G26-G26*COMPASS!$U$17)</f>
        <v>4.1054999999999993</v>
      </c>
    </row>
    <row r="27" spans="1:8" ht="14.85" customHeight="1">
      <c r="A27" s="337" t="s">
        <v>7136</v>
      </c>
      <c r="B27" s="371" t="s">
        <v>571</v>
      </c>
      <c r="C27" s="338" t="s">
        <v>7137</v>
      </c>
      <c r="D27" s="311" t="s">
        <v>7138</v>
      </c>
      <c r="E27" s="387">
        <v>1</v>
      </c>
      <c r="F27" s="379" t="s">
        <v>7863</v>
      </c>
      <c r="G27" s="454">
        <v>6.3494999999999999</v>
      </c>
      <c r="H27" s="178">
        <f>IF(G27="","",G27-G27*COMPASS!$U$17)</f>
        <v>6.3494999999999999</v>
      </c>
    </row>
    <row r="28" spans="1:8" ht="14.85" customHeight="1">
      <c r="A28" s="337" t="s">
        <v>7139</v>
      </c>
      <c r="B28" s="371" t="s">
        <v>571</v>
      </c>
      <c r="C28" s="338" t="s">
        <v>7140</v>
      </c>
      <c r="D28" s="311" t="s">
        <v>7141</v>
      </c>
      <c r="E28" s="387">
        <v>1</v>
      </c>
      <c r="F28" s="379" t="s">
        <v>7863</v>
      </c>
      <c r="G28" s="454">
        <v>1.3588949999999997</v>
      </c>
      <c r="H28" s="178">
        <f>IF(G28="","",G28-G28*COMPASS!$U$17)</f>
        <v>1.3588949999999997</v>
      </c>
    </row>
    <row r="29" spans="1:8" ht="14.85" customHeight="1">
      <c r="A29" s="337" t="s">
        <v>7142</v>
      </c>
      <c r="B29" s="371" t="s">
        <v>571</v>
      </c>
      <c r="C29" s="338" t="s">
        <v>7143</v>
      </c>
      <c r="D29" s="311" t="s">
        <v>7144</v>
      </c>
      <c r="E29" s="387">
        <v>1</v>
      </c>
      <c r="F29" s="379" t="s">
        <v>7863</v>
      </c>
      <c r="G29" s="454">
        <v>1.8614999999999999</v>
      </c>
      <c r="H29" s="178">
        <f>IF(G29="","",G29-G29*COMPASS!$U$17)</f>
        <v>1.8614999999999999</v>
      </c>
    </row>
    <row r="30" spans="1:8" ht="14.85" customHeight="1">
      <c r="A30" s="337" t="s">
        <v>7145</v>
      </c>
      <c r="B30" s="371" t="s">
        <v>571</v>
      </c>
      <c r="C30" s="338" t="s">
        <v>7146</v>
      </c>
      <c r="D30" s="311" t="s">
        <v>7147</v>
      </c>
      <c r="E30" s="387">
        <v>1</v>
      </c>
      <c r="F30" s="379" t="s">
        <v>7863</v>
      </c>
      <c r="G30" s="454">
        <v>2.9835000000000003</v>
      </c>
      <c r="H30" s="178">
        <f>IF(G30="","",G30-G30*COMPASS!$U$17)</f>
        <v>2.9835000000000003</v>
      </c>
    </row>
    <row r="31" spans="1:8" ht="14.85" customHeight="1">
      <c r="A31" s="337" t="s">
        <v>7148</v>
      </c>
      <c r="B31" s="371" t="s">
        <v>571</v>
      </c>
      <c r="C31" s="338" t="s">
        <v>7149</v>
      </c>
      <c r="D31" s="311" t="s">
        <v>7150</v>
      </c>
      <c r="E31" s="387">
        <v>1</v>
      </c>
      <c r="F31" s="379" t="s">
        <v>7863</v>
      </c>
      <c r="G31" s="454">
        <v>4.1054999999999993</v>
      </c>
      <c r="H31" s="178">
        <f>IF(G31="","",G31-G31*COMPASS!$U$17)</f>
        <v>4.1054999999999993</v>
      </c>
    </row>
    <row r="32" spans="1:8" ht="14.85" customHeight="1">
      <c r="A32" s="337" t="s">
        <v>7151</v>
      </c>
      <c r="B32" s="371" t="s">
        <v>571</v>
      </c>
      <c r="C32" s="338" t="s">
        <v>7152</v>
      </c>
      <c r="D32" s="311" t="s">
        <v>7153</v>
      </c>
      <c r="E32" s="387">
        <v>1</v>
      </c>
      <c r="F32" s="379" t="s">
        <v>7863</v>
      </c>
      <c r="G32" s="454">
        <v>6.3494999999999999</v>
      </c>
      <c r="H32" s="178">
        <f>IF(G32="","",G32-G32*COMPASS!$U$17)</f>
        <v>6.3494999999999999</v>
      </c>
    </row>
    <row r="33" spans="1:8" ht="14.85" customHeight="1">
      <c r="A33" s="337" t="s">
        <v>7154</v>
      </c>
      <c r="B33" s="371" t="s">
        <v>571</v>
      </c>
      <c r="C33" s="338" t="s">
        <v>7155</v>
      </c>
      <c r="D33" s="311" t="s">
        <v>7156</v>
      </c>
      <c r="E33" s="387">
        <v>1</v>
      </c>
      <c r="F33" s="379" t="s">
        <v>7863</v>
      </c>
      <c r="G33" s="454">
        <v>1.3588949999999997</v>
      </c>
      <c r="H33" s="178">
        <f>IF(G33="","",G33-G33*COMPASS!$U$17)</f>
        <v>1.3588949999999997</v>
      </c>
    </row>
    <row r="34" spans="1:8" ht="14.85" customHeight="1">
      <c r="A34" s="337" t="s">
        <v>7157</v>
      </c>
      <c r="B34" s="371" t="s">
        <v>571</v>
      </c>
      <c r="C34" s="338" t="s">
        <v>7158</v>
      </c>
      <c r="D34" s="311" t="s">
        <v>7159</v>
      </c>
      <c r="E34" s="387">
        <v>1</v>
      </c>
      <c r="F34" s="379" t="s">
        <v>7863</v>
      </c>
      <c r="G34" s="454">
        <v>1.8614999999999999</v>
      </c>
      <c r="H34" s="178">
        <f>IF(G34="","",G34-G34*COMPASS!$U$17)</f>
        <v>1.8614999999999999</v>
      </c>
    </row>
    <row r="35" spans="1:8" ht="14.85" customHeight="1">
      <c r="A35" s="337" t="s">
        <v>7160</v>
      </c>
      <c r="B35" s="371" t="s">
        <v>571</v>
      </c>
      <c r="C35" s="338" t="s">
        <v>7161</v>
      </c>
      <c r="D35" s="311" t="s">
        <v>7162</v>
      </c>
      <c r="E35" s="387">
        <v>1</v>
      </c>
      <c r="F35" s="379" t="s">
        <v>7863</v>
      </c>
      <c r="G35" s="454">
        <v>2.9835000000000003</v>
      </c>
      <c r="H35" s="178">
        <f>IF(G35="","",G35-G35*COMPASS!$U$17)</f>
        <v>2.9835000000000003</v>
      </c>
    </row>
    <row r="36" spans="1:8" ht="14.85" customHeight="1">
      <c r="A36" s="337" t="s">
        <v>7163</v>
      </c>
      <c r="B36" s="371" t="s">
        <v>571</v>
      </c>
      <c r="C36" s="338" t="s">
        <v>7164</v>
      </c>
      <c r="D36" s="311" t="s">
        <v>7165</v>
      </c>
      <c r="E36" s="387">
        <v>1</v>
      </c>
      <c r="F36" s="379" t="s">
        <v>7863</v>
      </c>
      <c r="G36" s="454">
        <v>4.1054999999999993</v>
      </c>
      <c r="H36" s="178">
        <f>IF(G36="","",G36-G36*COMPASS!$U$17)</f>
        <v>4.1054999999999993</v>
      </c>
    </row>
    <row r="37" spans="1:8" ht="14.85" customHeight="1">
      <c r="A37" s="337" t="s">
        <v>7166</v>
      </c>
      <c r="B37" s="371" t="s">
        <v>571</v>
      </c>
      <c r="C37" s="338" t="s">
        <v>7167</v>
      </c>
      <c r="D37" s="311" t="s">
        <v>7168</v>
      </c>
      <c r="E37" s="387">
        <v>1</v>
      </c>
      <c r="F37" s="379" t="s">
        <v>7863</v>
      </c>
      <c r="G37" s="454">
        <v>6.3494999999999999</v>
      </c>
      <c r="H37" s="178">
        <f>IF(G37="","",G37-G37*COMPASS!$U$17)</f>
        <v>6.3494999999999999</v>
      </c>
    </row>
    <row r="38" spans="1:8" ht="14.85" customHeight="1">
      <c r="A38" s="350" t="s">
        <v>7169</v>
      </c>
      <c r="B38" s="376"/>
      <c r="C38" s="351"/>
      <c r="D38" s="391"/>
      <c r="E38" s="386"/>
      <c r="F38" s="386"/>
      <c r="G38" s="389"/>
      <c r="H38" s="178" t="str">
        <f>IF(G38="","",G38-G38*COMPASS!$U$17)</f>
        <v/>
      </c>
    </row>
    <row r="39" spans="1:8" ht="14.85" customHeight="1">
      <c r="A39" s="337" t="s">
        <v>7170</v>
      </c>
      <c r="B39" s="371" t="s">
        <v>571</v>
      </c>
      <c r="C39" s="338" t="s">
        <v>7171</v>
      </c>
      <c r="D39" s="311" t="s">
        <v>7172</v>
      </c>
      <c r="E39" s="387">
        <v>1</v>
      </c>
      <c r="F39" s="379" t="s">
        <v>7863</v>
      </c>
      <c r="G39" s="454">
        <v>176.76599999999996</v>
      </c>
      <c r="H39" s="178">
        <f>IF(G39="","",G39-G39*COMPASS!$U$17)</f>
        <v>176.76599999999996</v>
      </c>
    </row>
    <row r="40" spans="1:8" ht="14.85" customHeight="1">
      <c r="A40" s="337" t="s">
        <v>7173</v>
      </c>
      <c r="B40" s="371" t="s">
        <v>571</v>
      </c>
      <c r="C40" s="338" t="s">
        <v>7174</v>
      </c>
      <c r="D40" s="311" t="s">
        <v>7175</v>
      </c>
      <c r="E40" s="387">
        <v>1</v>
      </c>
      <c r="F40" s="379" t="s">
        <v>7863</v>
      </c>
      <c r="G40" s="454">
        <v>5.425991999999999</v>
      </c>
      <c r="H40" s="178">
        <f>IF(G40="","",G40-G40*COMPASS!$U$17)</f>
        <v>5.425991999999999</v>
      </c>
    </row>
    <row r="41" spans="1:8" ht="14.85" customHeight="1">
      <c r="A41" s="337" t="s">
        <v>7633</v>
      </c>
      <c r="B41" s="371" t="s">
        <v>571</v>
      </c>
      <c r="C41" s="338"/>
      <c r="D41" s="311" t="s">
        <v>7634</v>
      </c>
      <c r="E41" s="387">
        <v>1</v>
      </c>
      <c r="F41" s="379" t="s">
        <v>7863</v>
      </c>
      <c r="G41" s="454" t="s">
        <v>3313</v>
      </c>
      <c r="H41" s="178" t="e">
        <f>IF(G41="","",G41-G41*COMPASS!$U$17)</f>
        <v>#VALUE!</v>
      </c>
    </row>
    <row r="42" spans="1:8" ht="14.85" customHeight="1">
      <c r="A42" s="350" t="s">
        <v>7176</v>
      </c>
      <c r="B42" s="376"/>
      <c r="C42" s="351"/>
      <c r="D42" s="392"/>
      <c r="E42" s="386"/>
      <c r="F42" s="386"/>
      <c r="G42" s="389"/>
      <c r="H42" s="178" t="str">
        <f>IF(G42="","",G42-G42*COMPASS!$U$17)</f>
        <v/>
      </c>
    </row>
    <row r="43" spans="1:8" ht="14.85" customHeight="1">
      <c r="A43" s="337" t="s">
        <v>7177</v>
      </c>
      <c r="B43" s="371" t="s">
        <v>571</v>
      </c>
      <c r="C43" s="338" t="s">
        <v>7178</v>
      </c>
      <c r="D43" s="311" t="s">
        <v>7179</v>
      </c>
      <c r="E43" s="387">
        <v>1</v>
      </c>
      <c r="F43" s="379" t="s">
        <v>7863</v>
      </c>
      <c r="G43" s="454">
        <v>2.4031199999999999</v>
      </c>
      <c r="H43" s="178">
        <f>IF(G43="","",G43-G43*COMPASS!$U$17)</f>
        <v>2.4031199999999999</v>
      </c>
    </row>
    <row r="44" spans="1:8" ht="14.85" customHeight="1">
      <c r="A44" s="337" t="s">
        <v>7180</v>
      </c>
      <c r="B44" s="371" t="s">
        <v>571</v>
      </c>
      <c r="C44" s="338" t="s">
        <v>7181</v>
      </c>
      <c r="D44" s="311" t="s">
        <v>7182</v>
      </c>
      <c r="E44" s="387">
        <v>1</v>
      </c>
      <c r="F44" s="379" t="s">
        <v>7863</v>
      </c>
      <c r="G44" s="454">
        <v>3.1619999999999999</v>
      </c>
      <c r="H44" s="178">
        <f>IF(G44="","",G44-G44*COMPASS!$U$17)</f>
        <v>3.1619999999999999</v>
      </c>
    </row>
    <row r="45" spans="1:8" ht="14.85" customHeight="1">
      <c r="A45" s="337" t="s">
        <v>7183</v>
      </c>
      <c r="B45" s="371" t="s">
        <v>571</v>
      </c>
      <c r="C45" s="338" t="s">
        <v>7184</v>
      </c>
      <c r="D45" s="311" t="s">
        <v>7185</v>
      </c>
      <c r="E45" s="387">
        <v>1</v>
      </c>
      <c r="F45" s="379" t="s">
        <v>7863</v>
      </c>
      <c r="G45" s="454">
        <v>4.5135000000000005</v>
      </c>
      <c r="H45" s="178">
        <f>IF(G45="","",G45-G45*COMPASS!$U$17)</f>
        <v>4.5135000000000005</v>
      </c>
    </row>
    <row r="46" spans="1:8" ht="14.85" customHeight="1">
      <c r="A46" s="337" t="s">
        <v>7186</v>
      </c>
      <c r="B46" s="371" t="s">
        <v>571</v>
      </c>
      <c r="C46" s="338" t="s">
        <v>7187</v>
      </c>
      <c r="D46" s="311" t="s">
        <v>7188</v>
      </c>
      <c r="E46" s="387">
        <v>1</v>
      </c>
      <c r="F46" s="379" t="s">
        <v>7863</v>
      </c>
      <c r="G46" s="454">
        <v>5.8649999999999993</v>
      </c>
      <c r="H46" s="178">
        <f>IF(G46="","",G46-G46*COMPASS!$U$17)</f>
        <v>5.8649999999999993</v>
      </c>
    </row>
    <row r="47" spans="1:8" ht="14.85" customHeight="1">
      <c r="A47" s="337" t="s">
        <v>7189</v>
      </c>
      <c r="B47" s="371" t="s">
        <v>571</v>
      </c>
      <c r="C47" s="338" t="s">
        <v>7190</v>
      </c>
      <c r="D47" s="311" t="s">
        <v>7191</v>
      </c>
      <c r="E47" s="387">
        <v>1</v>
      </c>
      <c r="F47" s="379" t="s">
        <v>7863</v>
      </c>
      <c r="G47" s="454">
        <v>8.5680000000000014</v>
      </c>
      <c r="H47" s="178">
        <f>IF(G47="","",G47-G47*COMPASS!$U$17)</f>
        <v>8.5680000000000014</v>
      </c>
    </row>
    <row r="48" spans="1:8" ht="14.85" customHeight="1">
      <c r="A48" s="337" t="s">
        <v>7192</v>
      </c>
      <c r="B48" s="371" t="s">
        <v>571</v>
      </c>
      <c r="C48" s="338" t="s">
        <v>7193</v>
      </c>
      <c r="D48" s="311" t="s">
        <v>7194</v>
      </c>
      <c r="E48" s="387">
        <v>1</v>
      </c>
      <c r="F48" s="379" t="s">
        <v>7863</v>
      </c>
      <c r="G48" s="454">
        <v>15.325500000000002</v>
      </c>
      <c r="H48" s="178">
        <f>IF(G48="","",G48-G48*COMPASS!$U$17)</f>
        <v>15.325500000000002</v>
      </c>
    </row>
    <row r="49" spans="1:8" ht="14.85" customHeight="1">
      <c r="A49" s="350" t="s">
        <v>7195</v>
      </c>
      <c r="B49" s="376"/>
      <c r="C49" s="351"/>
      <c r="D49" s="392"/>
      <c r="E49" s="386"/>
      <c r="F49" s="386"/>
      <c r="G49" s="389"/>
      <c r="H49" s="178" t="str">
        <f>IF(G49="","",G49-G49*COMPASS!$U$17)</f>
        <v/>
      </c>
    </row>
    <row r="50" spans="1:8" ht="14.85" customHeight="1">
      <c r="A50" s="337" t="s">
        <v>7196</v>
      </c>
      <c r="B50" s="371" t="s">
        <v>467</v>
      </c>
      <c r="C50" s="338" t="s">
        <v>7197</v>
      </c>
      <c r="D50" s="311" t="s">
        <v>7198</v>
      </c>
      <c r="E50" s="387">
        <v>1</v>
      </c>
      <c r="F50" s="379"/>
      <c r="G50" s="455">
        <v>149.35095000000001</v>
      </c>
      <c r="H50" s="178">
        <f>IF(G50="","",G50-G50*COMPASS!$U$17)</f>
        <v>149.35095000000001</v>
      </c>
    </row>
    <row r="51" spans="1:8" ht="14.85" customHeight="1">
      <c r="A51" s="337" t="s">
        <v>7199</v>
      </c>
      <c r="B51" s="371" t="s">
        <v>571</v>
      </c>
      <c r="C51" s="338" t="s">
        <v>7200</v>
      </c>
      <c r="D51" s="311" t="s">
        <v>7201</v>
      </c>
      <c r="E51" s="387">
        <v>1</v>
      </c>
      <c r="F51" s="379"/>
      <c r="G51" s="455">
        <v>4.57</v>
      </c>
      <c r="H51" s="178">
        <f>IF(G51="","",G51-G51*COMPASS!$U$17)</f>
        <v>4.57</v>
      </c>
    </row>
    <row r="52" spans="1:8" ht="14.85" customHeight="1">
      <c r="A52" s="453" t="s">
        <v>7202</v>
      </c>
      <c r="B52" s="371" t="s">
        <v>571</v>
      </c>
      <c r="C52" s="377" t="s">
        <v>7203</v>
      </c>
      <c r="D52" s="311" t="s">
        <v>7204</v>
      </c>
      <c r="E52" s="387">
        <v>1</v>
      </c>
      <c r="F52" s="379"/>
      <c r="G52" s="455">
        <v>4.4607915</v>
      </c>
      <c r="H52" s="178">
        <f>IF(G52="","",G52-G52*COMPASS!$U$17)</f>
        <v>4.4607915</v>
      </c>
    </row>
    <row r="53" spans="1:8" ht="14.85" customHeight="1">
      <c r="A53" s="453" t="s">
        <v>7205</v>
      </c>
      <c r="B53" s="371" t="s">
        <v>467</v>
      </c>
      <c r="C53" s="377" t="s">
        <v>7206</v>
      </c>
      <c r="D53" s="311" t="s">
        <v>7207</v>
      </c>
      <c r="E53" s="387">
        <v>1</v>
      </c>
      <c r="F53" s="380"/>
      <c r="G53" s="455">
        <v>4.4607915</v>
      </c>
      <c r="H53" s="178">
        <f>IF(G53="","",G53-G53*COMPASS!$U$17)</f>
        <v>4.4607915</v>
      </c>
    </row>
    <row r="54" spans="1:8" ht="14.85" customHeight="1">
      <c r="A54" s="350" t="s">
        <v>7208</v>
      </c>
      <c r="B54" s="376"/>
      <c r="C54" s="351"/>
      <c r="D54" s="392"/>
      <c r="E54" s="386"/>
      <c r="F54" s="386"/>
      <c r="G54" s="389"/>
      <c r="H54" s="178" t="str">
        <f>IF(G54="","",G54-G54*COMPASS!$U$17)</f>
        <v/>
      </c>
    </row>
    <row r="55" spans="1:8" ht="14.85" customHeight="1">
      <c r="A55" s="337" t="s">
        <v>7209</v>
      </c>
      <c r="B55" s="371" t="s">
        <v>467</v>
      </c>
      <c r="C55" s="338" t="s">
        <v>7210</v>
      </c>
      <c r="D55" s="311" t="s">
        <v>7211</v>
      </c>
      <c r="E55" s="387">
        <v>1</v>
      </c>
      <c r="F55" s="379"/>
      <c r="G55" s="455">
        <v>3.4302599999999996</v>
      </c>
      <c r="H55" s="178">
        <f>IF(G55="","",G55-G55*COMPASS!$U$17)</f>
        <v>3.4302599999999996</v>
      </c>
    </row>
    <row r="56" spans="1:8" ht="14.85" customHeight="1">
      <c r="A56" s="337" t="s">
        <v>7212</v>
      </c>
      <c r="B56" s="371" t="s">
        <v>467</v>
      </c>
      <c r="C56" s="338" t="s">
        <v>7213</v>
      </c>
      <c r="D56" s="311" t="s">
        <v>7214</v>
      </c>
      <c r="E56" s="387">
        <v>1</v>
      </c>
      <c r="F56" s="379"/>
      <c r="G56" s="455">
        <v>6.7100699999999991</v>
      </c>
      <c r="H56" s="178">
        <f>IF(G56="","",G56-G56*COMPASS!$U$17)</f>
        <v>6.7100699999999991</v>
      </c>
    </row>
    <row r="57" spans="1:8" ht="14.85" customHeight="1">
      <c r="A57" s="337" t="s">
        <v>7215</v>
      </c>
      <c r="B57" s="371" t="s">
        <v>467</v>
      </c>
      <c r="C57" s="338" t="s">
        <v>7216</v>
      </c>
      <c r="D57" s="311" t="s">
        <v>7217</v>
      </c>
      <c r="E57" s="387">
        <v>1</v>
      </c>
      <c r="F57" s="379"/>
      <c r="G57" s="455">
        <v>9.3880800000000004</v>
      </c>
      <c r="H57" s="178">
        <f>IF(G57="","",G57-G57*COMPASS!$U$17)</f>
        <v>9.3880800000000004</v>
      </c>
    </row>
    <row r="58" spans="1:8" ht="14.85" customHeight="1">
      <c r="A58" s="350" t="s">
        <v>7218</v>
      </c>
      <c r="B58" s="376"/>
      <c r="C58" s="351"/>
      <c r="D58" s="392"/>
      <c r="E58" s="386"/>
      <c r="F58" s="386"/>
      <c r="G58" s="389"/>
      <c r="H58" s="178" t="str">
        <f>IF(G58="","",G58-G58*COMPASS!$U$17)</f>
        <v/>
      </c>
    </row>
    <row r="59" spans="1:8" ht="14.85" customHeight="1">
      <c r="A59" s="337" t="s">
        <v>7219</v>
      </c>
      <c r="B59" s="371" t="s">
        <v>467</v>
      </c>
      <c r="C59" s="338" t="s">
        <v>7220</v>
      </c>
      <c r="D59" s="311" t="s">
        <v>7221</v>
      </c>
      <c r="E59" s="387">
        <v>1</v>
      </c>
      <c r="F59" s="379"/>
      <c r="G59" s="455">
        <v>3.4302599999999996</v>
      </c>
      <c r="H59" s="178">
        <f>IF(G59="","",G59-G59*COMPASS!$U$17)</f>
        <v>3.4302599999999996</v>
      </c>
    </row>
    <row r="60" spans="1:8" ht="14.85" customHeight="1">
      <c r="A60" s="337" t="s">
        <v>7222</v>
      </c>
      <c r="B60" s="371" t="s">
        <v>467</v>
      </c>
      <c r="C60" s="338" t="s">
        <v>7223</v>
      </c>
      <c r="D60" s="311" t="s">
        <v>7224</v>
      </c>
      <c r="E60" s="387">
        <v>1</v>
      </c>
      <c r="F60" s="379"/>
      <c r="G60" s="455">
        <v>6.7100699999999991</v>
      </c>
      <c r="H60" s="178">
        <f>IF(G60="","",G60-G60*COMPASS!$U$17)</f>
        <v>6.7100699999999991</v>
      </c>
    </row>
    <row r="61" spans="1:8" ht="14.85" customHeight="1">
      <c r="A61" s="337" t="s">
        <v>7225</v>
      </c>
      <c r="B61" s="371" t="s">
        <v>467</v>
      </c>
      <c r="C61" s="338" t="s">
        <v>7226</v>
      </c>
      <c r="D61" s="311" t="s">
        <v>7227</v>
      </c>
      <c r="E61" s="387">
        <v>1</v>
      </c>
      <c r="F61" s="379"/>
      <c r="G61" s="455">
        <v>9.3880800000000004</v>
      </c>
      <c r="H61" s="178">
        <f>IF(G61="","",G61-G61*COMPASS!$U$17)</f>
        <v>9.3880800000000004</v>
      </c>
    </row>
    <row r="62" spans="1:8" ht="14.85" customHeight="1">
      <c r="A62" s="337" t="s">
        <v>7228</v>
      </c>
      <c r="B62" s="371" t="s">
        <v>467</v>
      </c>
      <c r="C62" s="338" t="s">
        <v>7229</v>
      </c>
      <c r="D62" s="311" t="s">
        <v>7230</v>
      </c>
      <c r="E62" s="387">
        <v>1</v>
      </c>
      <c r="F62" s="379"/>
      <c r="G62" s="455">
        <v>3.4302599999999996</v>
      </c>
      <c r="H62" s="178">
        <f>IF(G62="","",G62-G62*COMPASS!$U$17)</f>
        <v>3.4302599999999996</v>
      </c>
    </row>
    <row r="63" spans="1:8" ht="14.85" customHeight="1">
      <c r="A63" s="337" t="s">
        <v>7231</v>
      </c>
      <c r="B63" s="371" t="s">
        <v>467</v>
      </c>
      <c r="C63" s="338" t="s">
        <v>7232</v>
      </c>
      <c r="D63" s="311" t="s">
        <v>7233</v>
      </c>
      <c r="E63" s="387">
        <v>1</v>
      </c>
      <c r="F63" s="379"/>
      <c r="G63" s="454">
        <v>4.24</v>
      </c>
      <c r="H63" s="178">
        <f>IF(G63="","",G63-G63*COMPASS!$U$17)</f>
        <v>4.24</v>
      </c>
    </row>
    <row r="64" spans="1:8" ht="14.85" customHeight="1">
      <c r="A64" s="337" t="s">
        <v>7234</v>
      </c>
      <c r="B64" s="371" t="s">
        <v>467</v>
      </c>
      <c r="C64" s="338" t="s">
        <v>7235</v>
      </c>
      <c r="D64" s="311" t="s">
        <v>7236</v>
      </c>
      <c r="E64" s="387">
        <v>1</v>
      </c>
      <c r="F64" s="379"/>
      <c r="G64" s="454">
        <v>6.03</v>
      </c>
      <c r="H64" s="178">
        <f>IF(G64="","",G64-G64*COMPASS!$U$17)</f>
        <v>6.03</v>
      </c>
    </row>
    <row r="65" spans="1:8" ht="14.85" customHeight="1">
      <c r="A65" s="337" t="s">
        <v>7237</v>
      </c>
      <c r="B65" s="371" t="s">
        <v>467</v>
      </c>
      <c r="C65" s="338" t="s">
        <v>7238</v>
      </c>
      <c r="D65" s="311" t="s">
        <v>7239</v>
      </c>
      <c r="E65" s="387">
        <v>1</v>
      </c>
      <c r="F65" s="379"/>
      <c r="G65" s="454">
        <v>6.7100699999999991</v>
      </c>
      <c r="H65" s="178">
        <f>IF(G65="","",G65-G65*COMPASS!$U$17)</f>
        <v>6.7100699999999991</v>
      </c>
    </row>
    <row r="66" spans="1:8" ht="14.85" customHeight="1">
      <c r="A66" s="337" t="s">
        <v>7240</v>
      </c>
      <c r="B66" s="371" t="s">
        <v>467</v>
      </c>
      <c r="C66" s="338" t="s">
        <v>7241</v>
      </c>
      <c r="D66" s="311" t="s">
        <v>7242</v>
      </c>
      <c r="E66" s="387">
        <v>1</v>
      </c>
      <c r="F66" s="379"/>
      <c r="G66" s="454">
        <v>9.3880800000000004</v>
      </c>
      <c r="H66" s="178">
        <f>IF(G66="","",G66-G66*COMPASS!$U$17)</f>
        <v>9.3880800000000004</v>
      </c>
    </row>
    <row r="67" spans="1:8" ht="14.85" customHeight="1">
      <c r="A67" s="337" t="s">
        <v>7243</v>
      </c>
      <c r="B67" s="371" t="s">
        <v>467</v>
      </c>
      <c r="C67" s="338" t="s">
        <v>7244</v>
      </c>
      <c r="D67" s="311" t="s">
        <v>7245</v>
      </c>
      <c r="E67" s="387">
        <v>1</v>
      </c>
      <c r="F67" s="379"/>
      <c r="G67" s="454">
        <v>3.4302599999999996</v>
      </c>
      <c r="H67" s="178">
        <f>IF(G67="","",G67-G67*COMPASS!$U$17)</f>
        <v>3.4302599999999996</v>
      </c>
    </row>
    <row r="68" spans="1:8" ht="14.85" customHeight="1">
      <c r="A68" s="337" t="s">
        <v>7246</v>
      </c>
      <c r="B68" s="371" t="s">
        <v>467</v>
      </c>
      <c r="C68" s="338" t="s">
        <v>7247</v>
      </c>
      <c r="D68" s="311" t="s">
        <v>7248</v>
      </c>
      <c r="E68" s="387">
        <v>1</v>
      </c>
      <c r="F68" s="379"/>
      <c r="G68" s="454">
        <v>6.7100699999999991</v>
      </c>
      <c r="H68" s="178">
        <f>IF(G68="","",G68-G68*COMPASS!$U$17)</f>
        <v>6.7100699999999991</v>
      </c>
    </row>
    <row r="69" spans="1:8" ht="14.85" customHeight="1">
      <c r="A69" s="337" t="s">
        <v>7249</v>
      </c>
      <c r="B69" s="371" t="s">
        <v>467</v>
      </c>
      <c r="C69" s="338" t="s">
        <v>7250</v>
      </c>
      <c r="D69" s="311" t="s">
        <v>7251</v>
      </c>
      <c r="E69" s="387">
        <v>1</v>
      </c>
      <c r="F69" s="379"/>
      <c r="G69" s="454">
        <v>9.3880800000000004</v>
      </c>
      <c r="H69" s="178">
        <f>IF(G69="","",G69-G69*COMPASS!$U$17)</f>
        <v>9.3880800000000004</v>
      </c>
    </row>
    <row r="70" spans="1:8" ht="14.85" customHeight="1">
      <c r="A70" s="337" t="s">
        <v>7252</v>
      </c>
      <c r="B70" s="371" t="s">
        <v>467</v>
      </c>
      <c r="C70" s="338" t="s">
        <v>7253</v>
      </c>
      <c r="D70" s="311" t="s">
        <v>7254</v>
      </c>
      <c r="E70" s="387">
        <v>1</v>
      </c>
      <c r="F70" s="379"/>
      <c r="G70" s="454">
        <v>3.4302599999999996</v>
      </c>
      <c r="H70" s="178">
        <f>IF(G70="","",G70-G70*COMPASS!$U$17)</f>
        <v>3.4302599999999996</v>
      </c>
    </row>
    <row r="71" spans="1:8" ht="14.85" customHeight="1">
      <c r="A71" s="337" t="s">
        <v>7255</v>
      </c>
      <c r="B71" s="371" t="s">
        <v>467</v>
      </c>
      <c r="C71" s="338" t="s">
        <v>7256</v>
      </c>
      <c r="D71" s="311" t="s">
        <v>7257</v>
      </c>
      <c r="E71" s="387">
        <v>1</v>
      </c>
      <c r="F71" s="379"/>
      <c r="G71" s="454">
        <v>4.24</v>
      </c>
      <c r="H71" s="178">
        <f>IF(G71="","",G71-G71*COMPASS!$U$17)</f>
        <v>4.24</v>
      </c>
    </row>
    <row r="72" spans="1:8" ht="14.85" customHeight="1">
      <c r="A72" s="337" t="s">
        <v>7258</v>
      </c>
      <c r="B72" s="371" t="s">
        <v>467</v>
      </c>
      <c r="C72" s="338" t="s">
        <v>7259</v>
      </c>
      <c r="D72" s="311" t="s">
        <v>7260</v>
      </c>
      <c r="E72" s="387">
        <v>1</v>
      </c>
      <c r="F72" s="379"/>
      <c r="G72" s="454">
        <v>6.03</v>
      </c>
      <c r="H72" s="178">
        <f>IF(G72="","",G72-G72*COMPASS!$U$17)</f>
        <v>6.03</v>
      </c>
    </row>
    <row r="73" spans="1:8" ht="14.85" customHeight="1">
      <c r="A73" s="337" t="s">
        <v>7261</v>
      </c>
      <c r="B73" s="371" t="s">
        <v>467</v>
      </c>
      <c r="C73" s="338" t="s">
        <v>7262</v>
      </c>
      <c r="D73" s="311" t="s">
        <v>7263</v>
      </c>
      <c r="E73" s="387">
        <v>1</v>
      </c>
      <c r="F73" s="379"/>
      <c r="G73" s="455">
        <v>6.7100699999999991</v>
      </c>
      <c r="H73" s="178">
        <f>IF(G73="","",G73-G73*COMPASS!$U$17)</f>
        <v>6.7100699999999991</v>
      </c>
    </row>
    <row r="74" spans="1:8" ht="14.85" customHeight="1">
      <c r="A74" s="337" t="s">
        <v>7264</v>
      </c>
      <c r="B74" s="371" t="s">
        <v>467</v>
      </c>
      <c r="C74" s="338" t="s">
        <v>7265</v>
      </c>
      <c r="D74" s="311" t="s">
        <v>7266</v>
      </c>
      <c r="E74" s="387">
        <v>1</v>
      </c>
      <c r="F74" s="379"/>
      <c r="G74" s="455">
        <v>9.3880800000000004</v>
      </c>
      <c r="H74" s="178">
        <f>IF(G74="","",G74-G74*COMPASS!$U$17)</f>
        <v>9.3880800000000004</v>
      </c>
    </row>
    <row r="75" spans="1:8" ht="14.85" customHeight="1">
      <c r="A75" s="350" t="s">
        <v>7267</v>
      </c>
      <c r="B75" s="376"/>
      <c r="C75" s="351"/>
      <c r="D75" s="392"/>
      <c r="E75" s="386"/>
      <c r="F75" s="386"/>
      <c r="G75" s="389"/>
      <c r="H75" s="178" t="str">
        <f>IF(G75="","",G75-G75*COMPASS!$U$17)</f>
        <v/>
      </c>
    </row>
    <row r="76" spans="1:8" ht="14.85" customHeight="1">
      <c r="A76" s="337" t="s">
        <v>7268</v>
      </c>
      <c r="B76" s="371" t="s">
        <v>467</v>
      </c>
      <c r="C76" s="338" t="s">
        <v>7269</v>
      </c>
      <c r="D76" s="311" t="s">
        <v>7270</v>
      </c>
      <c r="E76" s="387">
        <v>1</v>
      </c>
      <c r="F76" s="379"/>
      <c r="G76" s="455">
        <v>207.90660000000003</v>
      </c>
      <c r="H76" s="178">
        <f>IF(G76="","",G76-G76*COMPASS!$U$17)</f>
        <v>207.90660000000003</v>
      </c>
    </row>
    <row r="77" spans="1:8" ht="14.85" customHeight="1">
      <c r="A77" s="337" t="s">
        <v>7271</v>
      </c>
      <c r="B77" s="371" t="s">
        <v>467</v>
      </c>
      <c r="C77" s="338" t="s">
        <v>7272</v>
      </c>
      <c r="D77" s="311" t="s">
        <v>7273</v>
      </c>
      <c r="E77" s="387">
        <v>1</v>
      </c>
      <c r="F77" s="379"/>
      <c r="G77" s="455">
        <v>7.5650849999999981</v>
      </c>
      <c r="H77" s="178">
        <f>IF(G77="","",G77-G77*COMPASS!$U$17)</f>
        <v>7.5650849999999981</v>
      </c>
    </row>
    <row r="78" spans="1:8" ht="14.85" customHeight="1">
      <c r="A78" s="350" t="s">
        <v>7274</v>
      </c>
      <c r="B78" s="376"/>
      <c r="C78" s="351"/>
      <c r="D78" s="392"/>
      <c r="E78" s="386"/>
      <c r="F78" s="386"/>
      <c r="G78" s="389"/>
      <c r="H78" s="178" t="str">
        <f>IF(G78="","",G78-G78*COMPASS!$U$17)</f>
        <v/>
      </c>
    </row>
    <row r="79" spans="1:8" ht="14.85" customHeight="1">
      <c r="A79" s="337" t="s">
        <v>7275</v>
      </c>
      <c r="B79" s="371" t="s">
        <v>467</v>
      </c>
      <c r="C79" s="338" t="s">
        <v>7276</v>
      </c>
      <c r="D79" s="311" t="s">
        <v>7277</v>
      </c>
      <c r="E79" s="387">
        <v>1</v>
      </c>
      <c r="F79" s="379"/>
      <c r="G79" s="455">
        <v>7.9738499999999988</v>
      </c>
      <c r="H79" s="178">
        <f>IF(G79="","",G79-G79*COMPASS!$U$17)</f>
        <v>7.9738499999999988</v>
      </c>
    </row>
    <row r="80" spans="1:8" ht="14.85" customHeight="1">
      <c r="A80" s="337" t="s">
        <v>7278</v>
      </c>
      <c r="B80" s="371" t="s">
        <v>467</v>
      </c>
      <c r="C80" s="338" t="s">
        <v>7279</v>
      </c>
      <c r="D80" s="311" t="s">
        <v>7280</v>
      </c>
      <c r="E80" s="387">
        <v>1</v>
      </c>
      <c r="F80" s="379"/>
      <c r="G80" s="455">
        <v>9.568620000000001</v>
      </c>
      <c r="H80" s="178">
        <f>IF(G80="","",G80-G80*COMPASS!$U$17)</f>
        <v>9.568620000000001</v>
      </c>
    </row>
    <row r="81" spans="1:8" ht="14.85" customHeight="1">
      <c r="A81" s="337" t="s">
        <v>7281</v>
      </c>
      <c r="B81" s="371" t="s">
        <v>467</v>
      </c>
      <c r="C81" s="338" t="s">
        <v>7282</v>
      </c>
      <c r="D81" s="311" t="s">
        <v>7283</v>
      </c>
      <c r="E81" s="387">
        <v>1</v>
      </c>
      <c r="F81" s="379"/>
      <c r="G81" s="455">
        <v>14.7441</v>
      </c>
      <c r="H81" s="178">
        <f>IF(G81="","",G81-G81*COMPASS!$U$17)</f>
        <v>14.7441</v>
      </c>
    </row>
    <row r="82" spans="1:8" ht="14.85" customHeight="1">
      <c r="A82" s="337" t="s">
        <v>7284</v>
      </c>
      <c r="B82" s="371" t="s">
        <v>216</v>
      </c>
      <c r="C82" s="338" t="s">
        <v>7285</v>
      </c>
      <c r="D82" s="311" t="s">
        <v>7286</v>
      </c>
      <c r="E82" s="387">
        <v>1</v>
      </c>
      <c r="F82" s="379"/>
      <c r="G82" s="455">
        <v>26.93</v>
      </c>
      <c r="H82" s="178">
        <f>IF(G82="","",G82-G82*COMPASS!$U$17)</f>
        <v>26.93</v>
      </c>
    </row>
    <row r="83" spans="1:8" ht="14.85" customHeight="1">
      <c r="A83" s="350" t="s">
        <v>7287</v>
      </c>
      <c r="B83" s="376"/>
      <c r="C83" s="351"/>
      <c r="D83" s="392"/>
      <c r="E83" s="386"/>
      <c r="F83" s="386"/>
      <c r="G83" s="389"/>
      <c r="H83" s="178" t="str">
        <f>IF(G83="","",G83-G83*COMPASS!$U$17)</f>
        <v/>
      </c>
    </row>
    <row r="84" spans="1:8" ht="14.85" customHeight="1">
      <c r="A84" s="337" t="s">
        <v>7288</v>
      </c>
      <c r="B84" s="371" t="s">
        <v>571</v>
      </c>
      <c r="C84" s="338"/>
      <c r="D84" s="311" t="s">
        <v>7289</v>
      </c>
      <c r="E84" s="387">
        <v>500</v>
      </c>
      <c r="F84" s="380"/>
      <c r="G84" s="455" t="s">
        <v>3313</v>
      </c>
      <c r="H84" s="178" t="e">
        <f>IF(G84="","",G84-G84*COMPASS!$U$17)</f>
        <v>#VALUE!</v>
      </c>
    </row>
    <row r="85" spans="1:8" ht="14.85" customHeight="1">
      <c r="A85" s="337" t="s">
        <v>7290</v>
      </c>
      <c r="B85" s="371" t="s">
        <v>467</v>
      </c>
      <c r="C85" s="338" t="s">
        <v>7291</v>
      </c>
      <c r="D85" s="311" t="s">
        <v>7292</v>
      </c>
      <c r="E85" s="387">
        <v>1</v>
      </c>
      <c r="F85" s="379"/>
      <c r="G85" s="455">
        <v>9.678091499999999</v>
      </c>
      <c r="H85" s="178">
        <f>IF(G85="","",G85-G85*COMPASS!$U$17)</f>
        <v>9.678091499999999</v>
      </c>
    </row>
    <row r="86" spans="1:8" ht="14.85" customHeight="1">
      <c r="A86" s="350" t="s">
        <v>7293</v>
      </c>
      <c r="B86" s="376"/>
      <c r="C86" s="351"/>
      <c r="D86" s="392"/>
      <c r="E86" s="386"/>
      <c r="F86" s="386"/>
      <c r="G86" s="389"/>
      <c r="H86" s="178" t="str">
        <f>IF(G86="","",G86-G86*COMPASS!$U$17)</f>
        <v/>
      </c>
    </row>
    <row r="87" spans="1:8" ht="14.85" customHeight="1">
      <c r="A87" s="337" t="s">
        <v>7294</v>
      </c>
      <c r="B87" s="371" t="s">
        <v>467</v>
      </c>
      <c r="C87" s="338" t="s">
        <v>7295</v>
      </c>
      <c r="D87" s="311" t="s">
        <v>7296</v>
      </c>
      <c r="E87" s="387">
        <v>1</v>
      </c>
      <c r="F87" s="380"/>
      <c r="G87" s="455">
        <v>9.5599499999999988</v>
      </c>
      <c r="H87" s="178">
        <f>IF(G87="","",G87-G87*COMPASS!$U$17)</f>
        <v>9.5599499999999988</v>
      </c>
    </row>
    <row r="88" spans="1:8" ht="14.85" customHeight="1">
      <c r="A88" s="337" t="s">
        <v>7297</v>
      </c>
      <c r="B88" s="371" t="s">
        <v>467</v>
      </c>
      <c r="C88" s="338" t="s">
        <v>7298</v>
      </c>
      <c r="D88" s="311" t="s">
        <v>7299</v>
      </c>
      <c r="E88" s="387">
        <v>1</v>
      </c>
      <c r="F88" s="380"/>
      <c r="G88" s="455">
        <v>13.90005</v>
      </c>
      <c r="H88" s="178">
        <f>IF(G88="","",G88-G88*COMPASS!$U$17)</f>
        <v>13.90005</v>
      </c>
    </row>
    <row r="89" spans="1:8" ht="14.85" customHeight="1">
      <c r="A89" s="337" t="s">
        <v>7300</v>
      </c>
      <c r="B89" s="371" t="s">
        <v>467</v>
      </c>
      <c r="C89" s="338" t="s">
        <v>7301</v>
      </c>
      <c r="D89" s="311" t="s">
        <v>7302</v>
      </c>
      <c r="E89" s="387">
        <v>1</v>
      </c>
      <c r="F89" s="380"/>
      <c r="G89" s="455">
        <v>17.360399999999998</v>
      </c>
      <c r="H89" s="178">
        <f>IF(G89="","",G89-G89*COMPASS!$U$17)</f>
        <v>17.360399999999998</v>
      </c>
    </row>
    <row r="90" spans="1:8" ht="14.85" customHeight="1">
      <c r="A90" s="337" t="s">
        <v>7303</v>
      </c>
      <c r="B90" s="371" t="s">
        <v>467</v>
      </c>
      <c r="C90" s="338" t="s">
        <v>7304</v>
      </c>
      <c r="D90" s="311" t="s">
        <v>7305</v>
      </c>
      <c r="E90" s="387">
        <v>1</v>
      </c>
      <c r="F90" s="380"/>
      <c r="G90" s="455">
        <v>25.51275</v>
      </c>
      <c r="H90" s="178">
        <f>IF(G90="","",G90-G90*COMPASS!$U$17)</f>
        <v>25.51275</v>
      </c>
    </row>
    <row r="91" spans="1:8" ht="14.85" customHeight="1">
      <c r="A91" s="337" t="s">
        <v>7306</v>
      </c>
      <c r="B91" s="371" t="s">
        <v>4437</v>
      </c>
      <c r="C91" s="338" t="s">
        <v>7307</v>
      </c>
      <c r="D91" s="311" t="s">
        <v>7308</v>
      </c>
      <c r="E91" s="387">
        <v>1</v>
      </c>
      <c r="F91" s="380"/>
      <c r="G91" s="455">
        <v>38.79</v>
      </c>
      <c r="H91" s="178">
        <f>IF(G91="","",G91-G91*COMPASS!$U$17)</f>
        <v>38.79</v>
      </c>
    </row>
    <row r="92" spans="1:8" ht="14.85" customHeight="1">
      <c r="A92" s="350" t="s">
        <v>7309</v>
      </c>
      <c r="B92" s="376"/>
      <c r="C92" s="351"/>
      <c r="D92" s="392"/>
      <c r="E92" s="386"/>
      <c r="F92" s="386"/>
      <c r="G92" s="389"/>
      <c r="H92" s="178" t="str">
        <f>IF(G92="","",G92-G92*COMPASS!$U$17)</f>
        <v/>
      </c>
    </row>
    <row r="93" spans="1:8" ht="14.85" customHeight="1">
      <c r="A93" s="337" t="s">
        <v>7310</v>
      </c>
      <c r="B93" s="371" t="s">
        <v>4437</v>
      </c>
      <c r="C93" s="338" t="s">
        <v>7311</v>
      </c>
      <c r="D93" s="311" t="s">
        <v>7312</v>
      </c>
      <c r="E93" s="387">
        <v>1</v>
      </c>
      <c r="F93" s="397"/>
      <c r="G93" s="455">
        <v>9.9600000000000009</v>
      </c>
      <c r="H93" s="178">
        <f>IF(G93="","",G93-G93*COMPASS!$U$17)</f>
        <v>9.9600000000000009</v>
      </c>
    </row>
    <row r="94" spans="1:8" ht="14.85" customHeight="1">
      <c r="A94" s="337" t="s">
        <v>7313</v>
      </c>
      <c r="B94" s="371" t="s">
        <v>467</v>
      </c>
      <c r="C94" s="339" t="s">
        <v>7314</v>
      </c>
      <c r="D94" s="311" t="s">
        <v>7315</v>
      </c>
      <c r="E94" s="387">
        <v>1</v>
      </c>
      <c r="F94" s="397"/>
      <c r="G94" s="455">
        <v>14.112796499999998</v>
      </c>
      <c r="H94" s="178">
        <f>IF(G94="","",G94-G94*COMPASS!$U$17)</f>
        <v>14.112796499999998</v>
      </c>
    </row>
    <row r="95" spans="1:8" ht="14.85" customHeight="1">
      <c r="A95" s="350" t="s">
        <v>7316</v>
      </c>
      <c r="B95" s="376"/>
      <c r="C95" s="351"/>
      <c r="D95" s="392"/>
      <c r="E95" s="386"/>
      <c r="F95" s="386"/>
      <c r="G95" s="389"/>
      <c r="H95" s="178" t="str">
        <f>IF(G95="","",G95-G95*COMPASS!$U$17)</f>
        <v/>
      </c>
    </row>
    <row r="96" spans="1:8" ht="14.85" customHeight="1">
      <c r="A96" s="337" t="s">
        <v>7317</v>
      </c>
      <c r="B96" s="371" t="s">
        <v>467</v>
      </c>
      <c r="C96" s="338" t="s">
        <v>7318</v>
      </c>
      <c r="D96" s="311" t="s">
        <v>7319</v>
      </c>
      <c r="E96" s="387">
        <v>1</v>
      </c>
      <c r="F96" s="379"/>
      <c r="G96" s="455">
        <v>10.381049999999998</v>
      </c>
      <c r="H96" s="178">
        <f>IF(G96="","",G96-G96*COMPASS!$U$17)</f>
        <v>10.381049999999998</v>
      </c>
    </row>
    <row r="97" spans="1:8" ht="14.85" customHeight="1">
      <c r="A97" s="337" t="s">
        <v>7320</v>
      </c>
      <c r="B97" s="371" t="s">
        <v>467</v>
      </c>
      <c r="C97" s="338" t="s">
        <v>7321</v>
      </c>
      <c r="D97" s="311" t="s">
        <v>7322</v>
      </c>
      <c r="E97" s="387">
        <v>1</v>
      </c>
      <c r="F97" s="379"/>
      <c r="G97" s="455">
        <v>14.83437</v>
      </c>
      <c r="H97" s="178">
        <f>IF(G97="","",G97-G97*COMPASS!$U$17)</f>
        <v>14.83437</v>
      </c>
    </row>
    <row r="98" spans="1:8" ht="14.85" customHeight="1">
      <c r="A98" s="337" t="s">
        <v>7323</v>
      </c>
      <c r="B98" s="371" t="s">
        <v>467</v>
      </c>
      <c r="C98" s="338" t="s">
        <v>7324</v>
      </c>
      <c r="D98" s="311" t="s">
        <v>7325</v>
      </c>
      <c r="E98" s="387">
        <v>1</v>
      </c>
      <c r="F98" s="379"/>
      <c r="G98" s="455">
        <v>18.655799999999999</v>
      </c>
      <c r="H98" s="178">
        <f>IF(G98="","",G98-G98*COMPASS!$U$17)</f>
        <v>18.655799999999999</v>
      </c>
    </row>
    <row r="99" spans="1:8" ht="14.85" customHeight="1">
      <c r="A99" s="337" t="s">
        <v>7326</v>
      </c>
      <c r="B99" s="371" t="s">
        <v>467</v>
      </c>
      <c r="C99" s="338" t="s">
        <v>7327</v>
      </c>
      <c r="D99" s="311" t="s">
        <v>7328</v>
      </c>
      <c r="E99" s="387">
        <v>1</v>
      </c>
      <c r="F99" s="379"/>
      <c r="G99" s="455">
        <v>28.134149999999998</v>
      </c>
      <c r="H99" s="178">
        <f>IF(G99="","",G99-G99*COMPASS!$U$17)</f>
        <v>28.134149999999998</v>
      </c>
    </row>
    <row r="100" spans="1:8" ht="14.85" customHeight="1">
      <c r="A100" s="350" t="s">
        <v>7329</v>
      </c>
      <c r="B100" s="376"/>
      <c r="C100" s="351"/>
      <c r="D100" s="392"/>
      <c r="E100" s="386"/>
      <c r="F100" s="386"/>
      <c r="G100" s="389"/>
      <c r="H100" s="178" t="str">
        <f>IF(G100="","",G100-G100*COMPASS!$U$17)</f>
        <v/>
      </c>
    </row>
    <row r="101" spans="1:8" ht="14.85" customHeight="1">
      <c r="A101" s="337" t="s">
        <v>7330</v>
      </c>
      <c r="B101" s="378" t="s">
        <v>467</v>
      </c>
      <c r="C101" s="37" t="s">
        <v>7331</v>
      </c>
      <c r="D101" s="349" t="s">
        <v>7332</v>
      </c>
      <c r="E101" s="387">
        <v>1</v>
      </c>
      <c r="F101" s="379"/>
      <c r="G101" s="455">
        <v>101.06415</v>
      </c>
      <c r="H101" s="178">
        <f>IF(G101="","",G101-G101*COMPASS!$U$17)</f>
        <v>101.06415</v>
      </c>
    </row>
    <row r="102" spans="1:8" ht="14.85" customHeight="1">
      <c r="A102" s="337" t="s">
        <v>7333</v>
      </c>
      <c r="B102" s="378" t="s">
        <v>467</v>
      </c>
      <c r="C102" s="37" t="s">
        <v>7334</v>
      </c>
      <c r="D102" s="349" t="s">
        <v>7335</v>
      </c>
      <c r="E102" s="387">
        <v>1</v>
      </c>
      <c r="F102" s="379"/>
      <c r="G102" s="455">
        <v>145.66365000000002</v>
      </c>
      <c r="H102" s="178">
        <f>IF(G102="","",G102-G102*COMPASS!$U$17)</f>
        <v>145.66365000000002</v>
      </c>
    </row>
    <row r="103" spans="1:8" ht="14.85" customHeight="1">
      <c r="A103" s="350" t="s">
        <v>7336</v>
      </c>
      <c r="B103" s="376"/>
      <c r="C103" s="351"/>
      <c r="D103" s="392"/>
      <c r="E103" s="386"/>
      <c r="F103" s="386"/>
      <c r="G103" s="389"/>
      <c r="H103" s="178" t="str">
        <f>IF(G103="","",G103-G103*COMPASS!$U$17)</f>
        <v/>
      </c>
    </row>
    <row r="104" spans="1:8" ht="14.85" customHeight="1">
      <c r="A104" s="337" t="s">
        <v>7337</v>
      </c>
      <c r="B104" s="371" t="s">
        <v>467</v>
      </c>
      <c r="C104" s="338" t="s">
        <v>7337</v>
      </c>
      <c r="D104" s="349" t="s">
        <v>8335</v>
      </c>
      <c r="E104" s="387">
        <v>1</v>
      </c>
      <c r="F104" s="379"/>
      <c r="G104" s="455">
        <v>68.66640000000001</v>
      </c>
      <c r="H104" s="178">
        <f>IF(G104="","",G104-G104*COMPASS!$U$17)</f>
        <v>68.66640000000001</v>
      </c>
    </row>
    <row r="105" spans="1:8" ht="14.85" customHeight="1">
      <c r="A105" s="350" t="s">
        <v>277</v>
      </c>
      <c r="B105" s="376"/>
      <c r="C105" s="351"/>
      <c r="D105" s="392"/>
      <c r="E105" s="386"/>
      <c r="F105" s="386"/>
      <c r="G105" s="389"/>
      <c r="H105" s="178" t="str">
        <f>IF(G105="","",G105-G105*COMPASS!$U$17)</f>
        <v/>
      </c>
    </row>
    <row r="106" spans="1:8" ht="14.85" customHeight="1">
      <c r="A106" s="337" t="s">
        <v>7338</v>
      </c>
      <c r="B106" s="371" t="s">
        <v>571</v>
      </c>
      <c r="C106" s="311" t="s">
        <v>7338</v>
      </c>
      <c r="D106" s="311" t="s">
        <v>7339</v>
      </c>
      <c r="E106" s="387">
        <v>1</v>
      </c>
      <c r="F106" s="379"/>
      <c r="G106" s="455">
        <v>11.668295100000002</v>
      </c>
      <c r="H106" s="178">
        <f>IF(G106="","",G106-G106*COMPASS!$U$17)</f>
        <v>11.668295100000002</v>
      </c>
    </row>
    <row r="107" spans="1:8" ht="14.85" customHeight="1">
      <c r="A107" s="337" t="s">
        <v>7340</v>
      </c>
      <c r="B107" s="371" t="s">
        <v>571</v>
      </c>
      <c r="C107" s="311" t="s">
        <v>7340</v>
      </c>
      <c r="D107" s="311" t="s">
        <v>7341</v>
      </c>
      <c r="E107" s="387">
        <v>1</v>
      </c>
      <c r="F107" s="380"/>
      <c r="G107" s="455">
        <v>11.54</v>
      </c>
      <c r="H107" s="178">
        <f>IF(G107="","",G107-G107*COMPASS!$U$17)</f>
        <v>11.54</v>
      </c>
    </row>
    <row r="108" spans="1:8" ht="14.85" customHeight="1">
      <c r="A108" s="337" t="s">
        <v>7342</v>
      </c>
      <c r="B108" s="371" t="s">
        <v>467</v>
      </c>
      <c r="C108" s="311" t="s">
        <v>7342</v>
      </c>
      <c r="D108" s="311" t="s">
        <v>7343</v>
      </c>
      <c r="E108" s="387">
        <v>5</v>
      </c>
      <c r="F108" s="380"/>
      <c r="G108" s="455">
        <v>2</v>
      </c>
      <c r="H108" s="178">
        <f>IF(G108="","",G108-G108*COMPASS!$U$17)</f>
        <v>2</v>
      </c>
    </row>
    <row r="109" spans="1:8" ht="14.85" customHeight="1">
      <c r="A109" s="337" t="s">
        <v>7344</v>
      </c>
      <c r="B109" s="371" t="s">
        <v>467</v>
      </c>
      <c r="C109" s="311" t="s">
        <v>7344</v>
      </c>
      <c r="D109" s="311" t="s">
        <v>7345</v>
      </c>
      <c r="E109" s="387">
        <v>5</v>
      </c>
      <c r="F109" s="380"/>
      <c r="G109" s="455">
        <v>2</v>
      </c>
      <c r="H109" s="178">
        <f>IF(G109="","",G109-G109*COMPASS!$U$17)</f>
        <v>2</v>
      </c>
    </row>
    <row r="110" spans="1:8" ht="14.85" customHeight="1">
      <c r="A110" s="337" t="s">
        <v>7346</v>
      </c>
      <c r="B110" s="371" t="s">
        <v>467</v>
      </c>
      <c r="C110" s="311" t="s">
        <v>7346</v>
      </c>
      <c r="D110" s="311" t="s">
        <v>7347</v>
      </c>
      <c r="E110" s="387">
        <v>5</v>
      </c>
      <c r="F110" s="380"/>
      <c r="G110" s="455">
        <v>2</v>
      </c>
      <c r="H110" s="178">
        <f>IF(G110="","",G110-G110*COMPASS!$U$17)</f>
        <v>2</v>
      </c>
    </row>
    <row r="111" spans="1:8" ht="14.85" customHeight="1">
      <c r="A111" s="337" t="s">
        <v>7348</v>
      </c>
      <c r="B111" s="371" t="s">
        <v>467</v>
      </c>
      <c r="C111" s="311" t="s">
        <v>7348</v>
      </c>
      <c r="D111" s="311" t="s">
        <v>7349</v>
      </c>
      <c r="E111" s="387">
        <v>5</v>
      </c>
      <c r="F111" s="380"/>
      <c r="G111" s="455">
        <v>2</v>
      </c>
      <c r="H111" s="178">
        <f>IF(G111="","",G111-G111*COMPASS!$U$17)</f>
        <v>2</v>
      </c>
    </row>
    <row r="112" spans="1:8" ht="14.85" customHeight="1">
      <c r="A112" s="337" t="s">
        <v>7350</v>
      </c>
      <c r="B112" s="371" t="s">
        <v>467</v>
      </c>
      <c r="C112" s="311" t="s">
        <v>7350</v>
      </c>
      <c r="D112" s="311" t="s">
        <v>7351</v>
      </c>
      <c r="E112" s="387">
        <v>20</v>
      </c>
      <c r="F112" s="380"/>
      <c r="G112" s="455">
        <v>0.6</v>
      </c>
      <c r="H112" s="178">
        <f>IF(G112="","",G112-G112*COMPASS!$U$17)</f>
        <v>0.6</v>
      </c>
    </row>
    <row r="113" spans="1:8" ht="14.85" customHeight="1">
      <c r="A113" s="337" t="s">
        <v>7352</v>
      </c>
      <c r="B113" s="371" t="s">
        <v>467</v>
      </c>
      <c r="C113" s="311" t="s">
        <v>7352</v>
      </c>
      <c r="D113" s="311" t="s">
        <v>7353</v>
      </c>
      <c r="E113" s="387">
        <v>1</v>
      </c>
      <c r="F113" s="380"/>
      <c r="G113" s="455">
        <v>1.63</v>
      </c>
      <c r="H113" s="178">
        <f>IF(G113="","",G113-G113*COMPASS!$U$17)</f>
        <v>1.63</v>
      </c>
    </row>
    <row r="114" spans="1:8" ht="14.85" customHeight="1">
      <c r="A114" s="337" t="s">
        <v>7354</v>
      </c>
      <c r="B114" s="371" t="s">
        <v>467</v>
      </c>
      <c r="C114" s="311" t="s">
        <v>7354</v>
      </c>
      <c r="D114" s="311" t="s">
        <v>7355</v>
      </c>
      <c r="E114" s="387">
        <v>1</v>
      </c>
      <c r="F114" s="380"/>
      <c r="G114" s="455">
        <v>1.63</v>
      </c>
      <c r="H114" s="178">
        <f>IF(G114="","",G114-G114*COMPASS!$U$17)</f>
        <v>1.63</v>
      </c>
    </row>
    <row r="115" spans="1:8" ht="14.85" customHeight="1">
      <c r="A115" s="337" t="s">
        <v>7356</v>
      </c>
      <c r="B115" s="371" t="s">
        <v>467</v>
      </c>
      <c r="C115" s="311" t="s">
        <v>7356</v>
      </c>
      <c r="D115" s="311" t="s">
        <v>7357</v>
      </c>
      <c r="E115" s="387">
        <v>1</v>
      </c>
      <c r="F115" s="380"/>
      <c r="G115" s="455">
        <v>1.63</v>
      </c>
      <c r="H115" s="178">
        <f>IF(G115="","",G115-G115*COMPASS!$U$17)</f>
        <v>1.63</v>
      </c>
    </row>
    <row r="116" spans="1:8" ht="14.85" customHeight="1">
      <c r="A116" s="337" t="s">
        <v>7358</v>
      </c>
      <c r="B116" s="371" t="s">
        <v>467</v>
      </c>
      <c r="C116" s="311" t="s">
        <v>7358</v>
      </c>
      <c r="D116" s="311" t="s">
        <v>7359</v>
      </c>
      <c r="E116" s="387">
        <v>1</v>
      </c>
      <c r="F116" s="380"/>
      <c r="G116" s="455">
        <v>1.63</v>
      </c>
      <c r="H116" s="178">
        <f>IF(G116="","",G116-G116*COMPASS!$U$17)</f>
        <v>1.63</v>
      </c>
    </row>
    <row r="117" spans="1:8" ht="14.85" customHeight="1">
      <c r="A117" s="337" t="s">
        <v>7360</v>
      </c>
      <c r="B117" s="371" t="s">
        <v>4437</v>
      </c>
      <c r="C117" s="311" t="s">
        <v>7360</v>
      </c>
      <c r="D117" s="311" t="s">
        <v>7361</v>
      </c>
      <c r="E117" s="387">
        <v>1</v>
      </c>
      <c r="F117" s="380"/>
      <c r="G117" s="455">
        <v>90.33</v>
      </c>
      <c r="H117" s="178">
        <f>IF(G117="","",G117-G117*COMPASS!$U$17)</f>
        <v>90.33</v>
      </c>
    </row>
    <row r="118" spans="1:8" ht="14.85" customHeight="1">
      <c r="A118" s="337" t="s">
        <v>7362</v>
      </c>
      <c r="B118" s="371" t="s">
        <v>467</v>
      </c>
      <c r="C118" s="311" t="s">
        <v>7362</v>
      </c>
      <c r="D118" s="311" t="s">
        <v>7363</v>
      </c>
      <c r="E118" s="387">
        <v>1</v>
      </c>
      <c r="F118" s="379"/>
      <c r="G118" s="455">
        <v>116.96849999999999</v>
      </c>
      <c r="H118" s="178">
        <f>IF(G118="","",G118-G118*COMPASS!$U$17)</f>
        <v>116.96849999999999</v>
      </c>
    </row>
    <row r="119" spans="1:8" ht="14.85" customHeight="1">
      <c r="A119" s="350" t="s">
        <v>7364</v>
      </c>
      <c r="B119" s="376"/>
      <c r="C119" s="351"/>
      <c r="D119" s="392"/>
      <c r="E119" s="386"/>
      <c r="F119" s="386"/>
      <c r="G119" s="389"/>
      <c r="H119" s="178" t="str">
        <f>IF(G119="","",G119-G119*COMPASS!$U$17)</f>
        <v/>
      </c>
    </row>
    <row r="120" spans="1:8" ht="14.85" customHeight="1">
      <c r="A120" s="337" t="s">
        <v>7365</v>
      </c>
      <c r="B120" s="371" t="s">
        <v>467</v>
      </c>
      <c r="C120" s="338" t="s">
        <v>7366</v>
      </c>
      <c r="D120" s="311" t="s">
        <v>7367</v>
      </c>
      <c r="E120" s="387">
        <v>10</v>
      </c>
      <c r="F120" s="379"/>
      <c r="G120" s="455">
        <v>8.7883455000000019</v>
      </c>
      <c r="H120" s="178">
        <f>IF(G120="","",G120-G120*COMPASS!$U$17)</f>
        <v>8.7883455000000019</v>
      </c>
    </row>
    <row r="121" spans="1:8" ht="14.85" customHeight="1">
      <c r="A121" s="350" t="s">
        <v>7368</v>
      </c>
      <c r="B121" s="376"/>
      <c r="C121" s="351"/>
      <c r="D121" s="392"/>
      <c r="E121" s="386"/>
      <c r="F121" s="386"/>
      <c r="G121" s="389"/>
      <c r="H121" s="178" t="str">
        <f>IF(G121="","",G121-G121*COMPASS!$U$17)</f>
        <v/>
      </c>
    </row>
    <row r="122" spans="1:8" ht="14.85" customHeight="1">
      <c r="A122" s="337" t="s">
        <v>7369</v>
      </c>
      <c r="B122" s="371" t="s">
        <v>467</v>
      </c>
      <c r="C122" s="338" t="s">
        <v>7370</v>
      </c>
      <c r="D122" s="311" t="s">
        <v>7371</v>
      </c>
      <c r="E122" s="387">
        <v>10</v>
      </c>
      <c r="F122" s="379"/>
      <c r="G122" s="455">
        <v>3.1561860000000004</v>
      </c>
      <c r="H122" s="178">
        <f>IF(G122="","",G122-G122*COMPASS!$U$17)</f>
        <v>3.1561860000000004</v>
      </c>
    </row>
    <row r="123" spans="1:8" ht="14.85" customHeight="1">
      <c r="A123" s="337" t="s">
        <v>7372</v>
      </c>
      <c r="B123" s="371" t="s">
        <v>467</v>
      </c>
      <c r="C123" s="338" t="s">
        <v>7373</v>
      </c>
      <c r="D123" s="311" t="s">
        <v>7374</v>
      </c>
      <c r="E123" s="387">
        <v>10</v>
      </c>
      <c r="F123" s="379"/>
      <c r="G123" s="455">
        <v>9.196473000000001</v>
      </c>
      <c r="H123" s="178">
        <f>IF(G123="","",G123-G123*COMPASS!$U$17)</f>
        <v>9.196473000000001</v>
      </c>
    </row>
    <row r="124" spans="1:8" ht="14.85" customHeight="1">
      <c r="A124" s="350" t="s">
        <v>7375</v>
      </c>
      <c r="B124" s="376"/>
      <c r="C124" s="351"/>
      <c r="D124" s="392"/>
      <c r="E124" s="386"/>
      <c r="F124" s="386"/>
      <c r="G124" s="389"/>
      <c r="H124" s="178" t="str">
        <f>IF(G124="","",G124-G124*COMPASS!$U$17)</f>
        <v/>
      </c>
    </row>
    <row r="125" spans="1:8" ht="14.85" customHeight="1">
      <c r="A125" s="337" t="s">
        <v>7376</v>
      </c>
      <c r="B125" s="371" t="s">
        <v>467</v>
      </c>
      <c r="C125" s="338" t="s">
        <v>7377</v>
      </c>
      <c r="D125" s="311" t="s">
        <v>7378</v>
      </c>
      <c r="E125" s="387">
        <v>10</v>
      </c>
      <c r="F125" s="379"/>
      <c r="G125" s="455">
        <v>4.0040220000000009</v>
      </c>
      <c r="H125" s="178">
        <f>IF(G125="","",G125-G125*COMPASS!$U$17)</f>
        <v>4.0040220000000009</v>
      </c>
    </row>
    <row r="126" spans="1:8" ht="14.85" customHeight="1">
      <c r="A126" s="337" t="s">
        <v>7379</v>
      </c>
      <c r="B126" s="371" t="s">
        <v>467</v>
      </c>
      <c r="C126" s="338" t="s">
        <v>7380</v>
      </c>
      <c r="D126" s="311" t="s">
        <v>7381</v>
      </c>
      <c r="E126" s="387">
        <v>10</v>
      </c>
      <c r="F126" s="379"/>
      <c r="G126" s="455">
        <v>7.4021722500000013</v>
      </c>
      <c r="H126" s="178">
        <f>IF(G126="","",G126-G126*COMPASS!$U$17)</f>
        <v>7.4021722500000013</v>
      </c>
    </row>
    <row r="127" spans="1:8" ht="14.85" customHeight="1">
      <c r="A127" s="350" t="s">
        <v>7382</v>
      </c>
      <c r="B127" s="376"/>
      <c r="C127" s="351"/>
      <c r="D127" s="392"/>
      <c r="E127" s="386"/>
      <c r="F127" s="386"/>
      <c r="G127" s="389"/>
      <c r="H127" s="178" t="str">
        <f>IF(G127="","",G127-G127*COMPASS!$U$17)</f>
        <v/>
      </c>
    </row>
    <row r="128" spans="1:8" ht="14.85" customHeight="1">
      <c r="A128" s="337" t="s">
        <v>7383</v>
      </c>
      <c r="B128" s="371" t="s">
        <v>467</v>
      </c>
      <c r="C128" s="338" t="s">
        <v>7384</v>
      </c>
      <c r="D128" s="311" t="s">
        <v>7385</v>
      </c>
      <c r="E128" s="387">
        <v>1</v>
      </c>
      <c r="F128" s="379"/>
      <c r="G128" s="455">
        <v>116.47958850000002</v>
      </c>
      <c r="H128" s="178">
        <f>IF(G128="","",G128-G128*COMPASS!$U$17)</f>
        <v>116.47958850000002</v>
      </c>
    </row>
    <row r="129" spans="1:8" ht="14.85" customHeight="1">
      <c r="A129" s="350" t="s">
        <v>7386</v>
      </c>
      <c r="B129" s="376"/>
      <c r="C129" s="351"/>
      <c r="D129" s="392"/>
      <c r="E129" s="386"/>
      <c r="F129" s="386"/>
      <c r="G129" s="456"/>
      <c r="H129" s="178" t="str">
        <f>IF(G129="","",G129-G129*COMPASS!$U$17)</f>
        <v/>
      </c>
    </row>
    <row r="130" spans="1:8" ht="14.85" customHeight="1">
      <c r="A130" s="337" t="s">
        <v>7387</v>
      </c>
      <c r="B130" s="371" t="s">
        <v>467</v>
      </c>
      <c r="C130" s="338" t="s">
        <v>7388</v>
      </c>
      <c r="D130" s="311" t="s">
        <v>7389</v>
      </c>
      <c r="E130" s="387">
        <v>1</v>
      </c>
      <c r="F130" s="379"/>
      <c r="G130" s="455">
        <v>10.885714285714286</v>
      </c>
      <c r="H130" s="178">
        <f>IF(G130="","",G130-G130*COMPASS!$U$17)</f>
        <v>10.885714285714286</v>
      </c>
    </row>
    <row r="131" spans="1:8" ht="14.85" customHeight="1">
      <c r="A131" s="337" t="s">
        <v>7390</v>
      </c>
      <c r="B131" s="371" t="s">
        <v>467</v>
      </c>
      <c r="C131" s="338" t="s">
        <v>7391</v>
      </c>
      <c r="D131" s="311" t="s">
        <v>7392</v>
      </c>
      <c r="E131" s="387">
        <v>1</v>
      </c>
      <c r="F131" s="379"/>
      <c r="G131" s="455">
        <v>11.771428571428572</v>
      </c>
      <c r="H131" s="178">
        <f>IF(G131="","",G131-G131*COMPASS!$U$17)</f>
        <v>11.771428571428572</v>
      </c>
    </row>
    <row r="132" spans="1:8" ht="14.85" customHeight="1">
      <c r="A132" s="337" t="s">
        <v>7393</v>
      </c>
      <c r="B132" s="371" t="s">
        <v>467</v>
      </c>
      <c r="C132" s="338" t="s">
        <v>7394</v>
      </c>
      <c r="D132" s="311" t="s">
        <v>7395</v>
      </c>
      <c r="E132" s="387">
        <v>1</v>
      </c>
      <c r="F132" s="380"/>
      <c r="G132" s="455">
        <v>11.542857142857144</v>
      </c>
      <c r="H132" s="178">
        <f>IF(G132="","",G132-G132*COMPASS!$U$17)</f>
        <v>11.542857142857144</v>
      </c>
    </row>
    <row r="133" spans="1:8" ht="14.85" customHeight="1">
      <c r="A133" s="337" t="s">
        <v>7396</v>
      </c>
      <c r="B133" s="371" t="s">
        <v>467</v>
      </c>
      <c r="C133" s="338" t="s">
        <v>7397</v>
      </c>
      <c r="D133" s="311" t="s">
        <v>7398</v>
      </c>
      <c r="E133" s="387">
        <v>1</v>
      </c>
      <c r="F133" s="380"/>
      <c r="G133" s="455">
        <v>13.257142857142856</v>
      </c>
      <c r="H133" s="178">
        <f>IF(G133="","",G133-G133*COMPASS!$U$17)</f>
        <v>13.257142857142856</v>
      </c>
    </row>
    <row r="134" spans="1:8" ht="14.85" customHeight="1">
      <c r="A134" s="337" t="s">
        <v>7399</v>
      </c>
      <c r="B134" s="371" t="s">
        <v>467</v>
      </c>
      <c r="C134" s="338" t="s">
        <v>7400</v>
      </c>
      <c r="D134" s="311" t="s">
        <v>7401</v>
      </c>
      <c r="E134" s="387">
        <v>1</v>
      </c>
      <c r="F134" s="380"/>
      <c r="G134" s="455">
        <v>14.885714285714286</v>
      </c>
      <c r="H134" s="178">
        <f>IF(G134="","",G134-G134*COMPASS!$U$17)</f>
        <v>14.885714285714286</v>
      </c>
    </row>
    <row r="135" spans="1:8" ht="14.85" customHeight="1">
      <c r="A135" s="337" t="s">
        <v>7402</v>
      </c>
      <c r="B135" s="371" t="s">
        <v>467</v>
      </c>
      <c r="C135" s="338" t="s">
        <v>7403</v>
      </c>
      <c r="D135" s="311" t="s">
        <v>7404</v>
      </c>
      <c r="E135" s="387">
        <v>1</v>
      </c>
      <c r="F135" s="380"/>
      <c r="G135" s="455">
        <v>18.285714285714288</v>
      </c>
      <c r="H135" s="178">
        <f>IF(G135="","",G135-G135*COMPASS!$U$17)</f>
        <v>18.285714285714288</v>
      </c>
    </row>
    <row r="136" spans="1:8" ht="14.85" customHeight="1">
      <c r="A136" s="337" t="s">
        <v>7405</v>
      </c>
      <c r="B136" s="371" t="s">
        <v>467</v>
      </c>
      <c r="C136" s="338" t="s">
        <v>7406</v>
      </c>
      <c r="D136" s="311" t="s">
        <v>7407</v>
      </c>
      <c r="E136" s="387">
        <v>1</v>
      </c>
      <c r="F136" s="380"/>
      <c r="G136" s="455">
        <v>11.200000000000001</v>
      </c>
      <c r="H136" s="178">
        <f>IF(G136="","",G136-G136*COMPASS!$U$17)</f>
        <v>11.200000000000001</v>
      </c>
    </row>
    <row r="137" spans="1:8" ht="14.85" customHeight="1">
      <c r="A137" s="337" t="s">
        <v>7408</v>
      </c>
      <c r="B137" s="371" t="s">
        <v>467</v>
      </c>
      <c r="C137" s="338" t="s">
        <v>7409</v>
      </c>
      <c r="D137" s="311" t="s">
        <v>7410</v>
      </c>
      <c r="E137" s="387">
        <v>1</v>
      </c>
      <c r="F137" s="380"/>
      <c r="G137" s="455">
        <v>11.828571428571429</v>
      </c>
      <c r="H137" s="178">
        <f>IF(G137="","",G137-G137*COMPASS!$U$17)</f>
        <v>11.828571428571429</v>
      </c>
    </row>
    <row r="138" spans="1:8" ht="14.85" customHeight="1">
      <c r="A138" s="337" t="s">
        <v>7411</v>
      </c>
      <c r="B138" s="371" t="s">
        <v>467</v>
      </c>
      <c r="C138" s="338" t="s">
        <v>7412</v>
      </c>
      <c r="D138" s="311" t="s">
        <v>7413</v>
      </c>
      <c r="E138" s="387">
        <v>1</v>
      </c>
      <c r="F138" s="380"/>
      <c r="G138" s="455">
        <v>12.428571428571429</v>
      </c>
      <c r="H138" s="178">
        <f>IF(G138="","",G138-G138*COMPASS!$U$17)</f>
        <v>12.428571428571429</v>
      </c>
    </row>
    <row r="139" spans="1:8" ht="14.85" customHeight="1">
      <c r="A139" s="337" t="s">
        <v>7414</v>
      </c>
      <c r="B139" s="371" t="s">
        <v>467</v>
      </c>
      <c r="C139" s="338" t="s">
        <v>7415</v>
      </c>
      <c r="D139" s="311" t="s">
        <v>7416</v>
      </c>
      <c r="E139" s="387">
        <v>1</v>
      </c>
      <c r="F139" s="380"/>
      <c r="G139" s="455">
        <v>13.685714285714287</v>
      </c>
      <c r="H139" s="178">
        <f>IF(G139="","",G139-G139*COMPASS!$U$17)</f>
        <v>13.685714285714287</v>
      </c>
    </row>
    <row r="140" spans="1:8" ht="14.85" customHeight="1">
      <c r="A140" s="350" t="s">
        <v>7417</v>
      </c>
      <c r="B140" s="376"/>
      <c r="C140" s="351"/>
      <c r="D140" s="392"/>
      <c r="E140" s="386"/>
      <c r="F140" s="386"/>
      <c r="G140" s="456"/>
      <c r="H140" s="178" t="str">
        <f>IF(G140="","",G140-G140*COMPASS!$U$17)</f>
        <v/>
      </c>
    </row>
    <row r="141" spans="1:8" ht="14.85" customHeight="1">
      <c r="A141" s="337" t="s">
        <v>7418</v>
      </c>
      <c r="B141" s="371" t="s">
        <v>467</v>
      </c>
      <c r="C141" s="338" t="s">
        <v>7419</v>
      </c>
      <c r="D141" s="311" t="s">
        <v>7420</v>
      </c>
      <c r="E141" s="387">
        <v>1</v>
      </c>
      <c r="F141" s="379"/>
      <c r="G141" s="455">
        <v>12.485714285714288</v>
      </c>
      <c r="H141" s="178">
        <f>IF(G141="","",G141-G141*COMPASS!$U$17)</f>
        <v>12.485714285714288</v>
      </c>
    </row>
    <row r="142" spans="1:8" ht="14.85" customHeight="1">
      <c r="A142" s="337" t="s">
        <v>7421</v>
      </c>
      <c r="B142" s="371" t="s">
        <v>467</v>
      </c>
      <c r="C142" s="338" t="s">
        <v>7422</v>
      </c>
      <c r="D142" s="311" t="s">
        <v>7423</v>
      </c>
      <c r="E142" s="387">
        <v>1</v>
      </c>
      <c r="F142" s="379"/>
      <c r="G142" s="455">
        <v>13.428571428571431</v>
      </c>
      <c r="H142" s="178">
        <f>IF(G142="","",G142-G142*COMPASS!$U$17)</f>
        <v>13.428571428571431</v>
      </c>
    </row>
    <row r="143" spans="1:8" ht="14.85" customHeight="1">
      <c r="A143" s="337" t="s">
        <v>7424</v>
      </c>
      <c r="B143" s="371" t="s">
        <v>467</v>
      </c>
      <c r="C143" s="338" t="s">
        <v>7425</v>
      </c>
      <c r="D143" s="311" t="s">
        <v>7426</v>
      </c>
      <c r="E143" s="387">
        <v>1</v>
      </c>
      <c r="F143" s="379"/>
      <c r="G143" s="455">
        <v>14.314285714285715</v>
      </c>
      <c r="H143" s="178">
        <f>IF(G143="","",G143-G143*COMPASS!$U$17)</f>
        <v>14.314285714285715</v>
      </c>
    </row>
    <row r="144" spans="1:8" ht="14.85" customHeight="1">
      <c r="A144" s="337" t="s">
        <v>7427</v>
      </c>
      <c r="B144" s="371" t="s">
        <v>467</v>
      </c>
      <c r="C144" s="338" t="s">
        <v>7428</v>
      </c>
      <c r="D144" s="311" t="s">
        <v>7429</v>
      </c>
      <c r="E144" s="387">
        <v>1</v>
      </c>
      <c r="F144" s="379"/>
      <c r="G144" s="455">
        <v>16.114285714285714</v>
      </c>
      <c r="H144" s="178">
        <f>IF(G144="","",G144-G144*COMPASS!$U$17)</f>
        <v>16.114285714285714</v>
      </c>
    </row>
    <row r="145" spans="1:8" ht="14.85" customHeight="1">
      <c r="A145" s="337" t="s">
        <v>7430</v>
      </c>
      <c r="B145" s="371" t="s">
        <v>467</v>
      </c>
      <c r="C145" s="338" t="s">
        <v>7431</v>
      </c>
      <c r="D145" s="311" t="s">
        <v>7432</v>
      </c>
      <c r="E145" s="387">
        <v>1</v>
      </c>
      <c r="F145" s="379"/>
      <c r="G145" s="455">
        <v>13.057142857142859</v>
      </c>
      <c r="H145" s="178">
        <f>IF(G145="","",G145-G145*COMPASS!$U$17)</f>
        <v>13.057142857142859</v>
      </c>
    </row>
    <row r="146" spans="1:8" ht="14.85" customHeight="1">
      <c r="A146" s="337" t="s">
        <v>7433</v>
      </c>
      <c r="B146" s="371" t="s">
        <v>467</v>
      </c>
      <c r="C146" s="338" t="s">
        <v>7434</v>
      </c>
      <c r="D146" s="311" t="s">
        <v>7435</v>
      </c>
      <c r="E146" s="387">
        <v>1</v>
      </c>
      <c r="F146" s="379"/>
      <c r="G146" s="455">
        <v>14.428571428571429</v>
      </c>
      <c r="H146" s="178">
        <f>IF(G146="","",G146-G146*COMPASS!$U$17)</f>
        <v>14.428571428571429</v>
      </c>
    </row>
    <row r="147" spans="1:8" ht="14.85" customHeight="1">
      <c r="A147" s="337" t="s">
        <v>7436</v>
      </c>
      <c r="B147" s="371" t="s">
        <v>467</v>
      </c>
      <c r="C147" s="338" t="s">
        <v>7437</v>
      </c>
      <c r="D147" s="311" t="s">
        <v>7438</v>
      </c>
      <c r="E147" s="387">
        <v>1</v>
      </c>
      <c r="F147" s="379"/>
      <c r="G147" s="455">
        <v>15.828571428571429</v>
      </c>
      <c r="H147" s="178">
        <f>IF(G147="","",G147-G147*COMPASS!$U$17)</f>
        <v>15.828571428571429</v>
      </c>
    </row>
    <row r="148" spans="1:8" ht="14.85" customHeight="1">
      <c r="A148" s="337" t="s">
        <v>7439</v>
      </c>
      <c r="B148" s="371" t="s">
        <v>467</v>
      </c>
      <c r="C148" s="338" t="s">
        <v>7440</v>
      </c>
      <c r="D148" s="311" t="s">
        <v>7441</v>
      </c>
      <c r="E148" s="387">
        <v>1</v>
      </c>
      <c r="F148" s="380"/>
      <c r="G148" s="455">
        <v>13.371428571428572</v>
      </c>
      <c r="H148" s="178">
        <f>IF(G148="","",G148-G148*COMPASS!$U$17)</f>
        <v>13.371428571428572</v>
      </c>
    </row>
    <row r="149" spans="1:8" ht="14.85" customHeight="1">
      <c r="A149" s="337" t="s">
        <v>7442</v>
      </c>
      <c r="B149" s="371" t="s">
        <v>467</v>
      </c>
      <c r="C149" s="338" t="s">
        <v>7443</v>
      </c>
      <c r="D149" s="311" t="s">
        <v>7444</v>
      </c>
      <c r="E149" s="387">
        <v>1</v>
      </c>
      <c r="F149" s="380"/>
      <c r="G149" s="455">
        <v>13.971428571428572</v>
      </c>
      <c r="H149" s="178">
        <f>IF(G149="","",G149-G149*COMPASS!$U$17)</f>
        <v>13.971428571428572</v>
      </c>
    </row>
    <row r="150" spans="1:8" ht="14.85" customHeight="1">
      <c r="A150" s="337" t="s">
        <v>7445</v>
      </c>
      <c r="B150" s="371" t="s">
        <v>467</v>
      </c>
      <c r="C150" s="338" t="s">
        <v>7446</v>
      </c>
      <c r="D150" s="311" t="s">
        <v>7447</v>
      </c>
      <c r="E150" s="387">
        <v>1</v>
      </c>
      <c r="F150" s="380"/>
      <c r="G150" s="455">
        <v>14.600000000000001</v>
      </c>
      <c r="H150" s="178">
        <f>IF(G150="","",G150-G150*COMPASS!$U$17)</f>
        <v>14.600000000000001</v>
      </c>
    </row>
    <row r="151" spans="1:8" ht="14.85" customHeight="1">
      <c r="A151" s="337" t="s">
        <v>7448</v>
      </c>
      <c r="B151" s="371" t="s">
        <v>467</v>
      </c>
      <c r="C151" s="338" t="s">
        <v>7449</v>
      </c>
      <c r="D151" s="311" t="s">
        <v>7450</v>
      </c>
      <c r="E151" s="387">
        <v>1</v>
      </c>
      <c r="F151" s="380"/>
      <c r="G151" s="455">
        <v>15.828571428571429</v>
      </c>
      <c r="H151" s="178">
        <f>IF(G151="","",G151-G151*COMPASS!$U$17)</f>
        <v>15.828571428571429</v>
      </c>
    </row>
    <row r="152" spans="1:8" ht="14.85" customHeight="1">
      <c r="A152" s="350" t="s">
        <v>7451</v>
      </c>
      <c r="B152" s="376"/>
      <c r="C152" s="351"/>
      <c r="D152" s="392"/>
      <c r="E152" s="386"/>
      <c r="F152" s="386"/>
      <c r="G152" s="456"/>
      <c r="H152" s="178" t="str">
        <f>IF(G152="","",G152-G152*COMPASS!$U$17)</f>
        <v/>
      </c>
    </row>
    <row r="153" spans="1:8" ht="14.85" customHeight="1">
      <c r="A153" s="337" t="s">
        <v>7452</v>
      </c>
      <c r="B153" s="371" t="s">
        <v>467</v>
      </c>
      <c r="C153" s="338" t="s">
        <v>7453</v>
      </c>
      <c r="D153" s="311" t="s">
        <v>7454</v>
      </c>
      <c r="E153" s="387">
        <v>1</v>
      </c>
      <c r="F153" s="379"/>
      <c r="G153" s="455">
        <v>11.340659340659341</v>
      </c>
      <c r="H153" s="178">
        <f>IF(G153="","",G153-G153*COMPASS!$U$17)</f>
        <v>11.340659340659341</v>
      </c>
    </row>
    <row r="154" spans="1:8" ht="14.85" customHeight="1">
      <c r="A154" s="337" t="s">
        <v>7455</v>
      </c>
      <c r="B154" s="371" t="s">
        <v>467</v>
      </c>
      <c r="C154" s="338" t="s">
        <v>7456</v>
      </c>
      <c r="D154" s="311" t="s">
        <v>7457</v>
      </c>
      <c r="E154" s="387">
        <v>1</v>
      </c>
      <c r="F154" s="379"/>
      <c r="G154" s="455">
        <v>12.263736263736265</v>
      </c>
      <c r="H154" s="178">
        <f>IF(G154="","",G154-G154*COMPASS!$U$17)</f>
        <v>12.263736263736265</v>
      </c>
    </row>
    <row r="155" spans="1:8" ht="14.85" customHeight="1">
      <c r="A155" s="337" t="s">
        <v>7458</v>
      </c>
      <c r="B155" s="371" t="s">
        <v>467</v>
      </c>
      <c r="C155" s="338" t="s">
        <v>7459</v>
      </c>
      <c r="D155" s="311" t="s">
        <v>7460</v>
      </c>
      <c r="E155" s="387">
        <v>1</v>
      </c>
      <c r="F155" s="379"/>
      <c r="G155" s="455">
        <v>13.186813186813186</v>
      </c>
      <c r="H155" s="178">
        <f>IF(G155="","",G155-G155*COMPASS!$U$17)</f>
        <v>13.186813186813186</v>
      </c>
    </row>
    <row r="156" spans="1:8" ht="14.85" customHeight="1">
      <c r="A156" s="337" t="s">
        <v>7461</v>
      </c>
      <c r="B156" s="371" t="s">
        <v>467</v>
      </c>
      <c r="C156" s="338" t="s">
        <v>7462</v>
      </c>
      <c r="D156" s="311" t="s">
        <v>7463</v>
      </c>
      <c r="E156" s="387">
        <v>1</v>
      </c>
      <c r="F156" s="379"/>
      <c r="G156" s="455">
        <v>14.999999999999998</v>
      </c>
      <c r="H156" s="178">
        <f>IF(G156="","",G156-G156*COMPASS!$U$17)</f>
        <v>14.999999999999998</v>
      </c>
    </row>
    <row r="157" spans="1:8" ht="14.85" customHeight="1">
      <c r="A157" s="337" t="s">
        <v>7464</v>
      </c>
      <c r="B157" s="371" t="s">
        <v>467</v>
      </c>
      <c r="C157" s="338" t="s">
        <v>7465</v>
      </c>
      <c r="D157" s="311" t="s">
        <v>7466</v>
      </c>
      <c r="E157" s="387">
        <v>1</v>
      </c>
      <c r="F157" s="379"/>
      <c r="G157" s="455">
        <v>12.021088435374148</v>
      </c>
      <c r="H157" s="178">
        <f>IF(G157="","",G157-G157*COMPASS!$U$17)</f>
        <v>12.021088435374148</v>
      </c>
    </row>
    <row r="158" spans="1:8" ht="14.85" customHeight="1">
      <c r="A158" s="337" t="s">
        <v>7467</v>
      </c>
      <c r="B158" s="371" t="s">
        <v>467</v>
      </c>
      <c r="C158" s="338" t="s">
        <v>7468</v>
      </c>
      <c r="D158" s="311" t="s">
        <v>7469</v>
      </c>
      <c r="E158" s="387">
        <v>1</v>
      </c>
      <c r="F158" s="380"/>
      <c r="G158" s="455">
        <v>15.395918367346939</v>
      </c>
      <c r="H158" s="178">
        <f>IF(G158="","",G158-G158*COMPASS!$U$17)</f>
        <v>15.395918367346939</v>
      </c>
    </row>
    <row r="159" spans="1:8" ht="14.85" customHeight="1">
      <c r="A159" s="337" t="s">
        <v>7470</v>
      </c>
      <c r="B159" s="371" t="s">
        <v>467</v>
      </c>
      <c r="C159" s="338" t="s">
        <v>7471</v>
      </c>
      <c r="D159" s="311" t="s">
        <v>7472</v>
      </c>
      <c r="E159" s="387">
        <v>1</v>
      </c>
      <c r="F159" s="380"/>
      <c r="G159" s="455">
        <v>18.742857142857144</v>
      </c>
      <c r="H159" s="178">
        <f>IF(G159="","",G159-G159*COMPASS!$U$17)</f>
        <v>18.742857142857144</v>
      </c>
    </row>
    <row r="160" spans="1:8" ht="14.85" customHeight="1">
      <c r="A160" s="146"/>
      <c r="B160" s="146"/>
      <c r="C160" s="146"/>
      <c r="D160" s="393"/>
      <c r="F160" s="146"/>
      <c r="G160" s="231"/>
      <c r="H160" s="146"/>
    </row>
    <row r="161" spans="1:8" ht="14.85" customHeight="1">
      <c r="A161" s="146"/>
      <c r="B161" s="146"/>
      <c r="C161" s="146"/>
      <c r="D161" s="393"/>
      <c r="F161" s="146"/>
      <c r="G161" s="231"/>
      <c r="H161" s="146"/>
    </row>
    <row r="162" spans="1:8" ht="14.85" customHeight="1">
      <c r="A162" s="146"/>
      <c r="B162" s="146"/>
      <c r="C162" s="146"/>
      <c r="D162" s="393"/>
      <c r="F162" s="146"/>
      <c r="G162" s="231"/>
      <c r="H162" s="146"/>
    </row>
    <row r="163" spans="1:8" ht="14.85" customHeight="1">
      <c r="A163" s="146"/>
      <c r="B163" s="146"/>
      <c r="C163" s="146"/>
      <c r="D163" s="393"/>
      <c r="F163" s="146"/>
      <c r="G163" s="231"/>
      <c r="H163" s="146"/>
    </row>
    <row r="164" spans="1:8" ht="14.85" customHeight="1">
      <c r="A164" s="146"/>
      <c r="B164" s="146"/>
      <c r="C164" s="146"/>
      <c r="D164" s="393"/>
      <c r="F164" s="146"/>
      <c r="G164" s="231"/>
      <c r="H164" s="146"/>
    </row>
    <row r="165" spans="1:8" ht="14.85" customHeight="1">
      <c r="A165" s="146"/>
      <c r="B165" s="146"/>
      <c r="C165" s="146"/>
      <c r="D165" s="393"/>
      <c r="F165" s="146"/>
      <c r="G165" s="231"/>
      <c r="H165" s="146"/>
    </row>
    <row r="166" spans="1:8" ht="14.85" customHeight="1">
      <c r="A166" s="146"/>
      <c r="B166" s="146"/>
      <c r="C166" s="146"/>
      <c r="D166" s="393"/>
      <c r="F166" s="146"/>
      <c r="G166" s="231"/>
      <c r="H166" s="146"/>
    </row>
    <row r="167" spans="1:8" ht="14.85" customHeight="1">
      <c r="A167" s="146"/>
      <c r="B167" s="146"/>
      <c r="C167" s="146"/>
      <c r="D167" s="393"/>
      <c r="F167" s="146"/>
      <c r="G167" s="231"/>
      <c r="H167" s="146"/>
    </row>
    <row r="168" spans="1:8" ht="14.85" customHeight="1">
      <c r="A168" s="146"/>
      <c r="B168" s="146"/>
      <c r="C168" s="146"/>
      <c r="D168" s="393"/>
      <c r="F168" s="146"/>
      <c r="G168" s="231"/>
      <c r="H168" s="146"/>
    </row>
    <row r="169" spans="1:8" ht="14.85" customHeight="1">
      <c r="A169" s="146"/>
      <c r="B169" s="146"/>
      <c r="C169" s="146"/>
      <c r="D169" s="393"/>
      <c r="F169" s="146"/>
      <c r="G169" s="231"/>
      <c r="H169" s="146"/>
    </row>
  </sheetData>
  <sheetProtection algorithmName="SHA-512" hashValue="YDrHOV/ULf37Z4rzuEVKfQs14iHaosGA/57t+lWiGRGJTskeHCMeVnzXljEzlIfh7odj4QvZXpScW2TdRCnM0g==" saltValue="Gwq0JwjK3/xJSOtxRYagDQ=="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21" t="s">
        <v>11815</v>
      </c>
      <c r="B1" s="1422"/>
      <c r="C1" s="1422"/>
      <c r="D1" s="1422"/>
      <c r="E1" s="1422"/>
      <c r="F1" s="1422"/>
      <c r="G1" s="1422"/>
      <c r="H1" s="1422"/>
      <c r="I1" s="1422"/>
      <c r="J1" s="1422"/>
      <c r="K1" s="1422"/>
      <c r="L1" s="1422"/>
      <c r="M1" s="1422"/>
      <c r="N1" s="1422"/>
      <c r="O1" s="1423"/>
    </row>
    <row r="2" spans="1:15" ht="15" customHeight="1">
      <c r="A2" s="1415" t="s">
        <v>2026</v>
      </c>
      <c r="B2" s="1416"/>
      <c r="C2" s="1416"/>
      <c r="D2" s="1416"/>
      <c r="E2" s="1416"/>
      <c r="F2" s="1416"/>
      <c r="G2" s="1416"/>
      <c r="H2" s="1416"/>
      <c r="I2" s="1416"/>
      <c r="J2" s="1416"/>
      <c r="K2" s="1416"/>
      <c r="L2" s="1416"/>
      <c r="M2" s="1416"/>
      <c r="N2" s="1416"/>
      <c r="O2" s="1417"/>
    </row>
    <row r="3" spans="1:15" ht="15" customHeight="1">
      <c r="A3" s="1415"/>
      <c r="B3" s="1416"/>
      <c r="C3" s="1416"/>
      <c r="D3" s="1416"/>
      <c r="E3" s="1416"/>
      <c r="F3" s="1416"/>
      <c r="G3" s="1416"/>
      <c r="H3" s="1416"/>
      <c r="I3" s="1416"/>
      <c r="J3" s="1416"/>
      <c r="K3" s="1416"/>
      <c r="L3" s="1416"/>
      <c r="M3" s="1416"/>
      <c r="N3" s="1416"/>
      <c r="O3" s="1417"/>
    </row>
    <row r="4" spans="1:15" ht="16.350000000000001" customHeight="1" thickBot="1">
      <c r="A4" s="1418"/>
      <c r="B4" s="1419"/>
      <c r="C4" s="1419"/>
      <c r="D4" s="1419"/>
      <c r="E4" s="1419"/>
      <c r="F4" s="1419"/>
      <c r="G4" s="1419"/>
      <c r="H4" s="1419"/>
      <c r="I4" s="1419"/>
      <c r="J4" s="1419"/>
      <c r="K4" s="1419"/>
      <c r="L4" s="1419"/>
      <c r="M4" s="1419"/>
      <c r="N4" s="1419"/>
      <c r="O4" s="1420"/>
    </row>
    <row r="5" spans="1:15">
      <c r="A5" s="1436" t="s">
        <v>1165</v>
      </c>
      <c r="B5" s="1437"/>
      <c r="C5" s="1438"/>
      <c r="D5" s="1442"/>
      <c r="E5" s="1443"/>
      <c r="F5" s="1443"/>
      <c r="G5" s="1443"/>
      <c r="H5" s="1443"/>
      <c r="I5" s="1444"/>
      <c r="J5" s="97"/>
      <c r="K5" s="98"/>
      <c r="L5" s="98"/>
      <c r="M5" s="98"/>
      <c r="N5" s="98"/>
      <c r="O5" s="99"/>
    </row>
    <row r="6" spans="1:15" ht="15" thickBot="1">
      <c r="A6" s="1439"/>
      <c r="B6" s="1440"/>
      <c r="C6" s="1441"/>
      <c r="D6" s="1445"/>
      <c r="E6" s="1446"/>
      <c r="F6" s="1446"/>
      <c r="G6" s="1446"/>
      <c r="H6" s="1446"/>
      <c r="I6" s="1447"/>
      <c r="J6" s="100"/>
      <c r="K6" s="101"/>
      <c r="L6" s="101"/>
      <c r="M6" s="101"/>
      <c r="N6" s="102"/>
      <c r="O6" s="103"/>
    </row>
    <row r="7" spans="1:15" ht="16.350000000000001" customHeight="1" thickBot="1">
      <c r="A7" s="1424" t="s">
        <v>1166</v>
      </c>
      <c r="B7" s="1425"/>
      <c r="C7" s="1426"/>
      <c r="D7" s="1427"/>
      <c r="E7" s="1428"/>
      <c r="F7" s="1428"/>
      <c r="G7" s="1428"/>
      <c r="H7" s="1428"/>
      <c r="I7" s="1429"/>
      <c r="J7" s="100"/>
      <c r="K7" s="101"/>
      <c r="L7" s="101"/>
      <c r="M7" s="1448" t="s">
        <v>2027</v>
      </c>
      <c r="N7" s="1449"/>
      <c r="O7" s="1450"/>
    </row>
    <row r="8" spans="1:15" ht="16.350000000000001" customHeight="1" thickBot="1">
      <c r="A8" s="1424" t="s">
        <v>1167</v>
      </c>
      <c r="B8" s="1425"/>
      <c r="C8" s="1426"/>
      <c r="D8" s="1427"/>
      <c r="E8" s="1428"/>
      <c r="F8" s="1428"/>
      <c r="G8" s="1428"/>
      <c r="H8" s="1428"/>
      <c r="I8" s="1429"/>
      <c r="J8" s="104"/>
      <c r="K8" s="102"/>
      <c r="L8" s="102"/>
      <c r="M8" s="105"/>
      <c r="N8" s="106"/>
      <c r="O8" s="107"/>
    </row>
    <row r="9" spans="1:15" ht="15" thickBot="1">
      <c r="A9" s="1430" t="s">
        <v>1168</v>
      </c>
      <c r="B9" s="1431"/>
      <c r="C9" s="1432"/>
      <c r="D9" s="108"/>
      <c r="E9" s="1428"/>
      <c r="F9" s="1428"/>
      <c r="G9" s="1428"/>
      <c r="H9" s="1428"/>
      <c r="I9" s="1429"/>
      <c r="J9" s="109"/>
      <c r="K9" s="110"/>
      <c r="L9" s="110"/>
      <c r="M9" s="1433"/>
      <c r="N9" s="1434"/>
      <c r="O9" s="1435"/>
    </row>
    <row r="10" spans="1:15" ht="20.25" customHeight="1" thickBot="1">
      <c r="A10" s="1451" t="s">
        <v>1170</v>
      </c>
      <c r="B10" s="1452"/>
      <c r="C10" s="1453" t="s">
        <v>2028</v>
      </c>
      <c r="D10" s="1454"/>
      <c r="E10" s="1454"/>
      <c r="F10" s="1455"/>
      <c r="G10" s="721" t="s">
        <v>2050</v>
      </c>
      <c r="H10" s="722" t="s">
        <v>2029</v>
      </c>
      <c r="I10" s="1456" t="s">
        <v>2030</v>
      </c>
      <c r="J10" s="1457"/>
      <c r="K10" s="722" t="s">
        <v>2031</v>
      </c>
      <c r="L10" s="1458" t="s">
        <v>2032</v>
      </c>
      <c r="M10" s="1459"/>
      <c r="N10" s="1459"/>
      <c r="O10" s="1460"/>
    </row>
    <row r="11" spans="1:15">
      <c r="A11" s="1467"/>
      <c r="B11" s="1468"/>
      <c r="C11" s="1467"/>
      <c r="D11" s="1471"/>
      <c r="E11" s="1471"/>
      <c r="F11" s="1468"/>
      <c r="G11" s="1473"/>
      <c r="H11" s="1473"/>
      <c r="I11" s="1461"/>
      <c r="J11" s="1463"/>
      <c r="K11" s="1473"/>
      <c r="L11" s="1461"/>
      <c r="M11" s="1462"/>
      <c r="N11" s="1462"/>
      <c r="O11" s="1463"/>
    </row>
    <row r="12" spans="1:15" ht="15" thickBot="1">
      <c r="A12" s="1469"/>
      <c r="B12" s="1470"/>
      <c r="C12" s="1469"/>
      <c r="D12" s="1472"/>
      <c r="E12" s="1472"/>
      <c r="F12" s="1470"/>
      <c r="G12" s="1474"/>
      <c r="H12" s="1474"/>
      <c r="I12" s="1464"/>
      <c r="J12" s="1466"/>
      <c r="K12" s="1464"/>
      <c r="L12" s="1464"/>
      <c r="M12" s="1465"/>
      <c r="N12" s="1465"/>
      <c r="O12" s="1466"/>
    </row>
    <row r="13" spans="1:15">
      <c r="A13" s="1467"/>
      <c r="B13" s="1468"/>
      <c r="C13" s="1467"/>
      <c r="D13" s="1471"/>
      <c r="E13" s="1471"/>
      <c r="F13" s="1468"/>
      <c r="G13" s="1473"/>
      <c r="H13" s="1473"/>
      <c r="I13" s="1461"/>
      <c r="J13" s="1463"/>
      <c r="K13" s="1473"/>
      <c r="L13" s="1461"/>
      <c r="M13" s="1462"/>
      <c r="N13" s="1462"/>
      <c r="O13" s="1463"/>
    </row>
    <row r="14" spans="1:15" ht="15" thickBot="1">
      <c r="A14" s="1469"/>
      <c r="B14" s="1470"/>
      <c r="C14" s="1469"/>
      <c r="D14" s="1472"/>
      <c r="E14" s="1472"/>
      <c r="F14" s="1470"/>
      <c r="G14" s="1474"/>
      <c r="H14" s="1474"/>
      <c r="I14" s="1464"/>
      <c r="J14" s="1466"/>
      <c r="K14" s="1464"/>
      <c r="L14" s="1464"/>
      <c r="M14" s="1465"/>
      <c r="N14" s="1465"/>
      <c r="O14" s="1466"/>
    </row>
    <row r="15" spans="1:15">
      <c r="A15" s="1467"/>
      <c r="B15" s="1468"/>
      <c r="C15" s="1467"/>
      <c r="D15" s="1471"/>
      <c r="E15" s="1471"/>
      <c r="F15" s="1468"/>
      <c r="G15" s="1473"/>
      <c r="H15" s="1473"/>
      <c r="I15" s="1461"/>
      <c r="J15" s="1463"/>
      <c r="K15" s="1473"/>
      <c r="L15" s="1461"/>
      <c r="M15" s="1462"/>
      <c r="N15" s="1462"/>
      <c r="O15" s="1463"/>
    </row>
    <row r="16" spans="1:15" ht="15" thickBot="1">
      <c r="A16" s="1469"/>
      <c r="B16" s="1470"/>
      <c r="C16" s="1469"/>
      <c r="D16" s="1472"/>
      <c r="E16" s="1472"/>
      <c r="F16" s="1470"/>
      <c r="G16" s="1474"/>
      <c r="H16" s="1474"/>
      <c r="I16" s="1464"/>
      <c r="J16" s="1466"/>
      <c r="K16" s="1474"/>
      <c r="L16" s="1464"/>
      <c r="M16" s="1465"/>
      <c r="N16" s="1465"/>
      <c r="O16" s="1466"/>
    </row>
    <row r="17" spans="1:16" ht="16.350000000000001" customHeight="1" thickBot="1">
      <c r="A17" s="1475" t="s">
        <v>2033</v>
      </c>
      <c r="B17" s="1476"/>
      <c r="C17" s="1476"/>
      <c r="D17" s="1476"/>
      <c r="E17" s="1476"/>
      <c r="F17" s="1477"/>
      <c r="G17" s="1478" t="s">
        <v>2034</v>
      </c>
      <c r="H17" s="1479"/>
      <c r="I17" s="1479"/>
      <c r="J17" s="1479"/>
      <c r="K17" s="1479"/>
      <c r="L17" s="1479"/>
      <c r="M17" s="1479"/>
      <c r="N17" s="1479"/>
      <c r="O17" s="1480"/>
    </row>
    <row r="18" spans="1:16" ht="15" customHeight="1">
      <c r="A18" s="1481" t="s">
        <v>2035</v>
      </c>
      <c r="B18" s="1482"/>
      <c r="C18" s="1483" t="s">
        <v>2036</v>
      </c>
      <c r="D18" s="1483"/>
      <c r="E18" s="1483"/>
      <c r="F18" s="1484"/>
      <c r="G18" s="1485" t="s">
        <v>2037</v>
      </c>
      <c r="H18" s="1485"/>
      <c r="I18" s="1485"/>
      <c r="J18" s="1485"/>
      <c r="K18" s="1486" t="s">
        <v>2038</v>
      </c>
      <c r="L18" s="1486"/>
      <c r="M18" s="1486"/>
      <c r="N18" s="1486"/>
      <c r="O18" s="1487"/>
    </row>
    <row r="19" spans="1:16" ht="15" customHeight="1" thickBot="1">
      <c r="A19" s="1490" t="s">
        <v>2039</v>
      </c>
      <c r="B19" s="1491"/>
      <c r="C19" s="1492" t="s">
        <v>2040</v>
      </c>
      <c r="D19" s="1492"/>
      <c r="E19" s="1492"/>
      <c r="F19" s="1493"/>
      <c r="G19" s="1494" t="s">
        <v>2041</v>
      </c>
      <c r="H19" s="1494"/>
      <c r="I19" s="1494"/>
      <c r="J19" s="1494"/>
      <c r="K19" s="1472" t="s">
        <v>2042</v>
      </c>
      <c r="L19" s="1472"/>
      <c r="M19" s="1472"/>
      <c r="N19" s="1472"/>
      <c r="O19" s="1470"/>
      <c r="P19" s="111"/>
    </row>
    <row r="20" spans="1:16" ht="15" customHeight="1" thickBot="1">
      <c r="A20" s="1451" t="s">
        <v>2043</v>
      </c>
      <c r="B20" s="1495"/>
      <c r="C20" s="1495"/>
      <c r="D20" s="1495"/>
      <c r="E20" s="1495"/>
      <c r="F20" s="1495"/>
      <c r="G20" s="1495"/>
      <c r="H20" s="1495"/>
      <c r="I20" s="1495"/>
      <c r="J20" s="1495"/>
      <c r="K20" s="1496"/>
      <c r="L20" s="1496"/>
      <c r="M20" s="1496"/>
      <c r="N20" s="1496"/>
      <c r="O20" s="1452"/>
    </row>
    <row r="21" spans="1:16" ht="15" thickBot="1">
      <c r="A21" s="1497" t="s">
        <v>1229</v>
      </c>
      <c r="B21" s="1425"/>
      <c r="C21" s="1426"/>
      <c r="D21" s="112"/>
      <c r="E21" s="112"/>
      <c r="F21" s="112"/>
      <c r="G21" s="102"/>
      <c r="H21" s="102"/>
      <c r="I21" s="102"/>
      <c r="J21" s="102"/>
      <c r="K21" s="113" t="s">
        <v>1230</v>
      </c>
      <c r="L21" s="1497" t="s">
        <v>2025</v>
      </c>
      <c r="M21" s="1428"/>
      <c r="N21" s="1428"/>
      <c r="O21" s="1429"/>
    </row>
    <row r="22" spans="1:16" ht="15" customHeight="1" thickBot="1">
      <c r="A22" s="1498" t="s">
        <v>2044</v>
      </c>
      <c r="B22" s="1499"/>
      <c r="C22" s="1499"/>
      <c r="D22" s="1499"/>
      <c r="E22" s="1499"/>
      <c r="F22" s="1499"/>
      <c r="G22" s="1499"/>
      <c r="H22" s="1499"/>
      <c r="I22" s="1499"/>
      <c r="J22" s="1500"/>
      <c r="K22" s="1505"/>
      <c r="L22" s="1506"/>
      <c r="M22" s="1506"/>
      <c r="N22" s="1506"/>
      <c r="O22" s="1507"/>
    </row>
    <row r="23" spans="1:16" ht="15" customHeight="1">
      <c r="A23" s="1501"/>
      <c r="B23" s="1499"/>
      <c r="C23" s="1499"/>
      <c r="D23" s="1499"/>
      <c r="E23" s="1499"/>
      <c r="F23" s="1499"/>
      <c r="G23" s="1499"/>
      <c r="H23" s="1499"/>
      <c r="I23" s="1499"/>
      <c r="J23" s="1500"/>
      <c r="K23" s="1508" t="s">
        <v>2045</v>
      </c>
      <c r="L23" s="1509"/>
      <c r="M23" s="1509"/>
      <c r="N23" s="1509"/>
      <c r="O23" s="1510"/>
    </row>
    <row r="24" spans="1:16" ht="16.350000000000001" customHeight="1" thickBot="1">
      <c r="A24" s="1502"/>
      <c r="B24" s="1503"/>
      <c r="C24" s="1503"/>
      <c r="D24" s="1503"/>
      <c r="E24" s="1503"/>
      <c r="F24" s="1503"/>
      <c r="G24" s="1503"/>
      <c r="H24" s="1503"/>
      <c r="I24" s="1503"/>
      <c r="J24" s="1504"/>
      <c r="K24" s="1511" t="s">
        <v>1169</v>
      </c>
      <c r="L24" s="1512"/>
      <c r="M24" s="1512"/>
      <c r="N24" s="1512"/>
      <c r="O24" s="1513"/>
    </row>
    <row r="25" spans="1:16" ht="15" customHeight="1" thickBot="1">
      <c r="A25" s="1514" t="s">
        <v>2046</v>
      </c>
      <c r="B25" s="1515"/>
      <c r="C25" s="1515"/>
      <c r="D25" s="1515"/>
      <c r="E25" s="1515"/>
      <c r="F25" s="1515"/>
      <c r="G25" s="1515"/>
      <c r="H25" s="1515"/>
      <c r="I25" s="1515"/>
      <c r="J25" s="1515"/>
      <c r="K25" s="1516"/>
      <c r="L25" s="1516"/>
      <c r="M25" s="1516"/>
      <c r="N25" s="1516"/>
      <c r="O25" s="1517"/>
    </row>
    <row r="26" spans="1:16" ht="16.350000000000001" customHeight="1" thickBot="1">
      <c r="A26" s="1453" t="s">
        <v>2047</v>
      </c>
      <c r="B26" s="1454"/>
      <c r="C26" s="1454"/>
      <c r="D26" s="1454"/>
      <c r="E26" s="1454"/>
      <c r="F26" s="1454"/>
      <c r="G26" s="1454"/>
      <c r="H26" s="1488"/>
      <c r="I26" s="1488"/>
      <c r="J26" s="1488"/>
      <c r="K26" s="1488"/>
      <c r="L26" s="1488"/>
      <c r="M26" s="1488"/>
      <c r="N26" s="1488"/>
      <c r="O26" s="1489"/>
    </row>
    <row r="27" spans="1:16">
      <c r="A27" s="1467" t="s">
        <v>1231</v>
      </c>
      <c r="B27" s="1518"/>
      <c r="C27" s="1519"/>
      <c r="D27" s="1520"/>
      <c r="E27" s="1520"/>
      <c r="F27" s="1521"/>
      <c r="G27" s="114" t="s">
        <v>2051</v>
      </c>
      <c r="H27" s="115"/>
      <c r="I27" s="1520"/>
      <c r="J27" s="1520"/>
      <c r="K27" s="1520"/>
      <c r="L27" s="1520"/>
      <c r="M27" s="1520"/>
      <c r="N27" s="1520"/>
      <c r="O27" s="1521"/>
    </row>
    <row r="28" spans="1:16">
      <c r="A28" s="1522" t="s">
        <v>2048</v>
      </c>
      <c r="B28" s="1522"/>
      <c r="C28" s="1522"/>
      <c r="D28" s="1522"/>
      <c r="E28" s="1522"/>
      <c r="F28" s="1522"/>
      <c r="G28" s="1522"/>
      <c r="H28" s="1522"/>
      <c r="I28" s="1522"/>
      <c r="J28" s="1522"/>
      <c r="K28" s="1522"/>
      <c r="L28" s="1522"/>
      <c r="M28" s="1522"/>
      <c r="N28" s="1522"/>
      <c r="O28" s="1522"/>
    </row>
    <row r="29" spans="1:16" ht="20.25" customHeight="1">
      <c r="A29" s="1523" t="s">
        <v>2049</v>
      </c>
      <c r="B29" s="1523"/>
      <c r="C29" s="1523"/>
      <c r="D29" s="1523"/>
      <c r="E29" s="1523"/>
      <c r="F29" s="1523"/>
      <c r="G29" s="1523"/>
      <c r="H29" s="1523"/>
      <c r="I29" s="1523"/>
      <c r="J29" s="1523"/>
      <c r="K29" s="1523"/>
      <c r="L29" s="1523"/>
      <c r="M29" s="1523"/>
      <c r="N29" s="1523"/>
      <c r="O29" s="1523"/>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35" customWidth="1"/>
    <col min="2" max="2" width="2.109375" style="735" customWidth="1"/>
    <col min="3" max="3" width="12.6640625" style="735" customWidth="1"/>
    <col min="4" max="4" width="22.109375" style="735" customWidth="1"/>
    <col min="5" max="5" width="5.88671875" style="735" customWidth="1"/>
    <col min="6" max="7" width="12.6640625" style="735" customWidth="1"/>
    <col min="8" max="8" width="13.33203125" style="735" customWidth="1"/>
    <col min="9" max="9" width="12.6640625" style="735" customWidth="1"/>
    <col min="10" max="10" width="12.44140625" style="735" customWidth="1"/>
    <col min="11" max="11" width="17.109375" style="735" customWidth="1"/>
    <col min="12" max="12" width="1.5546875" style="735" customWidth="1"/>
    <col min="13" max="256" width="9.109375" style="735"/>
    <col min="257" max="257" width="1.5546875" style="735" customWidth="1"/>
    <col min="258" max="258" width="2.109375" style="735" customWidth="1"/>
    <col min="259" max="259" width="12.6640625" style="735" customWidth="1"/>
    <col min="260" max="260" width="22.109375" style="735" customWidth="1"/>
    <col min="261" max="261" width="5.88671875" style="735" customWidth="1"/>
    <col min="262" max="263" width="12.6640625" style="735" customWidth="1"/>
    <col min="264" max="264" width="13.33203125" style="735" customWidth="1"/>
    <col min="265" max="265" width="12.6640625" style="735" customWidth="1"/>
    <col min="266" max="266" width="12.44140625" style="735" customWidth="1"/>
    <col min="267" max="267" width="17.109375" style="735" customWidth="1"/>
    <col min="268" max="268" width="1.5546875" style="735" customWidth="1"/>
    <col min="269" max="512" width="9.109375" style="735"/>
    <col min="513" max="513" width="1.5546875" style="735" customWidth="1"/>
    <col min="514" max="514" width="2.109375" style="735" customWidth="1"/>
    <col min="515" max="515" width="12.6640625" style="735" customWidth="1"/>
    <col min="516" max="516" width="22.109375" style="735" customWidth="1"/>
    <col min="517" max="517" width="5.88671875" style="735" customWidth="1"/>
    <col min="518" max="519" width="12.6640625" style="735" customWidth="1"/>
    <col min="520" max="520" width="13.33203125" style="735" customWidth="1"/>
    <col min="521" max="521" width="12.6640625" style="735" customWidth="1"/>
    <col min="522" max="522" width="12.44140625" style="735" customWidth="1"/>
    <col min="523" max="523" width="17.109375" style="735" customWidth="1"/>
    <col min="524" max="524" width="1.5546875" style="735" customWidth="1"/>
    <col min="525" max="768" width="9.109375" style="735"/>
    <col min="769" max="769" width="1.5546875" style="735" customWidth="1"/>
    <col min="770" max="770" width="2.109375" style="735" customWidth="1"/>
    <col min="771" max="771" width="12.6640625" style="735" customWidth="1"/>
    <col min="772" max="772" width="22.109375" style="735" customWidth="1"/>
    <col min="773" max="773" width="5.88671875" style="735" customWidth="1"/>
    <col min="774" max="775" width="12.6640625" style="735" customWidth="1"/>
    <col min="776" max="776" width="13.33203125" style="735" customWidth="1"/>
    <col min="777" max="777" width="12.6640625" style="735" customWidth="1"/>
    <col min="778" max="778" width="12.44140625" style="735" customWidth="1"/>
    <col min="779" max="779" width="17.109375" style="735" customWidth="1"/>
    <col min="780" max="780" width="1.5546875" style="735" customWidth="1"/>
    <col min="781" max="1024" width="9.109375" style="735"/>
    <col min="1025" max="1025" width="1.5546875" style="735" customWidth="1"/>
    <col min="1026" max="1026" width="2.109375" style="735" customWidth="1"/>
    <col min="1027" max="1027" width="12.6640625" style="735" customWidth="1"/>
    <col min="1028" max="1028" width="22.109375" style="735" customWidth="1"/>
    <col min="1029" max="1029" width="5.88671875" style="735" customWidth="1"/>
    <col min="1030" max="1031" width="12.6640625" style="735" customWidth="1"/>
    <col min="1032" max="1032" width="13.33203125" style="735" customWidth="1"/>
    <col min="1033" max="1033" width="12.6640625" style="735" customWidth="1"/>
    <col min="1034" max="1034" width="12.44140625" style="735" customWidth="1"/>
    <col min="1035" max="1035" width="17.109375" style="735" customWidth="1"/>
    <col min="1036" max="1036" width="1.5546875" style="735" customWidth="1"/>
    <col min="1037" max="1280" width="9.109375" style="735"/>
    <col min="1281" max="1281" width="1.5546875" style="735" customWidth="1"/>
    <col min="1282" max="1282" width="2.109375" style="735" customWidth="1"/>
    <col min="1283" max="1283" width="12.6640625" style="735" customWidth="1"/>
    <col min="1284" max="1284" width="22.109375" style="735" customWidth="1"/>
    <col min="1285" max="1285" width="5.88671875" style="735" customWidth="1"/>
    <col min="1286" max="1287" width="12.6640625" style="735" customWidth="1"/>
    <col min="1288" max="1288" width="13.33203125" style="735" customWidth="1"/>
    <col min="1289" max="1289" width="12.6640625" style="735" customWidth="1"/>
    <col min="1290" max="1290" width="12.44140625" style="735" customWidth="1"/>
    <col min="1291" max="1291" width="17.109375" style="735" customWidth="1"/>
    <col min="1292" max="1292" width="1.5546875" style="735" customWidth="1"/>
    <col min="1293" max="1536" width="9.109375" style="735"/>
    <col min="1537" max="1537" width="1.5546875" style="735" customWidth="1"/>
    <col min="1538" max="1538" width="2.109375" style="735" customWidth="1"/>
    <col min="1539" max="1539" width="12.6640625" style="735" customWidth="1"/>
    <col min="1540" max="1540" width="22.109375" style="735" customWidth="1"/>
    <col min="1541" max="1541" width="5.88671875" style="735" customWidth="1"/>
    <col min="1542" max="1543" width="12.6640625" style="735" customWidth="1"/>
    <col min="1544" max="1544" width="13.33203125" style="735" customWidth="1"/>
    <col min="1545" max="1545" width="12.6640625" style="735" customWidth="1"/>
    <col min="1546" max="1546" width="12.44140625" style="735" customWidth="1"/>
    <col min="1547" max="1547" width="17.109375" style="735" customWidth="1"/>
    <col min="1548" max="1548" width="1.5546875" style="735" customWidth="1"/>
    <col min="1549" max="1792" width="9.109375" style="735"/>
    <col min="1793" max="1793" width="1.5546875" style="735" customWidth="1"/>
    <col min="1794" max="1794" width="2.109375" style="735" customWidth="1"/>
    <col min="1795" max="1795" width="12.6640625" style="735" customWidth="1"/>
    <col min="1796" max="1796" width="22.109375" style="735" customWidth="1"/>
    <col min="1797" max="1797" width="5.88671875" style="735" customWidth="1"/>
    <col min="1798" max="1799" width="12.6640625" style="735" customWidth="1"/>
    <col min="1800" max="1800" width="13.33203125" style="735" customWidth="1"/>
    <col min="1801" max="1801" width="12.6640625" style="735" customWidth="1"/>
    <col min="1802" max="1802" width="12.44140625" style="735" customWidth="1"/>
    <col min="1803" max="1803" width="17.109375" style="735" customWidth="1"/>
    <col min="1804" max="1804" width="1.5546875" style="735" customWidth="1"/>
    <col min="1805" max="2048" width="9.109375" style="735"/>
    <col min="2049" max="2049" width="1.5546875" style="735" customWidth="1"/>
    <col min="2050" max="2050" width="2.109375" style="735" customWidth="1"/>
    <col min="2051" max="2051" width="12.6640625" style="735" customWidth="1"/>
    <col min="2052" max="2052" width="22.109375" style="735" customWidth="1"/>
    <col min="2053" max="2053" width="5.88671875" style="735" customWidth="1"/>
    <col min="2054" max="2055" width="12.6640625" style="735" customWidth="1"/>
    <col min="2056" max="2056" width="13.33203125" style="735" customWidth="1"/>
    <col min="2057" max="2057" width="12.6640625" style="735" customWidth="1"/>
    <col min="2058" max="2058" width="12.44140625" style="735" customWidth="1"/>
    <col min="2059" max="2059" width="17.109375" style="735" customWidth="1"/>
    <col min="2060" max="2060" width="1.5546875" style="735" customWidth="1"/>
    <col min="2061" max="2304" width="9.109375" style="735"/>
    <col min="2305" max="2305" width="1.5546875" style="735" customWidth="1"/>
    <col min="2306" max="2306" width="2.109375" style="735" customWidth="1"/>
    <col min="2307" max="2307" width="12.6640625" style="735" customWidth="1"/>
    <col min="2308" max="2308" width="22.109375" style="735" customWidth="1"/>
    <col min="2309" max="2309" width="5.88671875" style="735" customWidth="1"/>
    <col min="2310" max="2311" width="12.6640625" style="735" customWidth="1"/>
    <col min="2312" max="2312" width="13.33203125" style="735" customWidth="1"/>
    <col min="2313" max="2313" width="12.6640625" style="735" customWidth="1"/>
    <col min="2314" max="2314" width="12.44140625" style="735" customWidth="1"/>
    <col min="2315" max="2315" width="17.109375" style="735" customWidth="1"/>
    <col min="2316" max="2316" width="1.5546875" style="735" customWidth="1"/>
    <col min="2317" max="2560" width="9.109375" style="735"/>
    <col min="2561" max="2561" width="1.5546875" style="735" customWidth="1"/>
    <col min="2562" max="2562" width="2.109375" style="735" customWidth="1"/>
    <col min="2563" max="2563" width="12.6640625" style="735" customWidth="1"/>
    <col min="2564" max="2564" width="22.109375" style="735" customWidth="1"/>
    <col min="2565" max="2565" width="5.88671875" style="735" customWidth="1"/>
    <col min="2566" max="2567" width="12.6640625" style="735" customWidth="1"/>
    <col min="2568" max="2568" width="13.33203125" style="735" customWidth="1"/>
    <col min="2569" max="2569" width="12.6640625" style="735" customWidth="1"/>
    <col min="2570" max="2570" width="12.44140625" style="735" customWidth="1"/>
    <col min="2571" max="2571" width="17.109375" style="735" customWidth="1"/>
    <col min="2572" max="2572" width="1.5546875" style="735" customWidth="1"/>
    <col min="2573" max="2816" width="9.109375" style="735"/>
    <col min="2817" max="2817" width="1.5546875" style="735" customWidth="1"/>
    <col min="2818" max="2818" width="2.109375" style="735" customWidth="1"/>
    <col min="2819" max="2819" width="12.6640625" style="735" customWidth="1"/>
    <col min="2820" max="2820" width="22.109375" style="735" customWidth="1"/>
    <col min="2821" max="2821" width="5.88671875" style="735" customWidth="1"/>
    <col min="2822" max="2823" width="12.6640625" style="735" customWidth="1"/>
    <col min="2824" max="2824" width="13.33203125" style="735" customWidth="1"/>
    <col min="2825" max="2825" width="12.6640625" style="735" customWidth="1"/>
    <col min="2826" max="2826" width="12.44140625" style="735" customWidth="1"/>
    <col min="2827" max="2827" width="17.109375" style="735" customWidth="1"/>
    <col min="2828" max="2828" width="1.5546875" style="735" customWidth="1"/>
    <col min="2829" max="3072" width="9.109375" style="735"/>
    <col min="3073" max="3073" width="1.5546875" style="735" customWidth="1"/>
    <col min="3074" max="3074" width="2.109375" style="735" customWidth="1"/>
    <col min="3075" max="3075" width="12.6640625" style="735" customWidth="1"/>
    <col min="3076" max="3076" width="22.109375" style="735" customWidth="1"/>
    <col min="3077" max="3077" width="5.88671875" style="735" customWidth="1"/>
    <col min="3078" max="3079" width="12.6640625" style="735" customWidth="1"/>
    <col min="3080" max="3080" width="13.33203125" style="735" customWidth="1"/>
    <col min="3081" max="3081" width="12.6640625" style="735" customWidth="1"/>
    <col min="3082" max="3082" width="12.44140625" style="735" customWidth="1"/>
    <col min="3083" max="3083" width="17.109375" style="735" customWidth="1"/>
    <col min="3084" max="3084" width="1.5546875" style="735" customWidth="1"/>
    <col min="3085" max="3328" width="9.109375" style="735"/>
    <col min="3329" max="3329" width="1.5546875" style="735" customWidth="1"/>
    <col min="3330" max="3330" width="2.109375" style="735" customWidth="1"/>
    <col min="3331" max="3331" width="12.6640625" style="735" customWidth="1"/>
    <col min="3332" max="3332" width="22.109375" style="735" customWidth="1"/>
    <col min="3333" max="3333" width="5.88671875" style="735" customWidth="1"/>
    <col min="3334" max="3335" width="12.6640625" style="735" customWidth="1"/>
    <col min="3336" max="3336" width="13.33203125" style="735" customWidth="1"/>
    <col min="3337" max="3337" width="12.6640625" style="735" customWidth="1"/>
    <col min="3338" max="3338" width="12.44140625" style="735" customWidth="1"/>
    <col min="3339" max="3339" width="17.109375" style="735" customWidth="1"/>
    <col min="3340" max="3340" width="1.5546875" style="735" customWidth="1"/>
    <col min="3341" max="3584" width="9.109375" style="735"/>
    <col min="3585" max="3585" width="1.5546875" style="735" customWidth="1"/>
    <col min="3586" max="3586" width="2.109375" style="735" customWidth="1"/>
    <col min="3587" max="3587" width="12.6640625" style="735" customWidth="1"/>
    <col min="3588" max="3588" width="22.109375" style="735" customWidth="1"/>
    <col min="3589" max="3589" width="5.88671875" style="735" customWidth="1"/>
    <col min="3590" max="3591" width="12.6640625" style="735" customWidth="1"/>
    <col min="3592" max="3592" width="13.33203125" style="735" customWidth="1"/>
    <col min="3593" max="3593" width="12.6640625" style="735" customWidth="1"/>
    <col min="3594" max="3594" width="12.44140625" style="735" customWidth="1"/>
    <col min="3595" max="3595" width="17.109375" style="735" customWidth="1"/>
    <col min="3596" max="3596" width="1.5546875" style="735" customWidth="1"/>
    <col min="3597" max="3840" width="9.109375" style="735"/>
    <col min="3841" max="3841" width="1.5546875" style="735" customWidth="1"/>
    <col min="3842" max="3842" width="2.109375" style="735" customWidth="1"/>
    <col min="3843" max="3843" width="12.6640625" style="735" customWidth="1"/>
    <col min="3844" max="3844" width="22.109375" style="735" customWidth="1"/>
    <col min="3845" max="3845" width="5.88671875" style="735" customWidth="1"/>
    <col min="3846" max="3847" width="12.6640625" style="735" customWidth="1"/>
    <col min="3848" max="3848" width="13.33203125" style="735" customWidth="1"/>
    <col min="3849" max="3849" width="12.6640625" style="735" customWidth="1"/>
    <col min="3850" max="3850" width="12.44140625" style="735" customWidth="1"/>
    <col min="3851" max="3851" width="17.109375" style="735" customWidth="1"/>
    <col min="3852" max="3852" width="1.5546875" style="735" customWidth="1"/>
    <col min="3853" max="4096" width="9.109375" style="735"/>
    <col min="4097" max="4097" width="1.5546875" style="735" customWidth="1"/>
    <col min="4098" max="4098" width="2.109375" style="735" customWidth="1"/>
    <col min="4099" max="4099" width="12.6640625" style="735" customWidth="1"/>
    <col min="4100" max="4100" width="22.109375" style="735" customWidth="1"/>
    <col min="4101" max="4101" width="5.88671875" style="735" customWidth="1"/>
    <col min="4102" max="4103" width="12.6640625" style="735" customWidth="1"/>
    <col min="4104" max="4104" width="13.33203125" style="735" customWidth="1"/>
    <col min="4105" max="4105" width="12.6640625" style="735" customWidth="1"/>
    <col min="4106" max="4106" width="12.44140625" style="735" customWidth="1"/>
    <col min="4107" max="4107" width="17.109375" style="735" customWidth="1"/>
    <col min="4108" max="4108" width="1.5546875" style="735" customWidth="1"/>
    <col min="4109" max="4352" width="9.109375" style="735"/>
    <col min="4353" max="4353" width="1.5546875" style="735" customWidth="1"/>
    <col min="4354" max="4354" width="2.109375" style="735" customWidth="1"/>
    <col min="4355" max="4355" width="12.6640625" style="735" customWidth="1"/>
    <col min="4356" max="4356" width="22.109375" style="735" customWidth="1"/>
    <col min="4357" max="4357" width="5.88671875" style="735" customWidth="1"/>
    <col min="4358" max="4359" width="12.6640625" style="735" customWidth="1"/>
    <col min="4360" max="4360" width="13.33203125" style="735" customWidth="1"/>
    <col min="4361" max="4361" width="12.6640625" style="735" customWidth="1"/>
    <col min="4362" max="4362" width="12.44140625" style="735" customWidth="1"/>
    <col min="4363" max="4363" width="17.109375" style="735" customWidth="1"/>
    <col min="4364" max="4364" width="1.5546875" style="735" customWidth="1"/>
    <col min="4365" max="4608" width="9.109375" style="735"/>
    <col min="4609" max="4609" width="1.5546875" style="735" customWidth="1"/>
    <col min="4610" max="4610" width="2.109375" style="735" customWidth="1"/>
    <col min="4611" max="4611" width="12.6640625" style="735" customWidth="1"/>
    <col min="4612" max="4612" width="22.109375" style="735" customWidth="1"/>
    <col min="4613" max="4613" width="5.88671875" style="735" customWidth="1"/>
    <col min="4614" max="4615" width="12.6640625" style="735" customWidth="1"/>
    <col min="4616" max="4616" width="13.33203125" style="735" customWidth="1"/>
    <col min="4617" max="4617" width="12.6640625" style="735" customWidth="1"/>
    <col min="4618" max="4618" width="12.44140625" style="735" customWidth="1"/>
    <col min="4619" max="4619" width="17.109375" style="735" customWidth="1"/>
    <col min="4620" max="4620" width="1.5546875" style="735" customWidth="1"/>
    <col min="4621" max="4864" width="9.109375" style="735"/>
    <col min="4865" max="4865" width="1.5546875" style="735" customWidth="1"/>
    <col min="4866" max="4866" width="2.109375" style="735" customWidth="1"/>
    <col min="4867" max="4867" width="12.6640625" style="735" customWidth="1"/>
    <col min="4868" max="4868" width="22.109375" style="735" customWidth="1"/>
    <col min="4869" max="4869" width="5.88671875" style="735" customWidth="1"/>
    <col min="4870" max="4871" width="12.6640625" style="735" customWidth="1"/>
    <col min="4872" max="4872" width="13.33203125" style="735" customWidth="1"/>
    <col min="4873" max="4873" width="12.6640625" style="735" customWidth="1"/>
    <col min="4874" max="4874" width="12.44140625" style="735" customWidth="1"/>
    <col min="4875" max="4875" width="17.109375" style="735" customWidth="1"/>
    <col min="4876" max="4876" width="1.5546875" style="735" customWidth="1"/>
    <col min="4877" max="5120" width="9.109375" style="735"/>
    <col min="5121" max="5121" width="1.5546875" style="735" customWidth="1"/>
    <col min="5122" max="5122" width="2.109375" style="735" customWidth="1"/>
    <col min="5123" max="5123" width="12.6640625" style="735" customWidth="1"/>
    <col min="5124" max="5124" width="22.109375" style="735" customWidth="1"/>
    <col min="5125" max="5125" width="5.88671875" style="735" customWidth="1"/>
    <col min="5126" max="5127" width="12.6640625" style="735" customWidth="1"/>
    <col min="5128" max="5128" width="13.33203125" style="735" customWidth="1"/>
    <col min="5129" max="5129" width="12.6640625" style="735" customWidth="1"/>
    <col min="5130" max="5130" width="12.44140625" style="735" customWidth="1"/>
    <col min="5131" max="5131" width="17.109375" style="735" customWidth="1"/>
    <col min="5132" max="5132" width="1.5546875" style="735" customWidth="1"/>
    <col min="5133" max="5376" width="9.109375" style="735"/>
    <col min="5377" max="5377" width="1.5546875" style="735" customWidth="1"/>
    <col min="5378" max="5378" width="2.109375" style="735" customWidth="1"/>
    <col min="5379" max="5379" width="12.6640625" style="735" customWidth="1"/>
    <col min="5380" max="5380" width="22.109375" style="735" customWidth="1"/>
    <col min="5381" max="5381" width="5.88671875" style="735" customWidth="1"/>
    <col min="5382" max="5383" width="12.6640625" style="735" customWidth="1"/>
    <col min="5384" max="5384" width="13.33203125" style="735" customWidth="1"/>
    <col min="5385" max="5385" width="12.6640625" style="735" customWidth="1"/>
    <col min="5386" max="5386" width="12.44140625" style="735" customWidth="1"/>
    <col min="5387" max="5387" width="17.109375" style="735" customWidth="1"/>
    <col min="5388" max="5388" width="1.5546875" style="735" customWidth="1"/>
    <col min="5389" max="5632" width="9.109375" style="735"/>
    <col min="5633" max="5633" width="1.5546875" style="735" customWidth="1"/>
    <col min="5634" max="5634" width="2.109375" style="735" customWidth="1"/>
    <col min="5635" max="5635" width="12.6640625" style="735" customWidth="1"/>
    <col min="5636" max="5636" width="22.109375" style="735" customWidth="1"/>
    <col min="5637" max="5637" width="5.88671875" style="735" customWidth="1"/>
    <col min="5638" max="5639" width="12.6640625" style="735" customWidth="1"/>
    <col min="5640" max="5640" width="13.33203125" style="735" customWidth="1"/>
    <col min="5641" max="5641" width="12.6640625" style="735" customWidth="1"/>
    <col min="5642" max="5642" width="12.44140625" style="735" customWidth="1"/>
    <col min="5643" max="5643" width="17.109375" style="735" customWidth="1"/>
    <col min="5644" max="5644" width="1.5546875" style="735" customWidth="1"/>
    <col min="5645" max="5888" width="9.109375" style="735"/>
    <col min="5889" max="5889" width="1.5546875" style="735" customWidth="1"/>
    <col min="5890" max="5890" width="2.109375" style="735" customWidth="1"/>
    <col min="5891" max="5891" width="12.6640625" style="735" customWidth="1"/>
    <col min="5892" max="5892" width="22.109375" style="735" customWidth="1"/>
    <col min="5893" max="5893" width="5.88671875" style="735" customWidth="1"/>
    <col min="5894" max="5895" width="12.6640625" style="735" customWidth="1"/>
    <col min="5896" max="5896" width="13.33203125" style="735" customWidth="1"/>
    <col min="5897" max="5897" width="12.6640625" style="735" customWidth="1"/>
    <col min="5898" max="5898" width="12.44140625" style="735" customWidth="1"/>
    <col min="5899" max="5899" width="17.109375" style="735" customWidth="1"/>
    <col min="5900" max="5900" width="1.5546875" style="735" customWidth="1"/>
    <col min="5901" max="6144" width="9.109375" style="735"/>
    <col min="6145" max="6145" width="1.5546875" style="735" customWidth="1"/>
    <col min="6146" max="6146" width="2.109375" style="735" customWidth="1"/>
    <col min="6147" max="6147" width="12.6640625" style="735" customWidth="1"/>
    <col min="6148" max="6148" width="22.109375" style="735" customWidth="1"/>
    <col min="6149" max="6149" width="5.88671875" style="735" customWidth="1"/>
    <col min="6150" max="6151" width="12.6640625" style="735" customWidth="1"/>
    <col min="6152" max="6152" width="13.33203125" style="735" customWidth="1"/>
    <col min="6153" max="6153" width="12.6640625" style="735" customWidth="1"/>
    <col min="6154" max="6154" width="12.44140625" style="735" customWidth="1"/>
    <col min="6155" max="6155" width="17.109375" style="735" customWidth="1"/>
    <col min="6156" max="6156" width="1.5546875" style="735" customWidth="1"/>
    <col min="6157" max="6400" width="9.109375" style="735"/>
    <col min="6401" max="6401" width="1.5546875" style="735" customWidth="1"/>
    <col min="6402" max="6402" width="2.109375" style="735" customWidth="1"/>
    <col min="6403" max="6403" width="12.6640625" style="735" customWidth="1"/>
    <col min="6404" max="6404" width="22.109375" style="735" customWidth="1"/>
    <col min="6405" max="6405" width="5.88671875" style="735" customWidth="1"/>
    <col min="6406" max="6407" width="12.6640625" style="735" customWidth="1"/>
    <col min="6408" max="6408" width="13.33203125" style="735" customWidth="1"/>
    <col min="6409" max="6409" width="12.6640625" style="735" customWidth="1"/>
    <col min="6410" max="6410" width="12.44140625" style="735" customWidth="1"/>
    <col min="6411" max="6411" width="17.109375" style="735" customWidth="1"/>
    <col min="6412" max="6412" width="1.5546875" style="735" customWidth="1"/>
    <col min="6413" max="6656" width="9.109375" style="735"/>
    <col min="6657" max="6657" width="1.5546875" style="735" customWidth="1"/>
    <col min="6658" max="6658" width="2.109375" style="735" customWidth="1"/>
    <col min="6659" max="6659" width="12.6640625" style="735" customWidth="1"/>
    <col min="6660" max="6660" width="22.109375" style="735" customWidth="1"/>
    <col min="6661" max="6661" width="5.88671875" style="735" customWidth="1"/>
    <col min="6662" max="6663" width="12.6640625" style="735" customWidth="1"/>
    <col min="6664" max="6664" width="13.33203125" style="735" customWidth="1"/>
    <col min="6665" max="6665" width="12.6640625" style="735" customWidth="1"/>
    <col min="6666" max="6666" width="12.44140625" style="735" customWidth="1"/>
    <col min="6667" max="6667" width="17.109375" style="735" customWidth="1"/>
    <col min="6668" max="6668" width="1.5546875" style="735" customWidth="1"/>
    <col min="6669" max="6912" width="9.109375" style="735"/>
    <col min="6913" max="6913" width="1.5546875" style="735" customWidth="1"/>
    <col min="6914" max="6914" width="2.109375" style="735" customWidth="1"/>
    <col min="6915" max="6915" width="12.6640625" style="735" customWidth="1"/>
    <col min="6916" max="6916" width="22.109375" style="735" customWidth="1"/>
    <col min="6917" max="6917" width="5.88671875" style="735" customWidth="1"/>
    <col min="6918" max="6919" width="12.6640625" style="735" customWidth="1"/>
    <col min="6920" max="6920" width="13.33203125" style="735" customWidth="1"/>
    <col min="6921" max="6921" width="12.6640625" style="735" customWidth="1"/>
    <col min="6922" max="6922" width="12.44140625" style="735" customWidth="1"/>
    <col min="6923" max="6923" width="17.109375" style="735" customWidth="1"/>
    <col min="6924" max="6924" width="1.5546875" style="735" customWidth="1"/>
    <col min="6925" max="7168" width="9.109375" style="735"/>
    <col min="7169" max="7169" width="1.5546875" style="735" customWidth="1"/>
    <col min="7170" max="7170" width="2.109375" style="735" customWidth="1"/>
    <col min="7171" max="7171" width="12.6640625" style="735" customWidth="1"/>
    <col min="7172" max="7172" width="22.109375" style="735" customWidth="1"/>
    <col min="7173" max="7173" width="5.88671875" style="735" customWidth="1"/>
    <col min="7174" max="7175" width="12.6640625" style="735" customWidth="1"/>
    <col min="7176" max="7176" width="13.33203125" style="735" customWidth="1"/>
    <col min="7177" max="7177" width="12.6640625" style="735" customWidth="1"/>
    <col min="7178" max="7178" width="12.44140625" style="735" customWidth="1"/>
    <col min="7179" max="7179" width="17.109375" style="735" customWidth="1"/>
    <col min="7180" max="7180" width="1.5546875" style="735" customWidth="1"/>
    <col min="7181" max="7424" width="9.109375" style="735"/>
    <col min="7425" max="7425" width="1.5546875" style="735" customWidth="1"/>
    <col min="7426" max="7426" width="2.109375" style="735" customWidth="1"/>
    <col min="7427" max="7427" width="12.6640625" style="735" customWidth="1"/>
    <col min="7428" max="7428" width="22.109375" style="735" customWidth="1"/>
    <col min="7429" max="7429" width="5.88671875" style="735" customWidth="1"/>
    <col min="7430" max="7431" width="12.6640625" style="735" customWidth="1"/>
    <col min="7432" max="7432" width="13.33203125" style="735" customWidth="1"/>
    <col min="7433" max="7433" width="12.6640625" style="735" customWidth="1"/>
    <col min="7434" max="7434" width="12.44140625" style="735" customWidth="1"/>
    <col min="7435" max="7435" width="17.109375" style="735" customWidth="1"/>
    <col min="7436" max="7436" width="1.5546875" style="735" customWidth="1"/>
    <col min="7437" max="7680" width="9.109375" style="735"/>
    <col min="7681" max="7681" width="1.5546875" style="735" customWidth="1"/>
    <col min="7682" max="7682" width="2.109375" style="735" customWidth="1"/>
    <col min="7683" max="7683" width="12.6640625" style="735" customWidth="1"/>
    <col min="7684" max="7684" width="22.109375" style="735" customWidth="1"/>
    <col min="7685" max="7685" width="5.88671875" style="735" customWidth="1"/>
    <col min="7686" max="7687" width="12.6640625" style="735" customWidth="1"/>
    <col min="7688" max="7688" width="13.33203125" style="735" customWidth="1"/>
    <col min="7689" max="7689" width="12.6640625" style="735" customWidth="1"/>
    <col min="7690" max="7690" width="12.44140625" style="735" customWidth="1"/>
    <col min="7691" max="7691" width="17.109375" style="735" customWidth="1"/>
    <col min="7692" max="7692" width="1.5546875" style="735" customWidth="1"/>
    <col min="7693" max="7936" width="9.109375" style="735"/>
    <col min="7937" max="7937" width="1.5546875" style="735" customWidth="1"/>
    <col min="7938" max="7938" width="2.109375" style="735" customWidth="1"/>
    <col min="7939" max="7939" width="12.6640625" style="735" customWidth="1"/>
    <col min="7940" max="7940" width="22.109375" style="735" customWidth="1"/>
    <col min="7941" max="7941" width="5.88671875" style="735" customWidth="1"/>
    <col min="7942" max="7943" width="12.6640625" style="735" customWidth="1"/>
    <col min="7944" max="7944" width="13.33203125" style="735" customWidth="1"/>
    <col min="7945" max="7945" width="12.6640625" style="735" customWidth="1"/>
    <col min="7946" max="7946" width="12.44140625" style="735" customWidth="1"/>
    <col min="7947" max="7947" width="17.109375" style="735" customWidth="1"/>
    <col min="7948" max="7948" width="1.5546875" style="735" customWidth="1"/>
    <col min="7949" max="8192" width="9.109375" style="735"/>
    <col min="8193" max="8193" width="1.5546875" style="735" customWidth="1"/>
    <col min="8194" max="8194" width="2.109375" style="735" customWidth="1"/>
    <col min="8195" max="8195" width="12.6640625" style="735" customWidth="1"/>
    <col min="8196" max="8196" width="22.109375" style="735" customWidth="1"/>
    <col min="8197" max="8197" width="5.88671875" style="735" customWidth="1"/>
    <col min="8198" max="8199" width="12.6640625" style="735" customWidth="1"/>
    <col min="8200" max="8200" width="13.33203125" style="735" customWidth="1"/>
    <col min="8201" max="8201" width="12.6640625" style="735" customWidth="1"/>
    <col min="8202" max="8202" width="12.44140625" style="735" customWidth="1"/>
    <col min="8203" max="8203" width="17.109375" style="735" customWidth="1"/>
    <col min="8204" max="8204" width="1.5546875" style="735" customWidth="1"/>
    <col min="8205" max="8448" width="9.109375" style="735"/>
    <col min="8449" max="8449" width="1.5546875" style="735" customWidth="1"/>
    <col min="8450" max="8450" width="2.109375" style="735" customWidth="1"/>
    <col min="8451" max="8451" width="12.6640625" style="735" customWidth="1"/>
    <col min="8452" max="8452" width="22.109375" style="735" customWidth="1"/>
    <col min="8453" max="8453" width="5.88671875" style="735" customWidth="1"/>
    <col min="8454" max="8455" width="12.6640625" style="735" customWidth="1"/>
    <col min="8456" max="8456" width="13.33203125" style="735" customWidth="1"/>
    <col min="8457" max="8457" width="12.6640625" style="735" customWidth="1"/>
    <col min="8458" max="8458" width="12.44140625" style="735" customWidth="1"/>
    <col min="8459" max="8459" width="17.109375" style="735" customWidth="1"/>
    <col min="8460" max="8460" width="1.5546875" style="735" customWidth="1"/>
    <col min="8461" max="8704" width="9.109375" style="735"/>
    <col min="8705" max="8705" width="1.5546875" style="735" customWidth="1"/>
    <col min="8706" max="8706" width="2.109375" style="735" customWidth="1"/>
    <col min="8707" max="8707" width="12.6640625" style="735" customWidth="1"/>
    <col min="8708" max="8708" width="22.109375" style="735" customWidth="1"/>
    <col min="8709" max="8709" width="5.88671875" style="735" customWidth="1"/>
    <col min="8710" max="8711" width="12.6640625" style="735" customWidth="1"/>
    <col min="8712" max="8712" width="13.33203125" style="735" customWidth="1"/>
    <col min="8713" max="8713" width="12.6640625" style="735" customWidth="1"/>
    <col min="8714" max="8714" width="12.44140625" style="735" customWidth="1"/>
    <col min="8715" max="8715" width="17.109375" style="735" customWidth="1"/>
    <col min="8716" max="8716" width="1.5546875" style="735" customWidth="1"/>
    <col min="8717" max="8960" width="9.109375" style="735"/>
    <col min="8961" max="8961" width="1.5546875" style="735" customWidth="1"/>
    <col min="8962" max="8962" width="2.109375" style="735" customWidth="1"/>
    <col min="8963" max="8963" width="12.6640625" style="735" customWidth="1"/>
    <col min="8964" max="8964" width="22.109375" style="735" customWidth="1"/>
    <col min="8965" max="8965" width="5.88671875" style="735" customWidth="1"/>
    <col min="8966" max="8967" width="12.6640625" style="735" customWidth="1"/>
    <col min="8968" max="8968" width="13.33203125" style="735" customWidth="1"/>
    <col min="8969" max="8969" width="12.6640625" style="735" customWidth="1"/>
    <col min="8970" max="8970" width="12.44140625" style="735" customWidth="1"/>
    <col min="8971" max="8971" width="17.109375" style="735" customWidth="1"/>
    <col min="8972" max="8972" width="1.5546875" style="735" customWidth="1"/>
    <col min="8973" max="9216" width="9.109375" style="735"/>
    <col min="9217" max="9217" width="1.5546875" style="735" customWidth="1"/>
    <col min="9218" max="9218" width="2.109375" style="735" customWidth="1"/>
    <col min="9219" max="9219" width="12.6640625" style="735" customWidth="1"/>
    <col min="9220" max="9220" width="22.109375" style="735" customWidth="1"/>
    <col min="9221" max="9221" width="5.88671875" style="735" customWidth="1"/>
    <col min="9222" max="9223" width="12.6640625" style="735" customWidth="1"/>
    <col min="9224" max="9224" width="13.33203125" style="735" customWidth="1"/>
    <col min="9225" max="9225" width="12.6640625" style="735" customWidth="1"/>
    <col min="9226" max="9226" width="12.44140625" style="735" customWidth="1"/>
    <col min="9227" max="9227" width="17.109375" style="735" customWidth="1"/>
    <col min="9228" max="9228" width="1.5546875" style="735" customWidth="1"/>
    <col min="9229" max="9472" width="9.109375" style="735"/>
    <col min="9473" max="9473" width="1.5546875" style="735" customWidth="1"/>
    <col min="9474" max="9474" width="2.109375" style="735" customWidth="1"/>
    <col min="9475" max="9475" width="12.6640625" style="735" customWidth="1"/>
    <col min="9476" max="9476" width="22.109375" style="735" customWidth="1"/>
    <col min="9477" max="9477" width="5.88671875" style="735" customWidth="1"/>
    <col min="9478" max="9479" width="12.6640625" style="735" customWidth="1"/>
    <col min="9480" max="9480" width="13.33203125" style="735" customWidth="1"/>
    <col min="9481" max="9481" width="12.6640625" style="735" customWidth="1"/>
    <col min="9482" max="9482" width="12.44140625" style="735" customWidth="1"/>
    <col min="9483" max="9483" width="17.109375" style="735" customWidth="1"/>
    <col min="9484" max="9484" width="1.5546875" style="735" customWidth="1"/>
    <col min="9485" max="9728" width="9.109375" style="735"/>
    <col min="9729" max="9729" width="1.5546875" style="735" customWidth="1"/>
    <col min="9730" max="9730" width="2.109375" style="735" customWidth="1"/>
    <col min="9731" max="9731" width="12.6640625" style="735" customWidth="1"/>
    <col min="9732" max="9732" width="22.109375" style="735" customWidth="1"/>
    <col min="9733" max="9733" width="5.88671875" style="735" customWidth="1"/>
    <col min="9734" max="9735" width="12.6640625" style="735" customWidth="1"/>
    <col min="9736" max="9736" width="13.33203125" style="735" customWidth="1"/>
    <col min="9737" max="9737" width="12.6640625" style="735" customWidth="1"/>
    <col min="9738" max="9738" width="12.44140625" style="735" customWidth="1"/>
    <col min="9739" max="9739" width="17.109375" style="735" customWidth="1"/>
    <col min="9740" max="9740" width="1.5546875" style="735" customWidth="1"/>
    <col min="9741" max="9984" width="9.109375" style="735"/>
    <col min="9985" max="9985" width="1.5546875" style="735" customWidth="1"/>
    <col min="9986" max="9986" width="2.109375" style="735" customWidth="1"/>
    <col min="9987" max="9987" width="12.6640625" style="735" customWidth="1"/>
    <col min="9988" max="9988" width="22.109375" style="735" customWidth="1"/>
    <col min="9989" max="9989" width="5.88671875" style="735" customWidth="1"/>
    <col min="9990" max="9991" width="12.6640625" style="735" customWidth="1"/>
    <col min="9992" max="9992" width="13.33203125" style="735" customWidth="1"/>
    <col min="9993" max="9993" width="12.6640625" style="735" customWidth="1"/>
    <col min="9994" max="9994" width="12.44140625" style="735" customWidth="1"/>
    <col min="9995" max="9995" width="17.109375" style="735" customWidth="1"/>
    <col min="9996" max="9996" width="1.5546875" style="735" customWidth="1"/>
    <col min="9997" max="10240" width="9.109375" style="735"/>
    <col min="10241" max="10241" width="1.5546875" style="735" customWidth="1"/>
    <col min="10242" max="10242" width="2.109375" style="735" customWidth="1"/>
    <col min="10243" max="10243" width="12.6640625" style="735" customWidth="1"/>
    <col min="10244" max="10244" width="22.109375" style="735" customWidth="1"/>
    <col min="10245" max="10245" width="5.88671875" style="735" customWidth="1"/>
    <col min="10246" max="10247" width="12.6640625" style="735" customWidth="1"/>
    <col min="10248" max="10248" width="13.33203125" style="735" customWidth="1"/>
    <col min="10249" max="10249" width="12.6640625" style="735" customWidth="1"/>
    <col min="10250" max="10250" width="12.44140625" style="735" customWidth="1"/>
    <col min="10251" max="10251" width="17.109375" style="735" customWidth="1"/>
    <col min="10252" max="10252" width="1.5546875" style="735" customWidth="1"/>
    <col min="10253" max="10496" width="9.109375" style="735"/>
    <col min="10497" max="10497" width="1.5546875" style="735" customWidth="1"/>
    <col min="10498" max="10498" width="2.109375" style="735" customWidth="1"/>
    <col min="10499" max="10499" width="12.6640625" style="735" customWidth="1"/>
    <col min="10500" max="10500" width="22.109375" style="735" customWidth="1"/>
    <col min="10501" max="10501" width="5.88671875" style="735" customWidth="1"/>
    <col min="10502" max="10503" width="12.6640625" style="735" customWidth="1"/>
    <col min="10504" max="10504" width="13.33203125" style="735" customWidth="1"/>
    <col min="10505" max="10505" width="12.6640625" style="735" customWidth="1"/>
    <col min="10506" max="10506" width="12.44140625" style="735" customWidth="1"/>
    <col min="10507" max="10507" width="17.109375" style="735" customWidth="1"/>
    <col min="10508" max="10508" width="1.5546875" style="735" customWidth="1"/>
    <col min="10509" max="10752" width="9.109375" style="735"/>
    <col min="10753" max="10753" width="1.5546875" style="735" customWidth="1"/>
    <col min="10754" max="10754" width="2.109375" style="735" customWidth="1"/>
    <col min="10755" max="10755" width="12.6640625" style="735" customWidth="1"/>
    <col min="10756" max="10756" width="22.109375" style="735" customWidth="1"/>
    <col min="10757" max="10757" width="5.88671875" style="735" customWidth="1"/>
    <col min="10758" max="10759" width="12.6640625" style="735" customWidth="1"/>
    <col min="10760" max="10760" width="13.33203125" style="735" customWidth="1"/>
    <col min="10761" max="10761" width="12.6640625" style="735" customWidth="1"/>
    <col min="10762" max="10762" width="12.44140625" style="735" customWidth="1"/>
    <col min="10763" max="10763" width="17.109375" style="735" customWidth="1"/>
    <col min="10764" max="10764" width="1.5546875" style="735" customWidth="1"/>
    <col min="10765" max="11008" width="9.109375" style="735"/>
    <col min="11009" max="11009" width="1.5546875" style="735" customWidth="1"/>
    <col min="11010" max="11010" width="2.109375" style="735" customWidth="1"/>
    <col min="11011" max="11011" width="12.6640625" style="735" customWidth="1"/>
    <col min="11012" max="11012" width="22.109375" style="735" customWidth="1"/>
    <col min="11013" max="11013" width="5.88671875" style="735" customWidth="1"/>
    <col min="11014" max="11015" width="12.6640625" style="735" customWidth="1"/>
    <col min="11016" max="11016" width="13.33203125" style="735" customWidth="1"/>
    <col min="11017" max="11017" width="12.6640625" style="735" customWidth="1"/>
    <col min="11018" max="11018" width="12.44140625" style="735" customWidth="1"/>
    <col min="11019" max="11019" width="17.109375" style="735" customWidth="1"/>
    <col min="11020" max="11020" width="1.5546875" style="735" customWidth="1"/>
    <col min="11021" max="11264" width="9.109375" style="735"/>
    <col min="11265" max="11265" width="1.5546875" style="735" customWidth="1"/>
    <col min="11266" max="11266" width="2.109375" style="735" customWidth="1"/>
    <col min="11267" max="11267" width="12.6640625" style="735" customWidth="1"/>
    <col min="11268" max="11268" width="22.109375" style="735" customWidth="1"/>
    <col min="11269" max="11269" width="5.88671875" style="735" customWidth="1"/>
    <col min="11270" max="11271" width="12.6640625" style="735" customWidth="1"/>
    <col min="11272" max="11272" width="13.33203125" style="735" customWidth="1"/>
    <col min="11273" max="11273" width="12.6640625" style="735" customWidth="1"/>
    <col min="11274" max="11274" width="12.44140625" style="735" customWidth="1"/>
    <col min="11275" max="11275" width="17.109375" style="735" customWidth="1"/>
    <col min="11276" max="11276" width="1.5546875" style="735" customWidth="1"/>
    <col min="11277" max="11520" width="9.109375" style="735"/>
    <col min="11521" max="11521" width="1.5546875" style="735" customWidth="1"/>
    <col min="11522" max="11522" width="2.109375" style="735" customWidth="1"/>
    <col min="11523" max="11523" width="12.6640625" style="735" customWidth="1"/>
    <col min="11524" max="11524" width="22.109375" style="735" customWidth="1"/>
    <col min="11525" max="11525" width="5.88671875" style="735" customWidth="1"/>
    <col min="11526" max="11527" width="12.6640625" style="735" customWidth="1"/>
    <col min="11528" max="11528" width="13.33203125" style="735" customWidth="1"/>
    <col min="11529" max="11529" width="12.6640625" style="735" customWidth="1"/>
    <col min="11530" max="11530" width="12.44140625" style="735" customWidth="1"/>
    <col min="11531" max="11531" width="17.109375" style="735" customWidth="1"/>
    <col min="11532" max="11532" width="1.5546875" style="735" customWidth="1"/>
    <col min="11533" max="11776" width="9.109375" style="735"/>
    <col min="11777" max="11777" width="1.5546875" style="735" customWidth="1"/>
    <col min="11778" max="11778" width="2.109375" style="735" customWidth="1"/>
    <col min="11779" max="11779" width="12.6640625" style="735" customWidth="1"/>
    <col min="11780" max="11780" width="22.109375" style="735" customWidth="1"/>
    <col min="11781" max="11781" width="5.88671875" style="735" customWidth="1"/>
    <col min="11782" max="11783" width="12.6640625" style="735" customWidth="1"/>
    <col min="11784" max="11784" width="13.33203125" style="735" customWidth="1"/>
    <col min="11785" max="11785" width="12.6640625" style="735" customWidth="1"/>
    <col min="11786" max="11786" width="12.44140625" style="735" customWidth="1"/>
    <col min="11787" max="11787" width="17.109375" style="735" customWidth="1"/>
    <col min="11788" max="11788" width="1.5546875" style="735" customWidth="1"/>
    <col min="11789" max="12032" width="9.109375" style="735"/>
    <col min="12033" max="12033" width="1.5546875" style="735" customWidth="1"/>
    <col min="12034" max="12034" width="2.109375" style="735" customWidth="1"/>
    <col min="12035" max="12035" width="12.6640625" style="735" customWidth="1"/>
    <col min="12036" max="12036" width="22.109375" style="735" customWidth="1"/>
    <col min="12037" max="12037" width="5.88671875" style="735" customWidth="1"/>
    <col min="12038" max="12039" width="12.6640625" style="735" customWidth="1"/>
    <col min="12040" max="12040" width="13.33203125" style="735" customWidth="1"/>
    <col min="12041" max="12041" width="12.6640625" style="735" customWidth="1"/>
    <col min="12042" max="12042" width="12.44140625" style="735" customWidth="1"/>
    <col min="12043" max="12043" width="17.109375" style="735" customWidth="1"/>
    <col min="12044" max="12044" width="1.5546875" style="735" customWidth="1"/>
    <col min="12045" max="12288" width="9.109375" style="735"/>
    <col min="12289" max="12289" width="1.5546875" style="735" customWidth="1"/>
    <col min="12290" max="12290" width="2.109375" style="735" customWidth="1"/>
    <col min="12291" max="12291" width="12.6640625" style="735" customWidth="1"/>
    <col min="12292" max="12292" width="22.109375" style="735" customWidth="1"/>
    <col min="12293" max="12293" width="5.88671875" style="735" customWidth="1"/>
    <col min="12294" max="12295" width="12.6640625" style="735" customWidth="1"/>
    <col min="12296" max="12296" width="13.33203125" style="735" customWidth="1"/>
    <col min="12297" max="12297" width="12.6640625" style="735" customWidth="1"/>
    <col min="12298" max="12298" width="12.44140625" style="735" customWidth="1"/>
    <col min="12299" max="12299" width="17.109375" style="735" customWidth="1"/>
    <col min="12300" max="12300" width="1.5546875" style="735" customWidth="1"/>
    <col min="12301" max="12544" width="9.109375" style="735"/>
    <col min="12545" max="12545" width="1.5546875" style="735" customWidth="1"/>
    <col min="12546" max="12546" width="2.109375" style="735" customWidth="1"/>
    <col min="12547" max="12547" width="12.6640625" style="735" customWidth="1"/>
    <col min="12548" max="12548" width="22.109375" style="735" customWidth="1"/>
    <col min="12549" max="12549" width="5.88671875" style="735" customWidth="1"/>
    <col min="12550" max="12551" width="12.6640625" style="735" customWidth="1"/>
    <col min="12552" max="12552" width="13.33203125" style="735" customWidth="1"/>
    <col min="12553" max="12553" width="12.6640625" style="735" customWidth="1"/>
    <col min="12554" max="12554" width="12.44140625" style="735" customWidth="1"/>
    <col min="12555" max="12555" width="17.109375" style="735" customWidth="1"/>
    <col min="12556" max="12556" width="1.5546875" style="735" customWidth="1"/>
    <col min="12557" max="12800" width="9.109375" style="735"/>
    <col min="12801" max="12801" width="1.5546875" style="735" customWidth="1"/>
    <col min="12802" max="12802" width="2.109375" style="735" customWidth="1"/>
    <col min="12803" max="12803" width="12.6640625" style="735" customWidth="1"/>
    <col min="12804" max="12804" width="22.109375" style="735" customWidth="1"/>
    <col min="12805" max="12805" width="5.88671875" style="735" customWidth="1"/>
    <col min="12806" max="12807" width="12.6640625" style="735" customWidth="1"/>
    <col min="12808" max="12808" width="13.33203125" style="735" customWidth="1"/>
    <col min="12809" max="12809" width="12.6640625" style="735" customWidth="1"/>
    <col min="12810" max="12810" width="12.44140625" style="735" customWidth="1"/>
    <col min="12811" max="12811" width="17.109375" style="735" customWidth="1"/>
    <col min="12812" max="12812" width="1.5546875" style="735" customWidth="1"/>
    <col min="12813" max="13056" width="9.109375" style="735"/>
    <col min="13057" max="13057" width="1.5546875" style="735" customWidth="1"/>
    <col min="13058" max="13058" width="2.109375" style="735" customWidth="1"/>
    <col min="13059" max="13059" width="12.6640625" style="735" customWidth="1"/>
    <col min="13060" max="13060" width="22.109375" style="735" customWidth="1"/>
    <col min="13061" max="13061" width="5.88671875" style="735" customWidth="1"/>
    <col min="13062" max="13063" width="12.6640625" style="735" customWidth="1"/>
    <col min="13064" max="13064" width="13.33203125" style="735" customWidth="1"/>
    <col min="13065" max="13065" width="12.6640625" style="735" customWidth="1"/>
    <col min="13066" max="13066" width="12.44140625" style="735" customWidth="1"/>
    <col min="13067" max="13067" width="17.109375" style="735" customWidth="1"/>
    <col min="13068" max="13068" width="1.5546875" style="735" customWidth="1"/>
    <col min="13069" max="13312" width="9.109375" style="735"/>
    <col min="13313" max="13313" width="1.5546875" style="735" customWidth="1"/>
    <col min="13314" max="13314" width="2.109375" style="735" customWidth="1"/>
    <col min="13315" max="13315" width="12.6640625" style="735" customWidth="1"/>
    <col min="13316" max="13316" width="22.109375" style="735" customWidth="1"/>
    <col min="13317" max="13317" width="5.88671875" style="735" customWidth="1"/>
    <col min="13318" max="13319" width="12.6640625" style="735" customWidth="1"/>
    <col min="13320" max="13320" width="13.33203125" style="735" customWidth="1"/>
    <col min="13321" max="13321" width="12.6640625" style="735" customWidth="1"/>
    <col min="13322" max="13322" width="12.44140625" style="735" customWidth="1"/>
    <col min="13323" max="13323" width="17.109375" style="735" customWidth="1"/>
    <col min="13324" max="13324" width="1.5546875" style="735" customWidth="1"/>
    <col min="13325" max="13568" width="9.109375" style="735"/>
    <col min="13569" max="13569" width="1.5546875" style="735" customWidth="1"/>
    <col min="13570" max="13570" width="2.109375" style="735" customWidth="1"/>
    <col min="13571" max="13571" width="12.6640625" style="735" customWidth="1"/>
    <col min="13572" max="13572" width="22.109375" style="735" customWidth="1"/>
    <col min="13573" max="13573" width="5.88671875" style="735" customWidth="1"/>
    <col min="13574" max="13575" width="12.6640625" style="735" customWidth="1"/>
    <col min="13576" max="13576" width="13.33203125" style="735" customWidth="1"/>
    <col min="13577" max="13577" width="12.6640625" style="735" customWidth="1"/>
    <col min="13578" max="13578" width="12.44140625" style="735" customWidth="1"/>
    <col min="13579" max="13579" width="17.109375" style="735" customWidth="1"/>
    <col min="13580" max="13580" width="1.5546875" style="735" customWidth="1"/>
    <col min="13581" max="13824" width="9.109375" style="735"/>
    <col min="13825" max="13825" width="1.5546875" style="735" customWidth="1"/>
    <col min="13826" max="13826" width="2.109375" style="735" customWidth="1"/>
    <col min="13827" max="13827" width="12.6640625" style="735" customWidth="1"/>
    <col min="13828" max="13828" width="22.109375" style="735" customWidth="1"/>
    <col min="13829" max="13829" width="5.88671875" style="735" customWidth="1"/>
    <col min="13830" max="13831" width="12.6640625" style="735" customWidth="1"/>
    <col min="13832" max="13832" width="13.33203125" style="735" customWidth="1"/>
    <col min="13833" max="13833" width="12.6640625" style="735" customWidth="1"/>
    <col min="13834" max="13834" width="12.44140625" style="735" customWidth="1"/>
    <col min="13835" max="13835" width="17.109375" style="735" customWidth="1"/>
    <col min="13836" max="13836" width="1.5546875" style="735" customWidth="1"/>
    <col min="13837" max="14080" width="9.109375" style="735"/>
    <col min="14081" max="14081" width="1.5546875" style="735" customWidth="1"/>
    <col min="14082" max="14082" width="2.109375" style="735" customWidth="1"/>
    <col min="14083" max="14083" width="12.6640625" style="735" customWidth="1"/>
    <col min="14084" max="14084" width="22.109375" style="735" customWidth="1"/>
    <col min="14085" max="14085" width="5.88671875" style="735" customWidth="1"/>
    <col min="14086" max="14087" width="12.6640625" style="735" customWidth="1"/>
    <col min="14088" max="14088" width="13.33203125" style="735" customWidth="1"/>
    <col min="14089" max="14089" width="12.6640625" style="735" customWidth="1"/>
    <col min="14090" max="14090" width="12.44140625" style="735" customWidth="1"/>
    <col min="14091" max="14091" width="17.109375" style="735" customWidth="1"/>
    <col min="14092" max="14092" width="1.5546875" style="735" customWidth="1"/>
    <col min="14093" max="14336" width="9.109375" style="735"/>
    <col min="14337" max="14337" width="1.5546875" style="735" customWidth="1"/>
    <col min="14338" max="14338" width="2.109375" style="735" customWidth="1"/>
    <col min="14339" max="14339" width="12.6640625" style="735" customWidth="1"/>
    <col min="14340" max="14340" width="22.109375" style="735" customWidth="1"/>
    <col min="14341" max="14341" width="5.88671875" style="735" customWidth="1"/>
    <col min="14342" max="14343" width="12.6640625" style="735" customWidth="1"/>
    <col min="14344" max="14344" width="13.33203125" style="735" customWidth="1"/>
    <col min="14345" max="14345" width="12.6640625" style="735" customWidth="1"/>
    <col min="14346" max="14346" width="12.44140625" style="735" customWidth="1"/>
    <col min="14347" max="14347" width="17.109375" style="735" customWidth="1"/>
    <col min="14348" max="14348" width="1.5546875" style="735" customWidth="1"/>
    <col min="14349" max="14592" width="9.109375" style="735"/>
    <col min="14593" max="14593" width="1.5546875" style="735" customWidth="1"/>
    <col min="14594" max="14594" width="2.109375" style="735" customWidth="1"/>
    <col min="14595" max="14595" width="12.6640625" style="735" customWidth="1"/>
    <col min="14596" max="14596" width="22.109375" style="735" customWidth="1"/>
    <col min="14597" max="14597" width="5.88671875" style="735" customWidth="1"/>
    <col min="14598" max="14599" width="12.6640625" style="735" customWidth="1"/>
    <col min="14600" max="14600" width="13.33203125" style="735" customWidth="1"/>
    <col min="14601" max="14601" width="12.6640625" style="735" customWidth="1"/>
    <col min="14602" max="14602" width="12.44140625" style="735" customWidth="1"/>
    <col min="14603" max="14603" width="17.109375" style="735" customWidth="1"/>
    <col min="14604" max="14604" width="1.5546875" style="735" customWidth="1"/>
    <col min="14605" max="14848" width="9.109375" style="735"/>
    <col min="14849" max="14849" width="1.5546875" style="735" customWidth="1"/>
    <col min="14850" max="14850" width="2.109375" style="735" customWidth="1"/>
    <col min="14851" max="14851" width="12.6640625" style="735" customWidth="1"/>
    <col min="14852" max="14852" width="22.109375" style="735" customWidth="1"/>
    <col min="14853" max="14853" width="5.88671875" style="735" customWidth="1"/>
    <col min="14854" max="14855" width="12.6640625" style="735" customWidth="1"/>
    <col min="14856" max="14856" width="13.33203125" style="735" customWidth="1"/>
    <col min="14857" max="14857" width="12.6640625" style="735" customWidth="1"/>
    <col min="14858" max="14858" width="12.44140625" style="735" customWidth="1"/>
    <col min="14859" max="14859" width="17.109375" style="735" customWidth="1"/>
    <col min="14860" max="14860" width="1.5546875" style="735" customWidth="1"/>
    <col min="14861" max="15104" width="9.109375" style="735"/>
    <col min="15105" max="15105" width="1.5546875" style="735" customWidth="1"/>
    <col min="15106" max="15106" width="2.109375" style="735" customWidth="1"/>
    <col min="15107" max="15107" width="12.6640625" style="735" customWidth="1"/>
    <col min="15108" max="15108" width="22.109375" style="735" customWidth="1"/>
    <col min="15109" max="15109" width="5.88671875" style="735" customWidth="1"/>
    <col min="15110" max="15111" width="12.6640625" style="735" customWidth="1"/>
    <col min="15112" max="15112" width="13.33203125" style="735" customWidth="1"/>
    <col min="15113" max="15113" width="12.6640625" style="735" customWidth="1"/>
    <col min="15114" max="15114" width="12.44140625" style="735" customWidth="1"/>
    <col min="15115" max="15115" width="17.109375" style="735" customWidth="1"/>
    <col min="15116" max="15116" width="1.5546875" style="735" customWidth="1"/>
    <col min="15117" max="15360" width="9.109375" style="735"/>
    <col min="15361" max="15361" width="1.5546875" style="735" customWidth="1"/>
    <col min="15362" max="15362" width="2.109375" style="735" customWidth="1"/>
    <col min="15363" max="15363" width="12.6640625" style="735" customWidth="1"/>
    <col min="15364" max="15364" width="22.109375" style="735" customWidth="1"/>
    <col min="15365" max="15365" width="5.88671875" style="735" customWidth="1"/>
    <col min="15366" max="15367" width="12.6640625" style="735" customWidth="1"/>
    <col min="15368" max="15368" width="13.33203125" style="735" customWidth="1"/>
    <col min="15369" max="15369" width="12.6640625" style="735" customWidth="1"/>
    <col min="15370" max="15370" width="12.44140625" style="735" customWidth="1"/>
    <col min="15371" max="15371" width="17.109375" style="735" customWidth="1"/>
    <col min="15372" max="15372" width="1.5546875" style="735" customWidth="1"/>
    <col min="15373" max="15616" width="9.109375" style="735"/>
    <col min="15617" max="15617" width="1.5546875" style="735" customWidth="1"/>
    <col min="15618" max="15618" width="2.109375" style="735" customWidth="1"/>
    <col min="15619" max="15619" width="12.6640625" style="735" customWidth="1"/>
    <col min="15620" max="15620" width="22.109375" style="735" customWidth="1"/>
    <col min="15621" max="15621" width="5.88671875" style="735" customWidth="1"/>
    <col min="15622" max="15623" width="12.6640625" style="735" customWidth="1"/>
    <col min="15624" max="15624" width="13.33203125" style="735" customWidth="1"/>
    <col min="15625" max="15625" width="12.6640625" style="735" customWidth="1"/>
    <col min="15626" max="15626" width="12.44140625" style="735" customWidth="1"/>
    <col min="15627" max="15627" width="17.109375" style="735" customWidth="1"/>
    <col min="15628" max="15628" width="1.5546875" style="735" customWidth="1"/>
    <col min="15629" max="15872" width="9.109375" style="735"/>
    <col min="15873" max="15873" width="1.5546875" style="735" customWidth="1"/>
    <col min="15874" max="15874" width="2.109375" style="735" customWidth="1"/>
    <col min="15875" max="15875" width="12.6640625" style="735" customWidth="1"/>
    <col min="15876" max="15876" width="22.109375" style="735" customWidth="1"/>
    <col min="15877" max="15877" width="5.88671875" style="735" customWidth="1"/>
    <col min="15878" max="15879" width="12.6640625" style="735" customWidth="1"/>
    <col min="15880" max="15880" width="13.33203125" style="735" customWidth="1"/>
    <col min="15881" max="15881" width="12.6640625" style="735" customWidth="1"/>
    <col min="15882" max="15882" width="12.44140625" style="735" customWidth="1"/>
    <col min="15883" max="15883" width="17.109375" style="735" customWidth="1"/>
    <col min="15884" max="15884" width="1.5546875" style="735" customWidth="1"/>
    <col min="15885" max="16128" width="9.109375" style="735"/>
    <col min="16129" max="16129" width="1.5546875" style="735" customWidth="1"/>
    <col min="16130" max="16130" width="2.109375" style="735" customWidth="1"/>
    <col min="16131" max="16131" width="12.6640625" style="735" customWidth="1"/>
    <col min="16132" max="16132" width="22.109375" style="735" customWidth="1"/>
    <col min="16133" max="16133" width="5.88671875" style="735" customWidth="1"/>
    <col min="16134" max="16135" width="12.6640625" style="735" customWidth="1"/>
    <col min="16136" max="16136" width="13.33203125" style="735" customWidth="1"/>
    <col min="16137" max="16137" width="12.6640625" style="735" customWidth="1"/>
    <col min="16138" max="16138" width="12.44140625" style="735" customWidth="1"/>
    <col min="16139" max="16139" width="17.109375" style="735" customWidth="1"/>
    <col min="16140" max="16140" width="1.5546875" style="735" customWidth="1"/>
    <col min="16141" max="16384" width="9.109375" style="735"/>
  </cols>
  <sheetData>
    <row r="1" spans="1:12" ht="15.6">
      <c r="A1" s="730"/>
      <c r="B1" s="731"/>
      <c r="C1" s="732"/>
      <c r="D1" s="732"/>
      <c r="E1" s="732"/>
      <c r="F1" s="732"/>
      <c r="G1" s="732"/>
      <c r="H1" s="732"/>
      <c r="I1" s="732"/>
      <c r="J1" s="732"/>
      <c r="K1" s="733"/>
      <c r="L1" s="734"/>
    </row>
    <row r="2" spans="1:12">
      <c r="A2" s="736"/>
      <c r="B2" s="734"/>
      <c r="C2" s="1559"/>
      <c r="D2" s="1559"/>
      <c r="E2" s="1559"/>
      <c r="F2" s="1559"/>
      <c r="G2" s="734"/>
      <c r="H2" s="734"/>
      <c r="I2" s="734"/>
      <c r="J2" s="734"/>
      <c r="K2" s="737"/>
      <c r="L2" s="734"/>
    </row>
    <row r="3" spans="1:12">
      <c r="A3" s="736"/>
      <c r="B3" s="734"/>
      <c r="C3" s="1559"/>
      <c r="D3" s="1559"/>
      <c r="E3" s="1559"/>
      <c r="F3" s="1559"/>
      <c r="G3" s="11"/>
      <c r="H3" s="734"/>
      <c r="I3" s="734"/>
      <c r="J3" s="734"/>
      <c r="K3" s="737"/>
      <c r="L3" s="734"/>
    </row>
    <row r="4" spans="1:12">
      <c r="A4" s="736"/>
      <c r="B4" s="734"/>
      <c r="C4" s="734"/>
      <c r="D4" s="734"/>
      <c r="E4" s="734"/>
      <c r="F4" s="734"/>
      <c r="G4" s="734"/>
      <c r="H4" s="734"/>
      <c r="I4" s="734"/>
      <c r="J4" s="734"/>
      <c r="K4" s="737"/>
      <c r="L4" s="734"/>
    </row>
    <row r="5" spans="1:12" ht="16.5" customHeight="1">
      <c r="A5" s="736"/>
      <c r="B5" s="734"/>
      <c r="C5" s="9"/>
      <c r="D5" s="738"/>
      <c r="E5" s="739"/>
      <c r="F5" s="10"/>
      <c r="G5" s="10"/>
      <c r="H5" s="10"/>
      <c r="I5" s="10"/>
      <c r="J5" s="10"/>
      <c r="K5" s="740"/>
      <c r="L5" s="734"/>
    </row>
    <row r="6" spans="1:12" ht="15" customHeight="1">
      <c r="A6" s="736"/>
      <c r="B6" s="734"/>
      <c r="C6" s="741"/>
      <c r="D6" s="741"/>
      <c r="E6" s="742"/>
      <c r="F6" s="742"/>
      <c r="G6" s="734"/>
      <c r="H6" s="734"/>
      <c r="I6" s="734"/>
      <c r="J6" s="734"/>
      <c r="K6" s="737"/>
      <c r="L6" s="734"/>
    </row>
    <row r="7" spans="1:12" ht="15" customHeight="1">
      <c r="A7" s="736"/>
      <c r="B7" s="734"/>
      <c r="C7" s="741"/>
      <c r="D7" s="741"/>
      <c r="E7" s="742"/>
      <c r="F7" s="742"/>
      <c r="G7" s="734"/>
      <c r="H7" s="734"/>
      <c r="I7" s="734"/>
      <c r="J7" s="734"/>
      <c r="K7" s="737"/>
      <c r="L7" s="734"/>
    </row>
    <row r="8" spans="1:12" ht="15" customHeight="1">
      <c r="A8" s="736"/>
      <c r="B8" s="734"/>
      <c r="C8" s="741"/>
      <c r="D8" s="741"/>
      <c r="E8" s="742"/>
      <c r="F8" s="742"/>
      <c r="G8" s="734"/>
      <c r="H8" s="734"/>
      <c r="I8" s="734"/>
      <c r="J8" s="734"/>
      <c r="K8" s="737"/>
      <c r="L8" s="734"/>
    </row>
    <row r="9" spans="1:12" ht="15" customHeight="1">
      <c r="A9" s="736"/>
      <c r="B9" s="734"/>
      <c r="C9" s="741"/>
      <c r="D9" s="741"/>
      <c r="E9" s="742"/>
      <c r="F9" s="742"/>
      <c r="G9" s="734"/>
      <c r="H9" s="734"/>
      <c r="I9" s="734"/>
      <c r="J9" s="734"/>
      <c r="K9" s="737"/>
      <c r="L9" s="734"/>
    </row>
    <row r="10" spans="1:12" ht="15" customHeight="1">
      <c r="A10" s="736"/>
      <c r="B10" s="734"/>
      <c r="C10" s="741"/>
      <c r="D10" s="741"/>
      <c r="E10" s="742"/>
      <c r="F10" s="742"/>
      <c r="G10" s="734"/>
      <c r="H10" s="734"/>
      <c r="I10" s="734"/>
      <c r="J10" s="734"/>
      <c r="K10" s="737"/>
      <c r="L10" s="734"/>
    </row>
    <row r="11" spans="1:12" ht="15" customHeight="1">
      <c r="A11" s="736"/>
      <c r="B11" s="734"/>
      <c r="C11" s="741"/>
      <c r="D11" s="741"/>
      <c r="E11" s="742"/>
      <c r="F11" s="742"/>
      <c r="G11" s="734"/>
      <c r="H11" s="734"/>
      <c r="I11" s="734"/>
      <c r="J11" s="734"/>
      <c r="K11" s="737"/>
      <c r="L11" s="734"/>
    </row>
    <row r="12" spans="1:12">
      <c r="A12" s="736"/>
      <c r="B12" s="734"/>
      <c r="C12" s="741"/>
      <c r="D12" s="741"/>
      <c r="E12" s="742"/>
      <c r="F12" s="742"/>
      <c r="G12" s="734"/>
      <c r="H12" s="734"/>
      <c r="I12" s="734"/>
      <c r="J12" s="734"/>
      <c r="K12" s="737"/>
      <c r="L12" s="734"/>
    </row>
    <row r="13" spans="1:12" ht="25.8">
      <c r="A13" s="736"/>
      <c r="B13" s="1560" t="s">
        <v>1587</v>
      </c>
      <c r="C13" s="1560"/>
      <c r="D13" s="1560"/>
      <c r="E13" s="1560"/>
      <c r="F13" s="1560"/>
      <c r="G13" s="1560"/>
      <c r="H13" s="1560"/>
      <c r="I13" s="1560"/>
      <c r="J13" s="1560"/>
      <c r="K13" s="1561"/>
      <c r="L13" s="734"/>
    </row>
    <row r="14" spans="1:12" ht="18">
      <c r="A14" s="736"/>
      <c r="B14" s="1562" t="s">
        <v>11864</v>
      </c>
      <c r="C14" s="1563"/>
      <c r="D14" s="1563"/>
      <c r="E14" s="1563"/>
      <c r="F14" s="1563"/>
      <c r="G14" s="1563"/>
      <c r="H14" s="1563"/>
      <c r="I14" s="1563"/>
      <c r="J14" s="1563"/>
      <c r="K14" s="1564"/>
      <c r="L14" s="734"/>
    </row>
    <row r="15" spans="1:12" ht="23.7" customHeight="1">
      <c r="A15" s="736"/>
      <c r="B15" s="661"/>
      <c r="C15" s="661"/>
      <c r="D15" s="661"/>
      <c r="E15" s="661"/>
      <c r="F15" s="661"/>
      <c r="G15" s="661"/>
      <c r="H15" s="661"/>
      <c r="I15" s="661"/>
      <c r="J15" s="661"/>
      <c r="K15" s="743"/>
      <c r="L15" s="734"/>
    </row>
    <row r="16" spans="1:12" ht="23.7" customHeight="1">
      <c r="A16" s="736"/>
      <c r="B16" s="734"/>
      <c r="C16" s="744"/>
      <c r="D16" s="744"/>
      <c r="E16" s="745"/>
      <c r="F16" s="745"/>
      <c r="G16" s="734"/>
      <c r="H16" s="734"/>
      <c r="I16" s="734"/>
      <c r="J16" s="734"/>
      <c r="K16" s="737"/>
      <c r="L16" s="734"/>
    </row>
    <row r="17" spans="1:14" ht="18.75" customHeight="1">
      <c r="A17" s="746"/>
      <c r="B17" s="1524" t="s">
        <v>682</v>
      </c>
      <c r="C17" s="1525"/>
      <c r="D17" s="1525"/>
      <c r="E17" s="1527" t="s">
        <v>11865</v>
      </c>
      <c r="F17" s="1528"/>
      <c r="G17" s="1528"/>
      <c r="H17" s="1528"/>
      <c r="I17" s="1528"/>
      <c r="J17" s="1528"/>
      <c r="K17" s="1529"/>
      <c r="L17" s="13"/>
      <c r="M17" s="5"/>
      <c r="N17" s="5"/>
    </row>
    <row r="18" spans="1:14" ht="18.75" customHeight="1">
      <c r="A18" s="736"/>
      <c r="B18" s="1546" t="s">
        <v>259</v>
      </c>
      <c r="C18" s="1547"/>
      <c r="D18" s="1547"/>
      <c r="E18" s="1530"/>
      <c r="F18" s="1545"/>
      <c r="G18" s="1545"/>
      <c r="H18" s="1545"/>
      <c r="I18" s="1545"/>
      <c r="J18" s="1545"/>
      <c r="K18" s="1532"/>
      <c r="L18" s="734"/>
    </row>
    <row r="19" spans="1:14" ht="18.75" customHeight="1">
      <c r="A19" s="736"/>
      <c r="B19" s="1548"/>
      <c r="C19" s="1549"/>
      <c r="D19" s="1549"/>
      <c r="E19" s="1530"/>
      <c r="F19" s="1545"/>
      <c r="G19" s="1545"/>
      <c r="H19" s="1545"/>
      <c r="I19" s="1545"/>
      <c r="J19" s="1545"/>
      <c r="K19" s="1532"/>
      <c r="L19" s="734"/>
    </row>
    <row r="20" spans="1:14" ht="18.75" customHeight="1">
      <c r="A20" s="736"/>
      <c r="B20" s="1550"/>
      <c r="C20" s="1551"/>
      <c r="D20" s="1551"/>
      <c r="E20" s="1533"/>
      <c r="F20" s="1534"/>
      <c r="G20" s="1534"/>
      <c r="H20" s="1534"/>
      <c r="I20" s="1534"/>
      <c r="J20" s="1534"/>
      <c r="K20" s="1535"/>
      <c r="L20" s="734"/>
    </row>
    <row r="21" spans="1:14" ht="25.5" customHeight="1">
      <c r="A21" s="736"/>
      <c r="B21" s="734"/>
      <c r="C21" s="3"/>
      <c r="D21" s="3"/>
      <c r="E21" s="747"/>
      <c r="F21" s="6"/>
      <c r="G21" s="734"/>
      <c r="H21" s="734"/>
      <c r="I21" s="734"/>
      <c r="J21" s="734"/>
      <c r="K21" s="737"/>
      <c r="L21" s="734"/>
    </row>
    <row r="22" spans="1:14" ht="25.5" customHeight="1">
      <c r="A22" s="736"/>
      <c r="B22" s="734"/>
      <c r="C22" s="3"/>
      <c r="D22" s="3"/>
      <c r="E22" s="747"/>
      <c r="F22" s="6"/>
      <c r="G22" s="734"/>
      <c r="H22" s="734"/>
      <c r="I22" s="734"/>
      <c r="J22" s="734"/>
      <c r="K22" s="737"/>
      <c r="L22" s="734"/>
    </row>
    <row r="23" spans="1:14" ht="19.95" customHeight="1">
      <c r="A23" s="736"/>
      <c r="B23" s="1524" t="s">
        <v>685</v>
      </c>
      <c r="C23" s="1525"/>
      <c r="D23" s="1525"/>
      <c r="E23" s="1527" t="s">
        <v>11866</v>
      </c>
      <c r="F23" s="1528"/>
      <c r="G23" s="1528"/>
      <c r="H23" s="1528"/>
      <c r="I23" s="1528"/>
      <c r="J23" s="1528"/>
      <c r="K23" s="1529"/>
      <c r="L23" s="734"/>
    </row>
    <row r="24" spans="1:14" ht="19.95" customHeight="1">
      <c r="A24" s="736"/>
      <c r="B24" s="1546" t="s">
        <v>259</v>
      </c>
      <c r="C24" s="1547"/>
      <c r="D24" s="1547"/>
      <c r="E24" s="1530"/>
      <c r="F24" s="1545"/>
      <c r="G24" s="1545"/>
      <c r="H24" s="1545"/>
      <c r="I24" s="1545"/>
      <c r="J24" s="1545"/>
      <c r="K24" s="1532"/>
      <c r="L24" s="734"/>
    </row>
    <row r="25" spans="1:14" ht="19.95" customHeight="1">
      <c r="A25" s="736"/>
      <c r="B25" s="1548"/>
      <c r="C25" s="1549"/>
      <c r="D25" s="1549"/>
      <c r="E25" s="1530"/>
      <c r="F25" s="1545"/>
      <c r="G25" s="1545"/>
      <c r="H25" s="1545"/>
      <c r="I25" s="1545"/>
      <c r="J25" s="1545"/>
      <c r="K25" s="1532"/>
      <c r="L25" s="734"/>
    </row>
    <row r="26" spans="1:14" ht="19.95" customHeight="1">
      <c r="A26" s="736"/>
      <c r="B26" s="1550"/>
      <c r="C26" s="1551"/>
      <c r="D26" s="1551"/>
      <c r="E26" s="1533"/>
      <c r="F26" s="1534"/>
      <c r="G26" s="1534"/>
      <c r="H26" s="1534"/>
      <c r="I26" s="1534"/>
      <c r="J26" s="1534"/>
      <c r="K26" s="1535"/>
      <c r="L26" s="734"/>
    </row>
    <row r="27" spans="1:14" ht="25.5" customHeight="1">
      <c r="A27" s="736"/>
      <c r="B27" s="734"/>
      <c r="C27" s="3"/>
      <c r="D27" s="3"/>
      <c r="E27" s="747"/>
      <c r="F27" s="6"/>
      <c r="G27" s="734"/>
      <c r="H27" s="734"/>
      <c r="I27" s="734"/>
      <c r="J27" s="734"/>
      <c r="K27" s="737"/>
      <c r="L27" s="734"/>
    </row>
    <row r="28" spans="1:14" ht="25.5" customHeight="1">
      <c r="A28" s="736"/>
      <c r="B28" s="734"/>
      <c r="C28" s="7"/>
      <c r="D28" s="3"/>
      <c r="E28" s="748"/>
      <c r="F28" s="6"/>
      <c r="G28" s="734"/>
      <c r="H28" s="734"/>
      <c r="I28" s="734"/>
      <c r="J28" s="734"/>
      <c r="K28" s="737"/>
      <c r="L28" s="734"/>
    </row>
    <row r="29" spans="1:14" ht="21.75" customHeight="1">
      <c r="A29" s="736"/>
      <c r="B29" s="1552" t="s">
        <v>244</v>
      </c>
      <c r="C29" s="1553"/>
      <c r="D29" s="1553"/>
      <c r="E29" s="1527" t="s">
        <v>11867</v>
      </c>
      <c r="F29" s="1528"/>
      <c r="G29" s="1528"/>
      <c r="H29" s="1528"/>
      <c r="I29" s="1528"/>
      <c r="J29" s="1528"/>
      <c r="K29" s="1529"/>
      <c r="L29" s="734"/>
    </row>
    <row r="30" spans="1:14" ht="10.5" customHeight="1">
      <c r="A30" s="736"/>
      <c r="B30" s="1536" t="s">
        <v>615</v>
      </c>
      <c r="C30" s="1554"/>
      <c r="D30" s="1554"/>
      <c r="E30" s="1545"/>
      <c r="F30" s="1545"/>
      <c r="G30" s="1545"/>
      <c r="H30" s="1545"/>
      <c r="I30" s="1545"/>
      <c r="J30" s="1545"/>
      <c r="K30" s="1532"/>
      <c r="L30" s="734"/>
    </row>
    <row r="31" spans="1:14">
      <c r="A31" s="736"/>
      <c r="B31" s="1555"/>
      <c r="C31" s="1556"/>
      <c r="D31" s="1556"/>
      <c r="E31" s="1545"/>
      <c r="F31" s="1545"/>
      <c r="G31" s="1545"/>
      <c r="H31" s="1545"/>
      <c r="I31" s="1545"/>
      <c r="J31" s="1545"/>
      <c r="K31" s="1532"/>
      <c r="L31" s="734"/>
    </row>
    <row r="32" spans="1:14">
      <c r="A32" s="736"/>
      <c r="B32" s="1555"/>
      <c r="C32" s="1556"/>
      <c r="D32" s="1556"/>
      <c r="E32" s="1545"/>
      <c r="F32" s="1545"/>
      <c r="G32" s="1545"/>
      <c r="H32" s="1545"/>
      <c r="I32" s="1545"/>
      <c r="J32" s="1545"/>
      <c r="K32" s="1532"/>
      <c r="L32" s="734"/>
    </row>
    <row r="33" spans="1:13">
      <c r="A33" s="736"/>
      <c r="B33" s="1557"/>
      <c r="C33" s="1558"/>
      <c r="D33" s="1558"/>
      <c r="E33" s="1534"/>
      <c r="F33" s="1534"/>
      <c r="G33" s="1534"/>
      <c r="H33" s="1534"/>
      <c r="I33" s="1534"/>
      <c r="J33" s="1534"/>
      <c r="K33" s="1535"/>
      <c r="L33" s="734"/>
    </row>
    <row r="34" spans="1:13" ht="25.5" customHeight="1">
      <c r="A34" s="736"/>
      <c r="B34" s="734"/>
      <c r="C34" s="7"/>
      <c r="D34" s="3"/>
      <c r="E34" s="748"/>
      <c r="F34" s="6"/>
      <c r="G34" s="734"/>
      <c r="H34" s="734"/>
      <c r="I34" s="734"/>
      <c r="J34" s="734"/>
      <c r="K34" s="737"/>
      <c r="L34" s="734"/>
    </row>
    <row r="35" spans="1:13" ht="25.5" customHeight="1">
      <c r="A35" s="736"/>
      <c r="B35" s="734"/>
      <c r="C35" s="7"/>
      <c r="D35" s="3"/>
      <c r="E35" s="748"/>
      <c r="F35" s="6"/>
      <c r="G35" s="734"/>
      <c r="H35" s="734"/>
      <c r="I35" s="734"/>
      <c r="J35" s="734"/>
      <c r="K35" s="737"/>
      <c r="L35" s="734"/>
    </row>
    <row r="36" spans="1:13" ht="15.6">
      <c r="A36" s="736"/>
      <c r="B36" s="1524" t="s">
        <v>258</v>
      </c>
      <c r="C36" s="1525"/>
      <c r="D36" s="1526"/>
      <c r="E36" s="1527" t="s">
        <v>675</v>
      </c>
      <c r="F36" s="1528"/>
      <c r="G36" s="1528"/>
      <c r="H36" s="1528"/>
      <c r="I36" s="1528"/>
      <c r="J36" s="1528"/>
      <c r="K36" s="1529"/>
      <c r="L36" s="734"/>
    </row>
    <row r="37" spans="1:13" ht="18.75" customHeight="1">
      <c r="A37" s="749"/>
      <c r="B37" s="1536" t="s">
        <v>615</v>
      </c>
      <c r="C37" s="1537"/>
      <c r="D37" s="1538"/>
      <c r="E37" s="1530"/>
      <c r="F37" s="1531"/>
      <c r="G37" s="1531"/>
      <c r="H37" s="1531"/>
      <c r="I37" s="1531"/>
      <c r="J37" s="1531"/>
      <c r="K37" s="1532"/>
      <c r="L37" s="750"/>
    </row>
    <row r="38" spans="1:13" ht="18.75" customHeight="1">
      <c r="A38" s="751"/>
      <c r="B38" s="1539"/>
      <c r="C38" s="1540"/>
      <c r="D38" s="1541"/>
      <c r="E38" s="1530"/>
      <c r="F38" s="1531"/>
      <c r="G38" s="1531"/>
      <c r="H38" s="1531"/>
      <c r="I38" s="1531"/>
      <c r="J38" s="1531"/>
      <c r="K38" s="1532"/>
      <c r="L38" s="752"/>
    </row>
    <row r="39" spans="1:13" ht="18.75" customHeight="1">
      <c r="A39" s="753"/>
      <c r="B39" s="1542"/>
      <c r="C39" s="1543"/>
      <c r="D39" s="1544"/>
      <c r="E39" s="1533"/>
      <c r="F39" s="1534"/>
      <c r="G39" s="1534"/>
      <c r="H39" s="1534"/>
      <c r="I39" s="1534"/>
      <c r="J39" s="1534"/>
      <c r="K39" s="1535"/>
      <c r="L39" s="15"/>
    </row>
    <row r="40" spans="1:13" ht="25.5" customHeight="1">
      <c r="A40" s="736"/>
      <c r="B40" s="734"/>
      <c r="C40" s="2"/>
      <c r="D40" s="3"/>
      <c r="E40" s="748"/>
      <c r="F40" s="6"/>
      <c r="G40" s="14"/>
      <c r="H40" s="754"/>
      <c r="I40" s="754"/>
      <c r="J40" s="14"/>
      <c r="K40" s="755"/>
      <c r="L40" s="734"/>
    </row>
    <row r="41" spans="1:13" ht="25.5" customHeight="1">
      <c r="A41" s="756"/>
      <c r="B41" s="734"/>
      <c r="C41" s="734"/>
      <c r="D41" s="3"/>
      <c r="E41" s="748"/>
      <c r="F41" s="6"/>
      <c r="G41" s="14"/>
      <c r="H41" s="14"/>
      <c r="I41" s="14"/>
      <c r="J41" s="14"/>
      <c r="K41" s="757"/>
      <c r="L41" s="748"/>
    </row>
    <row r="42" spans="1:13" ht="18" customHeight="1">
      <c r="A42" s="758"/>
      <c r="B42" s="1524" t="s">
        <v>260</v>
      </c>
      <c r="C42" s="1525"/>
      <c r="D42" s="1525"/>
      <c r="E42" s="1527" t="s">
        <v>11868</v>
      </c>
      <c r="F42" s="1528"/>
      <c r="G42" s="1528"/>
      <c r="H42" s="1528"/>
      <c r="I42" s="1528"/>
      <c r="J42" s="1528"/>
      <c r="K42" s="1529"/>
      <c r="L42" s="759"/>
      <c r="M42" s="760"/>
    </row>
    <row r="43" spans="1:13" ht="18" customHeight="1">
      <c r="A43" s="758"/>
      <c r="B43" s="1546" t="s">
        <v>259</v>
      </c>
      <c r="C43" s="1547"/>
      <c r="D43" s="1547"/>
      <c r="E43" s="1530"/>
      <c r="F43" s="1545"/>
      <c r="G43" s="1545"/>
      <c r="H43" s="1545"/>
      <c r="I43" s="1545"/>
      <c r="J43" s="1545"/>
      <c r="K43" s="1532"/>
      <c r="L43" s="759"/>
      <c r="M43" s="760"/>
    </row>
    <row r="44" spans="1:13" ht="18" customHeight="1">
      <c r="A44" s="736"/>
      <c r="B44" s="1548"/>
      <c r="C44" s="1549"/>
      <c r="D44" s="1549"/>
      <c r="E44" s="1530"/>
      <c r="F44" s="1545"/>
      <c r="G44" s="1545"/>
      <c r="H44" s="1545"/>
      <c r="I44" s="1545"/>
      <c r="J44" s="1545"/>
      <c r="K44" s="1532"/>
      <c r="L44" s="734"/>
    </row>
    <row r="45" spans="1:13" ht="18" customHeight="1">
      <c r="A45" s="736"/>
      <c r="B45" s="1550"/>
      <c r="C45" s="1551"/>
      <c r="D45" s="1551"/>
      <c r="E45" s="1533"/>
      <c r="F45" s="1534"/>
      <c r="G45" s="1534"/>
      <c r="H45" s="1534"/>
      <c r="I45" s="1534"/>
      <c r="J45" s="1534"/>
      <c r="K45" s="1535"/>
      <c r="L45" s="734"/>
    </row>
    <row r="46" spans="1:13" ht="25.5" customHeight="1">
      <c r="A46" s="736"/>
      <c r="B46" s="734"/>
      <c r="C46" s="3"/>
      <c r="D46" s="3"/>
      <c r="E46" s="734"/>
      <c r="F46" s="6"/>
      <c r="G46" s="734"/>
      <c r="H46" s="3"/>
      <c r="I46" s="3"/>
      <c r="J46" s="734"/>
      <c r="K46" s="761"/>
      <c r="L46" s="734"/>
    </row>
    <row r="47" spans="1:13" ht="25.5" customHeight="1">
      <c r="A47" s="736"/>
      <c r="B47" s="734"/>
      <c r="C47" s="3"/>
      <c r="D47" s="762"/>
      <c r="E47" s="734"/>
      <c r="F47" s="6"/>
      <c r="G47" s="734"/>
      <c r="H47" s="3"/>
      <c r="I47" s="3"/>
      <c r="J47" s="734"/>
      <c r="K47" s="761"/>
      <c r="L47" s="734"/>
    </row>
    <row r="49" spans="8:9">
      <c r="H49" s="763"/>
      <c r="I49" s="763"/>
    </row>
    <row r="50" spans="8:9">
      <c r="H50" s="763"/>
      <c r="I50" s="763"/>
    </row>
    <row r="51" spans="8:9">
      <c r="H51" s="763"/>
      <c r="I51" s="763"/>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29" t="s">
        <v>2078</v>
      </c>
      <c r="B1" s="116"/>
      <c r="C1" s="116"/>
      <c r="D1" s="116"/>
      <c r="E1" s="116"/>
      <c r="F1" s="116"/>
      <c r="G1" s="116"/>
      <c r="H1" s="116"/>
      <c r="I1" s="116"/>
      <c r="J1" s="116"/>
      <c r="K1" s="116"/>
      <c r="L1" s="116"/>
      <c r="M1" s="116"/>
      <c r="N1" s="116"/>
      <c r="O1" s="116"/>
      <c r="P1" s="116"/>
      <c r="Q1" s="116"/>
      <c r="R1" s="116"/>
      <c r="S1" s="116"/>
      <c r="T1" s="116"/>
      <c r="U1" s="116"/>
    </row>
    <row r="2" spans="1:21" ht="69">
      <c r="A2" s="117" t="s">
        <v>2052</v>
      </c>
      <c r="B2" s="116"/>
      <c r="C2" s="116"/>
      <c r="D2" s="116"/>
      <c r="E2" s="116"/>
      <c r="F2" s="116"/>
      <c r="G2" s="116"/>
      <c r="H2" s="116"/>
      <c r="I2" s="116"/>
      <c r="J2" s="116"/>
      <c r="K2" s="116"/>
      <c r="L2" s="116"/>
      <c r="M2" s="116"/>
      <c r="N2" s="116"/>
      <c r="O2" s="116"/>
      <c r="P2" s="116"/>
      <c r="Q2" s="116"/>
      <c r="R2" s="116"/>
      <c r="S2" s="116"/>
      <c r="T2" s="116"/>
      <c r="U2" s="116"/>
    </row>
    <row r="3" spans="1:21" ht="15" thickBot="1">
      <c r="A3" s="729" t="s">
        <v>2053</v>
      </c>
      <c r="B3" s="116"/>
      <c r="C3" s="116"/>
      <c r="D3" s="116"/>
      <c r="E3" s="116"/>
      <c r="F3" s="116"/>
      <c r="G3" s="116"/>
      <c r="H3" s="116"/>
      <c r="I3" s="116"/>
      <c r="J3" s="116"/>
      <c r="K3" s="116"/>
      <c r="L3" s="116"/>
      <c r="M3" s="116"/>
      <c r="N3" s="116"/>
      <c r="O3" s="116"/>
      <c r="P3" s="116"/>
      <c r="Q3" s="116"/>
      <c r="R3" s="116"/>
      <c r="S3" s="116"/>
      <c r="T3" s="116"/>
      <c r="U3" s="116"/>
    </row>
    <row r="4" spans="1:21" ht="41.4">
      <c r="A4" s="117" t="s">
        <v>2054</v>
      </c>
      <c r="B4" s="116"/>
      <c r="C4" s="116"/>
      <c r="D4" s="116"/>
      <c r="E4" s="116"/>
      <c r="F4" s="116"/>
      <c r="G4" s="116"/>
      <c r="H4" s="116"/>
      <c r="I4" s="116"/>
      <c r="J4" s="116"/>
      <c r="K4" s="116"/>
      <c r="L4" s="116"/>
      <c r="M4" s="116"/>
      <c r="N4" s="116"/>
      <c r="O4" s="116"/>
      <c r="P4" s="116"/>
      <c r="Q4" s="116"/>
      <c r="R4" s="116"/>
      <c r="S4" s="116"/>
      <c r="T4" s="116"/>
      <c r="U4" s="116"/>
    </row>
    <row r="5" spans="1:21" ht="41.4">
      <c r="A5" s="117" t="s">
        <v>2055</v>
      </c>
      <c r="B5" s="116"/>
      <c r="C5" s="116"/>
      <c r="D5" s="116"/>
      <c r="E5" s="116"/>
      <c r="F5" s="116"/>
      <c r="G5" s="116"/>
      <c r="H5" s="116"/>
      <c r="I5" s="116"/>
      <c r="J5" s="116"/>
      <c r="K5" s="116"/>
      <c r="L5" s="116"/>
      <c r="M5" s="116"/>
      <c r="N5" s="116"/>
      <c r="O5" s="116"/>
      <c r="P5" s="116"/>
      <c r="Q5" s="116"/>
      <c r="R5" s="116"/>
      <c r="S5" s="116"/>
      <c r="T5" s="116"/>
      <c r="U5" s="116"/>
    </row>
    <row r="6" spans="1:21" ht="41.4">
      <c r="A6" s="117" t="s">
        <v>2056</v>
      </c>
      <c r="B6" s="116"/>
      <c r="C6" s="116"/>
      <c r="D6" s="116"/>
      <c r="E6" s="116"/>
      <c r="F6" s="116"/>
      <c r="G6" s="116"/>
      <c r="H6" s="116"/>
      <c r="I6" s="116"/>
      <c r="J6" s="116"/>
      <c r="K6" s="116"/>
      <c r="L6" s="116"/>
      <c r="M6" s="116"/>
      <c r="N6" s="116"/>
      <c r="O6" s="116"/>
      <c r="P6" s="116"/>
      <c r="Q6" s="116"/>
      <c r="R6" s="116"/>
      <c r="S6" s="116"/>
      <c r="T6" s="116"/>
      <c r="U6" s="116"/>
    </row>
    <row r="7" spans="1:21" ht="15" thickBot="1">
      <c r="A7" s="729" t="s">
        <v>2057</v>
      </c>
      <c r="B7" s="116"/>
      <c r="C7" s="116"/>
      <c r="D7" s="116"/>
      <c r="E7" s="116"/>
      <c r="F7" s="116"/>
      <c r="G7" s="116"/>
      <c r="H7" s="116"/>
      <c r="I7" s="116"/>
      <c r="J7" s="116"/>
      <c r="K7" s="116"/>
      <c r="L7" s="116"/>
      <c r="M7" s="116"/>
      <c r="N7" s="116"/>
      <c r="O7" s="116"/>
      <c r="P7" s="116"/>
      <c r="Q7" s="116"/>
      <c r="R7" s="116"/>
      <c r="S7" s="116"/>
      <c r="T7" s="116"/>
      <c r="U7" s="116"/>
    </row>
    <row r="8" spans="1:21" ht="55.2">
      <c r="A8" s="117" t="s">
        <v>2058</v>
      </c>
      <c r="B8" s="116"/>
      <c r="C8" s="116"/>
      <c r="D8" s="116"/>
      <c r="E8" s="116"/>
      <c r="F8" s="116"/>
      <c r="G8" s="116"/>
      <c r="H8" s="116"/>
      <c r="I8" s="116"/>
      <c r="J8" s="116"/>
      <c r="K8" s="116"/>
      <c r="L8" s="116"/>
      <c r="M8" s="116"/>
      <c r="N8" s="116"/>
      <c r="O8" s="116"/>
      <c r="P8" s="116"/>
      <c r="Q8" s="116"/>
      <c r="R8" s="116"/>
      <c r="S8" s="116"/>
      <c r="T8" s="116"/>
      <c r="U8" s="116"/>
    </row>
    <row r="9" spans="1:21" ht="27.6">
      <c r="A9" s="117" t="s">
        <v>2059</v>
      </c>
      <c r="B9" s="116"/>
      <c r="C9" s="116"/>
      <c r="D9" s="116"/>
      <c r="E9" s="116"/>
      <c r="F9" s="116"/>
      <c r="G9" s="116"/>
      <c r="H9" s="116"/>
      <c r="I9" s="116"/>
      <c r="J9" s="116"/>
      <c r="K9" s="116"/>
      <c r="L9" s="116"/>
      <c r="M9" s="116"/>
      <c r="N9" s="116"/>
      <c r="O9" s="116"/>
      <c r="P9" s="116"/>
      <c r="Q9" s="116"/>
      <c r="R9" s="116"/>
      <c r="S9" s="116"/>
      <c r="T9" s="116"/>
      <c r="U9" s="116"/>
    </row>
    <row r="10" spans="1:21" ht="55.2">
      <c r="A10" s="117" t="s">
        <v>2060</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2061</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2062</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29" t="s">
        <v>2063</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2064</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29" t="s">
        <v>2065</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2066</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29" t="s">
        <v>2067</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2068</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29" t="s">
        <v>2069</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2070</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29" t="s">
        <v>2071</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2072</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2073</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2074</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29" t="s">
        <v>2075</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2076</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65"/>
      <c r="B1" s="1566"/>
      <c r="C1" s="1566"/>
      <c r="D1" s="1566"/>
      <c r="E1" s="1566"/>
      <c r="F1" s="1567"/>
      <c r="G1" s="119"/>
      <c r="H1" s="119"/>
      <c r="I1" s="119"/>
      <c r="J1" s="119"/>
      <c r="K1" s="119"/>
    </row>
    <row r="2" spans="1:11">
      <c r="A2" s="1568"/>
      <c r="B2" s="1569"/>
      <c r="C2" s="1569"/>
      <c r="D2" s="1569"/>
      <c r="E2" s="1569"/>
      <c r="F2" s="1570"/>
      <c r="G2" s="120"/>
      <c r="H2" s="120"/>
      <c r="I2" s="120"/>
      <c r="J2" s="121"/>
      <c r="K2" s="121"/>
    </row>
    <row r="3" spans="1:11">
      <c r="A3" s="1568"/>
      <c r="B3" s="1569"/>
      <c r="C3" s="1569"/>
      <c r="D3" s="1569"/>
      <c r="E3" s="1569"/>
      <c r="F3" s="1570"/>
      <c r="G3" s="120"/>
      <c r="H3" s="120"/>
      <c r="I3" s="120"/>
      <c r="J3" s="121"/>
      <c r="K3" s="121"/>
    </row>
    <row r="4" spans="1:11" ht="13.8" thickBot="1">
      <c r="A4" s="1571"/>
      <c r="B4" s="1572"/>
      <c r="C4" s="1572"/>
      <c r="D4" s="1572"/>
      <c r="E4" s="1572"/>
      <c r="F4" s="1573"/>
    </row>
    <row r="5" spans="1:11" ht="15" customHeight="1">
      <c r="A5" s="1574" t="s">
        <v>2077</v>
      </c>
      <c r="B5" s="1574"/>
      <c r="C5" s="1574"/>
      <c r="D5" s="1574"/>
      <c r="E5" s="1574"/>
      <c r="F5" s="1574"/>
    </row>
    <row r="6" spans="1:11" ht="13.8" thickBot="1">
      <c r="A6" s="1575"/>
      <c r="B6" s="1575"/>
      <c r="C6" s="1575"/>
      <c r="D6" s="1575"/>
      <c r="E6" s="1575"/>
      <c r="F6" s="1575"/>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89A1-1011-4B3E-BBC2-8928901AF1DC}">
  <sheetPr codeName="Foglio32">
    <tabColor theme="7" tint="0.59999389629810485"/>
  </sheetPr>
  <dimension ref="A1:H80"/>
  <sheetViews>
    <sheetView zoomScaleNormal="100" workbookViewId="0">
      <pane ySplit="4" topLeftCell="A5" activePane="bottomLeft" state="frozen"/>
      <selection activeCell="V11" sqref="V11"/>
      <selection pane="bottomLeft" activeCell="D66" sqref="D66"/>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Maggio26</v>
      </c>
      <c r="B1" s="134"/>
      <c r="C1" s="54"/>
      <c r="D1" s="1386" t="s">
        <v>11815</v>
      </c>
      <c r="E1" s="1411"/>
      <c r="F1" s="1411"/>
      <c r="G1" s="1411"/>
      <c r="H1" s="175"/>
    </row>
    <row r="2" spans="1:8" ht="13.5" customHeight="1" thickBot="1">
      <c r="A2" s="55"/>
      <c r="B2" s="135"/>
      <c r="C2" s="56"/>
      <c r="D2" s="46"/>
      <c r="E2" s="301"/>
      <c r="F2" s="334"/>
      <c r="G2" s="155"/>
      <c r="H2" s="176" t="s">
        <v>190</v>
      </c>
    </row>
    <row r="3" spans="1:8" ht="24" customHeight="1">
      <c r="A3" s="24" t="s">
        <v>16794</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5045</v>
      </c>
      <c r="H4" s="226" t="s">
        <v>491</v>
      </c>
    </row>
    <row r="5" spans="1:8" ht="27.6" customHeight="1">
      <c r="A5" s="528" t="s">
        <v>6185</v>
      </c>
      <c r="B5" s="528"/>
      <c r="C5" s="528"/>
      <c r="D5" s="528"/>
      <c r="E5" s="528"/>
      <c r="F5" s="528"/>
      <c r="G5" s="528"/>
      <c r="H5" s="640" t="str">
        <f>IF(G5="","",G5-G5*COMPASS!#REF!)</f>
        <v/>
      </c>
    </row>
    <row r="6" spans="1:8" ht="15" customHeight="1">
      <c r="A6" s="529" t="s">
        <v>6186</v>
      </c>
      <c r="B6" s="529"/>
      <c r="C6" s="529"/>
      <c r="D6" s="529"/>
      <c r="E6" s="529"/>
      <c r="F6" s="529"/>
      <c r="G6" s="529"/>
      <c r="H6" s="227" t="str">
        <f>IF(G6="","",G6-G6*COMPASS!$U$9)</f>
        <v/>
      </c>
    </row>
    <row r="7" spans="1:8" ht="15" customHeight="1">
      <c r="A7" s="293" t="s">
        <v>16795</v>
      </c>
      <c r="B7" s="370" t="s">
        <v>467</v>
      </c>
      <c r="C7" s="311" t="s">
        <v>16796</v>
      </c>
      <c r="D7" s="294" t="s">
        <v>16797</v>
      </c>
      <c r="E7" s="515">
        <v>1</v>
      </c>
      <c r="F7" s="641"/>
      <c r="G7" s="479">
        <v>1.08</v>
      </c>
      <c r="H7" s="227">
        <f>IF(G7="","",G7-G7*COMPASS!$U$50)</f>
        <v>1.08</v>
      </c>
    </row>
    <row r="8" spans="1:8" ht="15" customHeight="1">
      <c r="A8" s="529" t="s">
        <v>15885</v>
      </c>
      <c r="B8" s="529"/>
      <c r="C8" s="529"/>
      <c r="D8" s="529"/>
      <c r="E8" s="529"/>
      <c r="F8" s="529"/>
      <c r="G8" s="529"/>
      <c r="H8" s="227" t="str">
        <f>IF(G8="","",G8-G8*COMPASS!$U$50)</f>
        <v/>
      </c>
    </row>
    <row r="9" spans="1:8" ht="15" customHeight="1">
      <c r="A9" s="293" t="s">
        <v>16798</v>
      </c>
      <c r="B9" s="370" t="s">
        <v>467</v>
      </c>
      <c r="C9" s="311" t="s">
        <v>16799</v>
      </c>
      <c r="D9" s="294" t="s">
        <v>16800</v>
      </c>
      <c r="E9" s="515">
        <v>1</v>
      </c>
      <c r="F9" s="1285" t="s">
        <v>10866</v>
      </c>
      <c r="G9" s="479">
        <v>2.4500000000000002</v>
      </c>
      <c r="H9" s="227">
        <f>IF(G9="","",G9-G9*COMPASS!$U$50)</f>
        <v>2.4500000000000002</v>
      </c>
    </row>
    <row r="10" spans="1:8" ht="15" customHeight="1">
      <c r="A10" s="293" t="s">
        <v>16801</v>
      </c>
      <c r="B10" s="370" t="s">
        <v>467</v>
      </c>
      <c r="C10" s="311" t="s">
        <v>16802</v>
      </c>
      <c r="D10" s="294" t="s">
        <v>16803</v>
      </c>
      <c r="E10" s="515">
        <v>1</v>
      </c>
      <c r="F10" s="1285" t="s">
        <v>10866</v>
      </c>
      <c r="G10" s="479">
        <v>2.4500000000000002</v>
      </c>
      <c r="H10" s="227">
        <f>IF(G10="","",G10-G10*COMPASS!$U$50)</f>
        <v>2.4500000000000002</v>
      </c>
    </row>
    <row r="11" spans="1:8" ht="15" customHeight="1">
      <c r="A11" s="529" t="s">
        <v>16804</v>
      </c>
      <c r="B11" s="529"/>
      <c r="C11" s="529"/>
      <c r="D11" s="529"/>
      <c r="E11" s="529"/>
      <c r="F11" s="529"/>
      <c r="G11" s="529"/>
      <c r="H11" s="227" t="str">
        <f>IF(G11="","",G11-G11*COMPASS!$U$50)</f>
        <v/>
      </c>
    </row>
    <row r="12" spans="1:8" ht="15" customHeight="1">
      <c r="A12" s="347" t="s">
        <v>16805</v>
      </c>
      <c r="B12" s="370" t="s">
        <v>467</v>
      </c>
      <c r="C12" s="311" t="s">
        <v>16806</v>
      </c>
      <c r="D12" s="311" t="s">
        <v>16807</v>
      </c>
      <c r="E12" s="514">
        <v>1</v>
      </c>
      <c r="F12" s="1285" t="s">
        <v>10866</v>
      </c>
      <c r="G12" s="479">
        <v>22.5</v>
      </c>
      <c r="H12" s="227">
        <f>IF(G12="","",G12-G12*COMPASS!$U$50)</f>
        <v>22.5</v>
      </c>
    </row>
    <row r="13" spans="1:8" ht="15" customHeight="1">
      <c r="A13" s="529" t="s">
        <v>6190</v>
      </c>
      <c r="B13" s="529"/>
      <c r="C13" s="529"/>
      <c r="D13" s="529"/>
      <c r="E13" s="529"/>
      <c r="F13" s="529"/>
      <c r="G13" s="529"/>
      <c r="H13" s="227" t="str">
        <f>IF(G13="","",G13-G13*COMPASS!$U$50)</f>
        <v/>
      </c>
    </row>
    <row r="14" spans="1:8" ht="15" customHeight="1">
      <c r="A14" s="347" t="s">
        <v>16808</v>
      </c>
      <c r="B14" s="370" t="s">
        <v>467</v>
      </c>
      <c r="C14" s="311" t="s">
        <v>16809</v>
      </c>
      <c r="D14" s="311" t="s">
        <v>16810</v>
      </c>
      <c r="E14" s="515">
        <v>1</v>
      </c>
      <c r="F14" s="641"/>
      <c r="G14" s="479">
        <v>4.1403750000000006</v>
      </c>
      <c r="H14" s="227">
        <f>IF(G14="","",G14-G14*COMPASS!$U$50)</f>
        <v>4.1403750000000006</v>
      </c>
    </row>
    <row r="15" spans="1:8" ht="15" customHeight="1">
      <c r="A15" s="347" t="s">
        <v>16811</v>
      </c>
      <c r="B15" s="370" t="s">
        <v>467</v>
      </c>
      <c r="C15" s="311" t="s">
        <v>16812</v>
      </c>
      <c r="D15" s="311" t="s">
        <v>16813</v>
      </c>
      <c r="E15" s="515">
        <v>1</v>
      </c>
      <c r="F15" s="1285" t="s">
        <v>10866</v>
      </c>
      <c r="G15" s="479">
        <v>4.3</v>
      </c>
      <c r="H15" s="227">
        <f>IF(G15="","",G15-G15*COMPASS!$U$50)</f>
        <v>4.3</v>
      </c>
    </row>
    <row r="16" spans="1:8" ht="15" customHeight="1">
      <c r="A16" s="347" t="s">
        <v>16814</v>
      </c>
      <c r="B16" s="370" t="s">
        <v>467</v>
      </c>
      <c r="C16" s="311" t="s">
        <v>16815</v>
      </c>
      <c r="D16" s="311" t="s">
        <v>16816</v>
      </c>
      <c r="E16" s="515">
        <v>1</v>
      </c>
      <c r="F16" s="641"/>
      <c r="G16" s="479">
        <v>6.0390000000000006</v>
      </c>
      <c r="H16" s="227">
        <f>IF(G16="","",G16-G16*COMPASS!$U$50)</f>
        <v>6.0390000000000006</v>
      </c>
    </row>
    <row r="17" spans="1:8" ht="15" customHeight="1">
      <c r="A17" s="347" t="s">
        <v>16817</v>
      </c>
      <c r="B17" s="370" t="s">
        <v>467</v>
      </c>
      <c r="C17" s="311" t="s">
        <v>16818</v>
      </c>
      <c r="D17" s="311" t="s">
        <v>16819</v>
      </c>
      <c r="E17" s="515">
        <v>1</v>
      </c>
      <c r="F17" s="641"/>
      <c r="G17" s="479">
        <v>7.9147500000000006</v>
      </c>
      <c r="H17" s="227">
        <f>IF(G17="","",G17-G17*COMPASS!$U$50)</f>
        <v>7.9147500000000006</v>
      </c>
    </row>
    <row r="18" spans="1:8" ht="15" customHeight="1">
      <c r="A18" s="347" t="s">
        <v>16820</v>
      </c>
      <c r="B18" s="370" t="s">
        <v>467</v>
      </c>
      <c r="C18" s="311" t="s">
        <v>16821</v>
      </c>
      <c r="D18" s="311" t="s">
        <v>16822</v>
      </c>
      <c r="E18" s="515">
        <v>1</v>
      </c>
      <c r="F18" s="641"/>
      <c r="G18" s="479">
        <v>9.1957499999999985</v>
      </c>
      <c r="H18" s="227">
        <f>IF(G18="","",G18-G18*COMPASS!$U$50)</f>
        <v>9.1957499999999985</v>
      </c>
    </row>
    <row r="19" spans="1:8" ht="15" customHeight="1">
      <c r="A19" s="347" t="s">
        <v>16823</v>
      </c>
      <c r="B19" s="370" t="s">
        <v>467</v>
      </c>
      <c r="C19" s="311" t="s">
        <v>16824</v>
      </c>
      <c r="D19" s="311" t="s">
        <v>16825</v>
      </c>
      <c r="E19" s="515">
        <v>1</v>
      </c>
      <c r="F19" s="641"/>
      <c r="G19" s="479">
        <v>14.960250000000002</v>
      </c>
      <c r="H19" s="227">
        <f>IF(G19="","",G19-G19*COMPASS!$U$50)</f>
        <v>14.960250000000002</v>
      </c>
    </row>
    <row r="20" spans="1:8" ht="15" customHeight="1">
      <c r="A20" s="528" t="s">
        <v>6194</v>
      </c>
      <c r="B20" s="528"/>
      <c r="C20" s="528"/>
      <c r="D20" s="528"/>
      <c r="E20" s="528"/>
      <c r="F20" s="528"/>
      <c r="G20" s="528"/>
      <c r="H20" s="227" t="str">
        <f>IF(G20="","",G20-G20*COMPASS!$U$50)</f>
        <v/>
      </c>
    </row>
    <row r="21" spans="1:8" ht="15" customHeight="1">
      <c r="A21" s="529" t="s">
        <v>6195</v>
      </c>
      <c r="B21" s="529"/>
      <c r="C21" s="529"/>
      <c r="D21" s="529"/>
      <c r="E21" s="529"/>
      <c r="F21" s="529"/>
      <c r="G21" s="529"/>
      <c r="H21" s="227" t="str">
        <f>IF(G21="","",G21-G21*COMPASS!$U$50)</f>
        <v/>
      </c>
    </row>
    <row r="22" spans="1:8" ht="15" customHeight="1">
      <c r="A22" s="293" t="s">
        <v>16826</v>
      </c>
      <c r="B22" s="370" t="s">
        <v>467</v>
      </c>
      <c r="C22" s="311" t="s">
        <v>16827</v>
      </c>
      <c r="D22" s="311" t="s">
        <v>16828</v>
      </c>
      <c r="E22" s="515">
        <v>1</v>
      </c>
      <c r="F22" s="641"/>
      <c r="G22" s="479">
        <v>1.4868749999999999</v>
      </c>
      <c r="H22" s="227">
        <f>IF(G22="","",G22-G22*COMPASS!$U$50)</f>
        <v>1.4868749999999999</v>
      </c>
    </row>
    <row r="23" spans="1:8" ht="15" customHeight="1">
      <c r="A23" s="293" t="s">
        <v>16829</v>
      </c>
      <c r="B23" s="370" t="s">
        <v>467</v>
      </c>
      <c r="C23" s="311" t="s">
        <v>16830</v>
      </c>
      <c r="D23" s="311" t="s">
        <v>16831</v>
      </c>
      <c r="E23" s="515">
        <v>1</v>
      </c>
      <c r="F23" s="641"/>
      <c r="G23" s="479">
        <v>1.6012500000000001</v>
      </c>
      <c r="H23" s="227">
        <f>IF(G23="","",G23-G23*COMPASS!$U$50)</f>
        <v>1.6012500000000001</v>
      </c>
    </row>
    <row r="24" spans="1:8" ht="15" customHeight="1">
      <c r="A24" s="529" t="s">
        <v>15956</v>
      </c>
      <c r="B24" s="529"/>
      <c r="C24" s="529"/>
      <c r="D24" s="529"/>
      <c r="E24" s="529"/>
      <c r="F24" s="529"/>
      <c r="G24" s="529"/>
      <c r="H24" s="227" t="str">
        <f>IF(G24="","",G24-G24*COMPASS!$U$50)</f>
        <v/>
      </c>
    </row>
    <row r="25" spans="1:8" ht="15" customHeight="1">
      <c r="A25" s="293" t="s">
        <v>16832</v>
      </c>
      <c r="B25" s="370" t="s">
        <v>467</v>
      </c>
      <c r="C25" s="311" t="s">
        <v>16833</v>
      </c>
      <c r="D25" s="311" t="s">
        <v>16834</v>
      </c>
      <c r="E25" s="515">
        <v>1</v>
      </c>
      <c r="F25" s="642"/>
      <c r="G25" s="479">
        <v>106.55175</v>
      </c>
      <c r="H25" s="227">
        <f>IF(G25="","",G25-G25*COMPASS!$U$50)</f>
        <v>106.55175</v>
      </c>
    </row>
    <row r="26" spans="1:8" ht="15" customHeight="1">
      <c r="A26" s="293" t="s">
        <v>16835</v>
      </c>
      <c r="B26" s="370" t="s">
        <v>467</v>
      </c>
      <c r="C26" s="311" t="s">
        <v>16836</v>
      </c>
      <c r="D26" s="311" t="s">
        <v>16837</v>
      </c>
      <c r="E26" s="515">
        <v>1</v>
      </c>
      <c r="F26" s="642"/>
      <c r="G26" s="479">
        <v>106.68899999999999</v>
      </c>
      <c r="H26" s="227">
        <f>IF(G26="","",G26-G26*COMPASS!$U$50)</f>
        <v>106.68899999999999</v>
      </c>
    </row>
    <row r="27" spans="1:8" ht="15" customHeight="1">
      <c r="A27" s="529" t="s">
        <v>6200</v>
      </c>
      <c r="B27" s="529"/>
      <c r="C27" s="529"/>
      <c r="D27" s="529"/>
      <c r="E27" s="529"/>
      <c r="F27" s="529"/>
      <c r="G27" s="529"/>
      <c r="H27" s="227" t="str">
        <f>IF(G27="","",G27-G27*COMPASS!$U$50)</f>
        <v/>
      </c>
    </row>
    <row r="28" spans="1:8" ht="15" customHeight="1">
      <c r="A28" s="293" t="s">
        <v>16838</v>
      </c>
      <c r="B28" s="370" t="s">
        <v>467</v>
      </c>
      <c r="C28" s="311" t="s">
        <v>16839</v>
      </c>
      <c r="D28" s="311" t="s">
        <v>16840</v>
      </c>
      <c r="E28" s="515">
        <v>1</v>
      </c>
      <c r="F28" s="641"/>
      <c r="G28" s="479">
        <v>4.3691249999999995</v>
      </c>
      <c r="H28" s="227">
        <f>IF(G28="","",G28-G28*COMPASS!$U$50)</f>
        <v>4.3691249999999995</v>
      </c>
    </row>
    <row r="29" spans="1:8" ht="15" customHeight="1">
      <c r="A29" s="293" t="s">
        <v>16841</v>
      </c>
      <c r="B29" s="370" t="s">
        <v>467</v>
      </c>
      <c r="C29" s="311" t="s">
        <v>16842</v>
      </c>
      <c r="D29" s="311" t="s">
        <v>16843</v>
      </c>
      <c r="E29" s="515">
        <v>1</v>
      </c>
      <c r="F29" s="641"/>
      <c r="G29" s="479">
        <v>4.3691249999999995</v>
      </c>
      <c r="H29" s="227">
        <f>IF(G29="","",G29-G29*COMPASS!$U$50)</f>
        <v>4.3691249999999995</v>
      </c>
    </row>
    <row r="30" spans="1:8" ht="15" customHeight="1">
      <c r="A30" s="293" t="s">
        <v>16844</v>
      </c>
      <c r="B30" s="370" t="s">
        <v>467</v>
      </c>
      <c r="C30" s="311" t="s">
        <v>16845</v>
      </c>
      <c r="D30" s="311" t="s">
        <v>16846</v>
      </c>
      <c r="E30" s="515">
        <v>1</v>
      </c>
      <c r="F30" s="641"/>
      <c r="G30" s="479">
        <v>5.5586250000000001</v>
      </c>
      <c r="H30" s="227">
        <f>IF(G30="","",G30-G30*COMPASS!$U$50)</f>
        <v>5.5586250000000001</v>
      </c>
    </row>
    <row r="31" spans="1:8" ht="15" customHeight="1">
      <c r="A31" s="293" t="s">
        <v>16847</v>
      </c>
      <c r="B31" s="370" t="s">
        <v>467</v>
      </c>
      <c r="C31" s="311" t="s">
        <v>16848</v>
      </c>
      <c r="D31" s="311" t="s">
        <v>16849</v>
      </c>
      <c r="E31" s="515">
        <v>1</v>
      </c>
      <c r="F31" s="641"/>
      <c r="G31" s="479">
        <v>6.72525</v>
      </c>
      <c r="H31" s="227">
        <f>IF(G31="","",G31-G31*COMPASS!$U$50)</f>
        <v>6.72525</v>
      </c>
    </row>
    <row r="32" spans="1:8" ht="15" customHeight="1">
      <c r="A32" s="293" t="s">
        <v>16850</v>
      </c>
      <c r="B32" s="370" t="s">
        <v>467</v>
      </c>
      <c r="C32" s="311" t="s">
        <v>16851</v>
      </c>
      <c r="D32" s="311" t="s">
        <v>16852</v>
      </c>
      <c r="E32" s="515">
        <v>1</v>
      </c>
      <c r="F32" s="641"/>
      <c r="G32" s="479">
        <v>10.270875000000002</v>
      </c>
      <c r="H32" s="227">
        <f>IF(G32="","",G32-G32*COMPASS!$U$50)</f>
        <v>10.270875000000002</v>
      </c>
    </row>
    <row r="33" spans="1:8" ht="15" customHeight="1">
      <c r="A33" s="293" t="s">
        <v>16853</v>
      </c>
      <c r="B33" s="370" t="s">
        <v>467</v>
      </c>
      <c r="C33" s="311" t="s">
        <v>16854</v>
      </c>
      <c r="D33" s="311" t="s">
        <v>16855</v>
      </c>
      <c r="E33" s="515">
        <v>1</v>
      </c>
      <c r="F33" s="641"/>
      <c r="G33" s="479">
        <v>14.731500000000002</v>
      </c>
      <c r="H33" s="227">
        <f>IF(G33="","",G33-G33*COMPASS!$U$50)</f>
        <v>14.731500000000002</v>
      </c>
    </row>
    <row r="34" spans="1:8" ht="15" customHeight="1">
      <c r="A34" s="528" t="s">
        <v>6209</v>
      </c>
      <c r="B34" s="528"/>
      <c r="C34" s="528"/>
      <c r="D34" s="528"/>
      <c r="E34" s="528"/>
      <c r="F34" s="528"/>
      <c r="G34" s="528"/>
      <c r="H34" s="227" t="str">
        <f>IF(G34="","",G34-G34*COMPASS!$U$50)</f>
        <v/>
      </c>
    </row>
    <row r="35" spans="1:8" ht="15" customHeight="1">
      <c r="A35" s="529" t="s">
        <v>6210</v>
      </c>
      <c r="B35" s="529"/>
      <c r="C35" s="529"/>
      <c r="D35" s="529"/>
      <c r="E35" s="529"/>
      <c r="F35" s="529"/>
      <c r="G35" s="529"/>
      <c r="H35" s="227" t="str">
        <f>IF(G35="","",G35-G35*COMPASS!$U$50)</f>
        <v/>
      </c>
    </row>
    <row r="36" spans="1:8" ht="15" customHeight="1">
      <c r="A36" s="293" t="s">
        <v>16856</v>
      </c>
      <c r="B36" s="370" t="s">
        <v>467</v>
      </c>
      <c r="C36" s="311" t="s">
        <v>16857</v>
      </c>
      <c r="D36" s="311" t="s">
        <v>16858</v>
      </c>
      <c r="E36" s="515">
        <v>1</v>
      </c>
      <c r="F36" s="643"/>
      <c r="G36" s="479">
        <v>1.5097500000000001</v>
      </c>
      <c r="H36" s="227">
        <f>IF(G36="","",G36-G36*COMPASS!$U$50)</f>
        <v>1.5097500000000001</v>
      </c>
    </row>
    <row r="37" spans="1:8" ht="15" customHeight="1">
      <c r="A37" s="293" t="s">
        <v>16859</v>
      </c>
      <c r="B37" s="370" t="s">
        <v>467</v>
      </c>
      <c r="C37" s="311" t="s">
        <v>16860</v>
      </c>
      <c r="D37" s="311" t="s">
        <v>16861</v>
      </c>
      <c r="E37" s="515">
        <v>1</v>
      </c>
      <c r="F37" s="641"/>
      <c r="G37" s="479">
        <v>1.624125</v>
      </c>
      <c r="H37" s="227">
        <f>IF(G37="","",G37-G37*COMPASS!$U$50)</f>
        <v>1.624125</v>
      </c>
    </row>
    <row r="38" spans="1:8" ht="15" customHeight="1">
      <c r="A38" s="529" t="s">
        <v>6211</v>
      </c>
      <c r="B38" s="529"/>
      <c r="C38" s="529"/>
      <c r="D38" s="529"/>
      <c r="E38" s="529"/>
      <c r="F38" s="529"/>
      <c r="G38" s="529"/>
      <c r="H38" s="227" t="str">
        <f>IF(G38="","",G38-G38*COMPASS!$U$50)</f>
        <v/>
      </c>
    </row>
    <row r="39" spans="1:8" ht="15" customHeight="1">
      <c r="A39" s="293" t="s">
        <v>16862</v>
      </c>
      <c r="B39" s="370" t="s">
        <v>467</v>
      </c>
      <c r="C39" s="311" t="s">
        <v>16863</v>
      </c>
      <c r="D39" s="294" t="s">
        <v>16864</v>
      </c>
      <c r="E39" s="515">
        <v>1</v>
      </c>
      <c r="F39" s="641"/>
      <c r="G39" s="479">
        <v>218.78</v>
      </c>
      <c r="H39" s="227">
        <f>IF(G39="","",G39-G39*COMPASS!$U$50)</f>
        <v>218.78</v>
      </c>
    </row>
    <row r="40" spans="1:8" ht="15" customHeight="1">
      <c r="A40" s="529" t="s">
        <v>6181</v>
      </c>
      <c r="B40" s="529"/>
      <c r="C40" s="529"/>
      <c r="D40" s="529"/>
      <c r="E40" s="529"/>
      <c r="F40" s="529"/>
      <c r="G40" s="529"/>
      <c r="H40" s="227" t="str">
        <f>IF(G40="","",G40-G40*COMPASS!$U$50)</f>
        <v/>
      </c>
    </row>
    <row r="41" spans="1:8" ht="15" customHeight="1">
      <c r="A41" s="293" t="s">
        <v>16865</v>
      </c>
      <c r="B41" s="401" t="s">
        <v>467</v>
      </c>
      <c r="C41" s="311" t="s">
        <v>16866</v>
      </c>
      <c r="D41" s="311" t="s">
        <v>16867</v>
      </c>
      <c r="E41" s="515">
        <v>1</v>
      </c>
      <c r="F41" s="641"/>
      <c r="G41" s="1241">
        <v>45.910125000000001</v>
      </c>
      <c r="H41" s="227">
        <f>IF(G41="","",G41-G41*COMPASS!$U$50)</f>
        <v>45.910125000000001</v>
      </c>
    </row>
    <row r="42" spans="1:8" ht="15" customHeight="1">
      <c r="A42" s="529" t="s">
        <v>15980</v>
      </c>
      <c r="B42" s="529"/>
      <c r="C42" s="529"/>
      <c r="D42" s="529"/>
      <c r="E42" s="529"/>
      <c r="F42" s="529"/>
      <c r="G42" s="529"/>
      <c r="H42" s="227" t="str">
        <f>IF(G42="","",G42-G42*COMPASS!$U$50)</f>
        <v/>
      </c>
    </row>
    <row r="43" spans="1:8" ht="15" customHeight="1">
      <c r="A43" s="293" t="s">
        <v>16868</v>
      </c>
      <c r="B43" s="370" t="s">
        <v>467</v>
      </c>
      <c r="C43" s="311" t="s">
        <v>16869</v>
      </c>
      <c r="D43" s="311" t="s">
        <v>16870</v>
      </c>
      <c r="E43" s="515">
        <v>1</v>
      </c>
      <c r="F43" s="641"/>
      <c r="G43" s="479">
        <v>6.6566250000000009</v>
      </c>
      <c r="H43" s="227">
        <f>IF(G43="","",G43-G43*COMPASS!$U$50)</f>
        <v>6.6566250000000009</v>
      </c>
    </row>
    <row r="44" spans="1:8" ht="15" customHeight="1">
      <c r="A44" s="293" t="s">
        <v>16871</v>
      </c>
      <c r="B44" s="370" t="s">
        <v>467</v>
      </c>
      <c r="C44" s="311" t="s">
        <v>16872</v>
      </c>
      <c r="D44" s="311" t="s">
        <v>16873</v>
      </c>
      <c r="E44" s="515">
        <v>1</v>
      </c>
      <c r="F44" s="641"/>
      <c r="G44" s="479">
        <v>7.8232500000000007</v>
      </c>
      <c r="H44" s="227">
        <f>IF(G44="","",G44-G44*COMPASS!$U$50)</f>
        <v>7.8232500000000007</v>
      </c>
    </row>
    <row r="45" spans="1:8" ht="15" customHeight="1">
      <c r="A45" s="293" t="s">
        <v>16874</v>
      </c>
      <c r="B45" s="370" t="s">
        <v>467</v>
      </c>
      <c r="C45" s="311" t="s">
        <v>16875</v>
      </c>
      <c r="D45" s="311" t="s">
        <v>16876</v>
      </c>
      <c r="E45" s="515">
        <v>1</v>
      </c>
      <c r="F45" s="641"/>
      <c r="G45" s="479">
        <v>8.9898750000000014</v>
      </c>
      <c r="H45" s="227">
        <f>IF(G45="","",G45-G45*COMPASS!$U$50)</f>
        <v>8.9898750000000014</v>
      </c>
    </row>
    <row r="46" spans="1:8" ht="15" customHeight="1">
      <c r="A46" s="529" t="s">
        <v>277</v>
      </c>
      <c r="B46" s="529"/>
      <c r="C46" s="529"/>
      <c r="D46" s="529"/>
      <c r="E46" s="529"/>
      <c r="F46" s="529"/>
      <c r="G46" s="529"/>
      <c r="H46" s="227" t="str">
        <f>IF(G46="","",G46-G46*COMPASS!$U$50)</f>
        <v/>
      </c>
    </row>
    <row r="47" spans="1:8" ht="15" customHeight="1">
      <c r="A47" s="293" t="s">
        <v>16877</v>
      </c>
      <c r="B47" s="370" t="s">
        <v>467</v>
      </c>
      <c r="C47" s="311" t="s">
        <v>16878</v>
      </c>
      <c r="D47" s="311" t="s">
        <v>16879</v>
      </c>
      <c r="E47" s="515">
        <v>1</v>
      </c>
      <c r="F47" s="641"/>
      <c r="G47" s="479">
        <v>159.90311250000002</v>
      </c>
      <c r="H47" s="227">
        <f>IF(G47="","",G47-G47*COMPASS!$U$50)</f>
        <v>159.90311250000002</v>
      </c>
    </row>
    <row r="48" spans="1:8" ht="15" customHeight="1">
      <c r="A48" s="529" t="s">
        <v>16880</v>
      </c>
      <c r="B48" s="529"/>
      <c r="C48" s="529"/>
      <c r="D48" s="529"/>
      <c r="E48" s="529"/>
      <c r="F48" s="529"/>
      <c r="G48" s="529"/>
      <c r="H48" s="227" t="str">
        <f>IF(G48="","",G48-G48*COMPASS!$U$50)</f>
        <v/>
      </c>
    </row>
    <row r="49" spans="1:8" ht="15" customHeight="1">
      <c r="A49" s="528" t="s">
        <v>16881</v>
      </c>
      <c r="B49" s="528"/>
      <c r="C49" s="528"/>
      <c r="D49" s="528"/>
      <c r="E49" s="528"/>
      <c r="F49" s="528"/>
      <c r="G49" s="528"/>
      <c r="H49" s="227" t="str">
        <f>IF(G49="","",G49-G49*COMPASS!$U$50)</f>
        <v/>
      </c>
    </row>
    <row r="50" spans="1:8" ht="15" customHeight="1">
      <c r="A50" s="293" t="s">
        <v>16882</v>
      </c>
      <c r="B50" s="370" t="s">
        <v>467</v>
      </c>
      <c r="C50" s="311" t="s">
        <v>16883</v>
      </c>
      <c r="D50" s="294" t="s">
        <v>16884</v>
      </c>
      <c r="E50" s="515">
        <v>1</v>
      </c>
      <c r="F50" s="642"/>
      <c r="G50" s="479">
        <v>2.6763749999999997</v>
      </c>
      <c r="H50" s="227">
        <f>IF(G50="","",G50-G50*COMPASS!$U$50)</f>
        <v>2.6763749999999997</v>
      </c>
    </row>
    <row r="51" spans="1:8" ht="15" customHeight="1">
      <c r="A51" s="293" t="s">
        <v>16885</v>
      </c>
      <c r="B51" s="370" t="s">
        <v>467</v>
      </c>
      <c r="C51" s="311" t="s">
        <v>16886</v>
      </c>
      <c r="D51" s="294" t="s">
        <v>16887</v>
      </c>
      <c r="E51" s="515">
        <v>1</v>
      </c>
      <c r="F51" s="641"/>
      <c r="G51" s="479">
        <v>2.9508750000000004</v>
      </c>
      <c r="H51" s="227">
        <f>IF(G51="","",G51-G51*COMPASS!$U$50)</f>
        <v>2.9508750000000004</v>
      </c>
    </row>
    <row r="52" spans="1:8" ht="15" customHeight="1">
      <c r="A52" s="528" t="s">
        <v>16888</v>
      </c>
      <c r="B52" s="528"/>
      <c r="C52" s="528"/>
      <c r="D52" s="528"/>
      <c r="E52" s="528"/>
      <c r="F52" s="528"/>
      <c r="G52" s="528"/>
      <c r="H52" s="227" t="str">
        <f>IF(G52="","",G52-G52*COMPASS!$U$50)</f>
        <v/>
      </c>
    </row>
    <row r="53" spans="1:8" ht="15" customHeight="1">
      <c r="A53" s="293" t="s">
        <v>16889</v>
      </c>
      <c r="B53" s="370" t="s">
        <v>467</v>
      </c>
      <c r="C53" s="311" t="s">
        <v>16890</v>
      </c>
      <c r="D53" s="294" t="s">
        <v>16891</v>
      </c>
      <c r="E53" s="515">
        <v>1</v>
      </c>
      <c r="F53" s="642"/>
      <c r="G53" s="479">
        <v>1.1895</v>
      </c>
      <c r="H53" s="227">
        <f>IF(G53="","",G53-G53*COMPASS!$U$50)</f>
        <v>1.1895</v>
      </c>
    </row>
    <row r="54" spans="1:8" ht="15" customHeight="1">
      <c r="A54" s="293" t="s">
        <v>16892</v>
      </c>
      <c r="B54" s="370" t="s">
        <v>467</v>
      </c>
      <c r="C54" s="311" t="s">
        <v>16893</v>
      </c>
      <c r="D54" s="294" t="s">
        <v>16894</v>
      </c>
      <c r="E54" s="515">
        <v>1</v>
      </c>
      <c r="F54" s="641"/>
      <c r="G54" s="479">
        <v>1.4640000000000002</v>
      </c>
      <c r="H54" s="227">
        <f>IF(G54="","",G54-G54*COMPASS!$U$50)</f>
        <v>1.4640000000000002</v>
      </c>
    </row>
    <row r="55" spans="1:8" ht="15" customHeight="1">
      <c r="A55" s="528" t="s">
        <v>16895</v>
      </c>
      <c r="B55" s="528"/>
      <c r="C55" s="528"/>
      <c r="D55" s="528"/>
      <c r="E55" s="528"/>
      <c r="F55" s="528"/>
      <c r="G55" s="528"/>
      <c r="H55" s="227" t="str">
        <f>IF(G55="","",G55-G55*COMPASS!$U$50)</f>
        <v/>
      </c>
    </row>
    <row r="56" spans="1:8" ht="15" customHeight="1">
      <c r="A56" s="293" t="s">
        <v>16896</v>
      </c>
      <c r="B56" s="370" t="s">
        <v>467</v>
      </c>
      <c r="C56" s="311" t="s">
        <v>16897</v>
      </c>
      <c r="D56" s="294" t="s">
        <v>16898</v>
      </c>
      <c r="E56" s="515">
        <v>1</v>
      </c>
      <c r="F56" s="641"/>
      <c r="G56" s="479">
        <v>1.9672499999999999</v>
      </c>
      <c r="H56" s="227">
        <f>IF(G56="","",G56-G56*COMPASS!$U$50)</f>
        <v>1.9672499999999999</v>
      </c>
    </row>
    <row r="57" spans="1:8" ht="15" customHeight="1">
      <c r="A57" s="293" t="s">
        <v>16899</v>
      </c>
      <c r="B57" s="370" t="s">
        <v>467</v>
      </c>
      <c r="C57" s="311" t="s">
        <v>16900</v>
      </c>
      <c r="D57" s="294" t="s">
        <v>16901</v>
      </c>
      <c r="E57" s="515">
        <v>1</v>
      </c>
      <c r="F57" s="641"/>
      <c r="G57" s="479">
        <v>2.2188749999999997</v>
      </c>
      <c r="H57" s="227">
        <f>IF(G57="","",G57-G57*COMPASS!$U$50)</f>
        <v>2.2188749999999997</v>
      </c>
    </row>
    <row r="58" spans="1:8" ht="15" customHeight="1">
      <c r="A58" s="528" t="s">
        <v>8499</v>
      </c>
      <c r="B58" s="528"/>
      <c r="C58" s="528"/>
      <c r="D58" s="528"/>
      <c r="E58" s="528"/>
      <c r="F58" s="528"/>
      <c r="G58" s="528"/>
      <c r="H58" s="227" t="str">
        <f>IF(G58="","",G58-G58*COMPASS!$U$50)</f>
        <v/>
      </c>
    </row>
    <row r="59" spans="1:8" ht="15" customHeight="1">
      <c r="A59" s="293" t="s">
        <v>16902</v>
      </c>
      <c r="B59" s="370" t="s">
        <v>467</v>
      </c>
      <c r="C59" s="311" t="s">
        <v>16903</v>
      </c>
      <c r="D59" s="294" t="s">
        <v>16904</v>
      </c>
      <c r="E59" s="515">
        <v>1</v>
      </c>
      <c r="F59" s="641"/>
      <c r="G59" s="479">
        <v>141.573375</v>
      </c>
      <c r="H59" s="227">
        <f>IF(G59="","",G59-G59*COMPASS!$U$50)</f>
        <v>141.573375</v>
      </c>
    </row>
    <row r="60" spans="1:8" ht="15" customHeight="1">
      <c r="A60" s="293" t="s">
        <v>16905</v>
      </c>
      <c r="B60" s="370" t="s">
        <v>467</v>
      </c>
      <c r="C60" s="311" t="s">
        <v>16906</v>
      </c>
      <c r="D60" s="294" t="s">
        <v>16907</v>
      </c>
      <c r="E60" s="515">
        <v>1</v>
      </c>
      <c r="F60" s="641"/>
      <c r="G60" s="479">
        <v>167.81100000000001</v>
      </c>
      <c r="H60" s="227">
        <f>IF(G60="","",G60-G60*COMPASS!$U$50)</f>
        <v>167.81100000000001</v>
      </c>
    </row>
    <row r="61" spans="1:8" ht="15" customHeight="1">
      <c r="A61" s="528" t="s">
        <v>16908</v>
      </c>
      <c r="B61" s="528"/>
      <c r="C61" s="528"/>
      <c r="D61" s="528"/>
      <c r="E61" s="528"/>
      <c r="F61" s="528"/>
      <c r="G61" s="528"/>
      <c r="H61" s="227" t="str">
        <f>IF(G61="","",G61-G61*COMPASS!$U$50)</f>
        <v/>
      </c>
    </row>
    <row r="62" spans="1:8" ht="15" customHeight="1">
      <c r="A62" s="347" t="s">
        <v>16909</v>
      </c>
      <c r="B62" s="370" t="s">
        <v>467</v>
      </c>
      <c r="C62" s="317" t="s">
        <v>16910</v>
      </c>
      <c r="D62" s="311" t="s">
        <v>16911</v>
      </c>
      <c r="E62" s="515">
        <v>1</v>
      </c>
      <c r="F62" s="641"/>
      <c r="G62" s="479">
        <v>2.2875000000000001</v>
      </c>
      <c r="H62" s="227">
        <f>IF(G62="","",G62-G62*COMPASS!$U$50)</f>
        <v>2.2875000000000001</v>
      </c>
    </row>
    <row r="63" spans="1:8" ht="15" customHeight="1">
      <c r="A63" s="347" t="s">
        <v>16912</v>
      </c>
      <c r="B63" s="370" t="s">
        <v>467</v>
      </c>
      <c r="C63" s="317" t="s">
        <v>16913</v>
      </c>
      <c r="D63" s="311" t="s">
        <v>16914</v>
      </c>
      <c r="E63" s="515">
        <v>1</v>
      </c>
      <c r="F63" s="643"/>
      <c r="G63" s="479">
        <v>22.9665</v>
      </c>
      <c r="H63" s="227">
        <f>IF(G63="","",G63-G63*COMPASS!$U$50)</f>
        <v>22.9665</v>
      </c>
    </row>
    <row r="64" spans="1:8" ht="15" customHeight="1">
      <c r="A64" s="528" t="s">
        <v>7737</v>
      </c>
      <c r="B64" s="528"/>
      <c r="C64" s="528"/>
      <c r="D64" s="528"/>
      <c r="E64" s="528"/>
      <c r="F64" s="528"/>
      <c r="G64" s="528"/>
      <c r="H64" s="227" t="str">
        <f>IF(G64="","",G64-G64*COMPASS!$U$50)</f>
        <v/>
      </c>
    </row>
    <row r="65" spans="1:8" ht="15" customHeight="1">
      <c r="A65" s="293" t="s">
        <v>16915</v>
      </c>
      <c r="B65" s="371" t="s">
        <v>467</v>
      </c>
      <c r="C65" s="311" t="s">
        <v>16916</v>
      </c>
      <c r="D65" s="311" t="s">
        <v>16917</v>
      </c>
      <c r="E65" s="515">
        <v>1</v>
      </c>
      <c r="F65" s="642"/>
      <c r="G65" s="479">
        <v>8.7611249999999998</v>
      </c>
      <c r="H65" s="227">
        <f>IF(G65="","",G65-G65*COMPASS!$U$50)</f>
        <v>8.7611249999999998</v>
      </c>
    </row>
    <row r="66" spans="1:8" ht="15" customHeight="1">
      <c r="A66" s="293" t="s">
        <v>16918</v>
      </c>
      <c r="B66" s="371" t="s">
        <v>467</v>
      </c>
      <c r="C66" s="311" t="s">
        <v>16919</v>
      </c>
      <c r="D66" s="311" t="s">
        <v>16920</v>
      </c>
      <c r="E66" s="515">
        <v>1</v>
      </c>
      <c r="F66" s="642"/>
      <c r="G66" s="479">
        <v>9.3330000000000002</v>
      </c>
      <c r="H66" s="227">
        <f>IF(G66="","",G66-G66*COMPASS!$U$50)</f>
        <v>9.3330000000000002</v>
      </c>
    </row>
    <row r="67" spans="1:8" ht="15" customHeight="1">
      <c r="A67" s="293" t="s">
        <v>16921</v>
      </c>
      <c r="B67" s="371" t="s">
        <v>467</v>
      </c>
      <c r="C67" s="311" t="s">
        <v>16922</v>
      </c>
      <c r="D67" s="311" t="s">
        <v>16923</v>
      </c>
      <c r="E67" s="515">
        <v>1</v>
      </c>
      <c r="F67" s="642"/>
      <c r="G67" s="479">
        <v>9.9277499999999996</v>
      </c>
      <c r="H67" s="227">
        <f>IF(G67="","",G67-G67*COMPASS!$U$50)</f>
        <v>9.9277499999999996</v>
      </c>
    </row>
    <row r="68" spans="1:8" ht="15" customHeight="1">
      <c r="A68" s="528" t="s">
        <v>16881</v>
      </c>
      <c r="B68" s="528"/>
      <c r="C68" s="528"/>
      <c r="D68" s="528"/>
      <c r="E68" s="528"/>
      <c r="F68" s="528"/>
      <c r="G68" s="528"/>
      <c r="H68" s="227" t="str">
        <f>IF(G68="","",G68-G68*COMPASS!$U$50)</f>
        <v/>
      </c>
    </row>
    <row r="69" spans="1:8" ht="15" customHeight="1">
      <c r="A69" s="293" t="s">
        <v>16924</v>
      </c>
      <c r="B69" s="370" t="s">
        <v>467</v>
      </c>
      <c r="C69" s="311" t="s">
        <v>16925</v>
      </c>
      <c r="D69" s="311" t="s">
        <v>16926</v>
      </c>
      <c r="E69" s="515">
        <v>1</v>
      </c>
      <c r="F69" s="642"/>
      <c r="G69" s="479">
        <v>5.1468750000000005</v>
      </c>
      <c r="H69" s="227">
        <f>IF(G69="","",G69-G69*COMPASS!$U$50)</f>
        <v>5.1468750000000005</v>
      </c>
    </row>
    <row r="70" spans="1:8" ht="15" customHeight="1">
      <c r="A70" s="293" t="s">
        <v>16927</v>
      </c>
      <c r="B70" s="370" t="s">
        <v>467</v>
      </c>
      <c r="C70" s="311" t="s">
        <v>16928</v>
      </c>
      <c r="D70" s="311" t="s">
        <v>16929</v>
      </c>
      <c r="E70" s="515">
        <v>1</v>
      </c>
      <c r="F70" s="641"/>
      <c r="G70" s="479">
        <v>7.7088750000000008</v>
      </c>
      <c r="H70" s="227">
        <f>IF(G70="","",G70-G70*COMPASS!$U$50)</f>
        <v>7.7088750000000008</v>
      </c>
    </row>
    <row r="71" spans="1:8" ht="15" customHeight="1">
      <c r="A71" s="528" t="s">
        <v>8499</v>
      </c>
      <c r="B71" s="528"/>
      <c r="C71" s="528"/>
      <c r="D71" s="528"/>
      <c r="E71" s="528"/>
      <c r="F71" s="528"/>
      <c r="G71" s="528"/>
      <c r="H71" s="227" t="str">
        <f>IF(G71="","",G71-G71*COMPASS!$U$50)</f>
        <v/>
      </c>
    </row>
    <row r="72" spans="1:8" ht="15" customHeight="1">
      <c r="A72" s="293" t="s">
        <v>16930</v>
      </c>
      <c r="B72" s="370" t="s">
        <v>467</v>
      </c>
      <c r="C72" s="311" t="s">
        <v>16931</v>
      </c>
      <c r="D72" s="311" t="s">
        <v>16932</v>
      </c>
      <c r="E72" s="515">
        <v>1</v>
      </c>
      <c r="F72" s="641"/>
      <c r="G72" s="479">
        <v>141.573375</v>
      </c>
      <c r="H72" s="227">
        <f>IF(G72="","",G72-G72*COMPASS!$U$50)</f>
        <v>141.573375</v>
      </c>
    </row>
    <row r="73" spans="1:8" ht="15" customHeight="1">
      <c r="A73" s="293" t="s">
        <v>16933</v>
      </c>
      <c r="B73" s="370" t="s">
        <v>467</v>
      </c>
      <c r="C73" s="311" t="s">
        <v>16934</v>
      </c>
      <c r="D73" s="311" t="s">
        <v>16935</v>
      </c>
      <c r="E73" s="515">
        <v>1</v>
      </c>
      <c r="F73" s="641"/>
      <c r="G73" s="479">
        <v>167.81100000000001</v>
      </c>
      <c r="H73" s="227">
        <f>IF(G73="","",G73-G73*COMPASS!$U$50)</f>
        <v>167.81100000000001</v>
      </c>
    </row>
    <row r="74" spans="1:8" ht="15" customHeight="1">
      <c r="A74" s="528" t="s">
        <v>16936</v>
      </c>
      <c r="B74" s="528"/>
      <c r="C74" s="528"/>
      <c r="D74" s="528"/>
      <c r="E74" s="528"/>
      <c r="F74" s="528"/>
      <c r="G74" s="528"/>
      <c r="H74" s="227" t="str">
        <f>IF(G74="","",G74-G74*COMPASS!$U$50)</f>
        <v/>
      </c>
    </row>
    <row r="75" spans="1:8" ht="15" customHeight="1">
      <c r="A75" s="293" t="s">
        <v>16937</v>
      </c>
      <c r="B75" s="370" t="s">
        <v>467</v>
      </c>
      <c r="C75" s="317" t="s">
        <v>16938</v>
      </c>
      <c r="D75" s="311" t="s">
        <v>16939</v>
      </c>
      <c r="E75" s="515">
        <v>1</v>
      </c>
      <c r="F75" s="641"/>
      <c r="G75" s="479">
        <v>2.5620000000000003</v>
      </c>
      <c r="H75" s="227">
        <f>IF(G75="","",G75-G75*COMPASS!$U$50)</f>
        <v>2.5620000000000003</v>
      </c>
    </row>
    <row r="76" spans="1:8" ht="15" customHeight="1">
      <c r="A76" s="293" t="s">
        <v>16940</v>
      </c>
      <c r="B76" s="370" t="s">
        <v>467</v>
      </c>
      <c r="C76" s="317" t="s">
        <v>16941</v>
      </c>
      <c r="D76" s="311" t="s">
        <v>16942</v>
      </c>
      <c r="E76" s="515">
        <v>1</v>
      </c>
      <c r="F76" s="643"/>
      <c r="G76" s="479">
        <v>26.786625000000004</v>
      </c>
      <c r="H76" s="227">
        <f>IF(G76="","",G76-G76*COMPASS!$U$50)</f>
        <v>26.786625000000004</v>
      </c>
    </row>
    <row r="77" spans="1:8" ht="15" customHeight="1">
      <c r="A77" s="528" t="s">
        <v>7768</v>
      </c>
      <c r="B77" s="528"/>
      <c r="C77" s="528"/>
      <c r="D77" s="528"/>
      <c r="E77" s="528"/>
      <c r="F77" s="528"/>
      <c r="G77" s="528"/>
      <c r="H77" s="227" t="str">
        <f>IF(G77="","",G77-G77*COMPASS!$U$50)</f>
        <v/>
      </c>
    </row>
    <row r="78" spans="1:8" ht="15" customHeight="1">
      <c r="A78" s="293" t="s">
        <v>16943</v>
      </c>
      <c r="B78" s="371" t="s">
        <v>467</v>
      </c>
      <c r="C78" s="311" t="s">
        <v>16944</v>
      </c>
      <c r="D78" s="311" t="s">
        <v>16945</v>
      </c>
      <c r="E78" s="515">
        <v>1</v>
      </c>
      <c r="F78" s="642"/>
      <c r="G78" s="479">
        <v>8.3493750000000002</v>
      </c>
      <c r="H78" s="227">
        <f>IF(G78="","",G78-G78*COMPASS!$U$50)</f>
        <v>8.3493750000000002</v>
      </c>
    </row>
    <row r="79" spans="1:8" ht="15" customHeight="1">
      <c r="A79" s="293" t="s">
        <v>16946</v>
      </c>
      <c r="B79" s="371" t="s">
        <v>467</v>
      </c>
      <c r="C79" s="311" t="s">
        <v>16947</v>
      </c>
      <c r="D79" s="311" t="s">
        <v>16948</v>
      </c>
      <c r="E79" s="515">
        <v>1</v>
      </c>
      <c r="F79" s="642"/>
      <c r="G79" s="479">
        <v>9.5388750000000009</v>
      </c>
      <c r="H79" s="227">
        <f>IF(G79="","",G79-G79*COMPASS!$U$50)</f>
        <v>9.5388750000000009</v>
      </c>
    </row>
    <row r="80" spans="1:8" ht="15" customHeight="1">
      <c r="A80" s="293" t="s">
        <v>16949</v>
      </c>
      <c r="B80" s="371" t="s">
        <v>467</v>
      </c>
      <c r="C80" s="311" t="s">
        <v>16950</v>
      </c>
      <c r="D80" s="311" t="s">
        <v>16951</v>
      </c>
      <c r="E80" s="515">
        <v>1</v>
      </c>
      <c r="F80" s="642"/>
      <c r="G80" s="479">
        <v>10.751250000000001</v>
      </c>
      <c r="H80" s="227">
        <f>IF(G80="","",G80-G80*COMPASS!$U$50)</f>
        <v>10.751250000000001</v>
      </c>
    </row>
  </sheetData>
  <sheetProtection algorithmName="SHA-512" hashValue="7TtRgh8yzz117aA4UzO98Vv8r4a1meGJ5IkGQ+28l3SJkRhfqfG0PtHT/exSDtrMcRr6PDDLqsFsFycRHib/9Q==" saltValue="kd83pANBJqVQtcy05sENHg==" spinCount="100000" sheet="1" objects="1" scenarios="1"/>
  <autoFilter ref="F1:F80" xr:uid="{00000000-0001-0000-0300-000000000000}"/>
  <mergeCells count="1">
    <mergeCell ref="D1:G1"/>
  </mergeCells>
  <hyperlinks>
    <hyperlink ref="H2" location="Indice" display="Indice" xr:uid="{44825E93-0DAF-4960-9E6A-92BBCAA0C0A9}"/>
    <hyperlink ref="D1" r:id="rId1" xr:uid="{C0B800FE-6593-4A13-9B3F-5D8C4A49060A}"/>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41"/>
  <sheetViews>
    <sheetView zoomScaleNormal="100" workbookViewId="0">
      <pane ySplit="4" topLeftCell="A5" activePane="bottomLeft" state="frozen"/>
      <selection activeCell="V11" sqref="V11"/>
      <selection pane="bottomLeft" activeCell="H9" sqref="H9"/>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Maggio26</v>
      </c>
      <c r="B1" s="134"/>
      <c r="C1" s="54"/>
      <c r="D1" s="1386" t="s">
        <v>11815</v>
      </c>
      <c r="E1" s="1411"/>
      <c r="F1" s="1411"/>
      <c r="G1" s="1411"/>
      <c r="H1" s="175"/>
    </row>
    <row r="2" spans="1:8" ht="13.5" customHeight="1" thickBot="1">
      <c r="A2" s="55"/>
      <c r="B2" s="135"/>
      <c r="C2" s="56"/>
      <c r="D2" s="46"/>
      <c r="E2" s="301"/>
      <c r="F2" s="334"/>
      <c r="G2" s="155"/>
      <c r="H2" s="176" t="s">
        <v>190</v>
      </c>
    </row>
    <row r="3" spans="1:8" ht="24" customHeight="1">
      <c r="A3" s="24" t="s">
        <v>14666</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5045</v>
      </c>
      <c r="H4" s="226" t="s">
        <v>491</v>
      </c>
    </row>
    <row r="5" spans="1:8" ht="27.6" customHeight="1">
      <c r="A5" s="528" t="s">
        <v>664</v>
      </c>
      <c r="B5" s="528"/>
      <c r="C5" s="528"/>
      <c r="D5" s="528"/>
      <c r="E5" s="528"/>
      <c r="F5" s="528"/>
      <c r="G5" s="528"/>
      <c r="H5" s="640" t="str">
        <f>IF(G5="","",G5-G5*COMPASS!#REF!)</f>
        <v/>
      </c>
    </row>
    <row r="6" spans="1:8" ht="15" customHeight="1">
      <c r="A6" s="293" t="s">
        <v>15854</v>
      </c>
      <c r="B6" s="370" t="s">
        <v>216</v>
      </c>
      <c r="C6" s="311">
        <v>760249153</v>
      </c>
      <c r="D6" s="294" t="s">
        <v>15855</v>
      </c>
      <c r="E6" s="515">
        <v>10</v>
      </c>
      <c r="F6" s="641"/>
      <c r="G6" s="1188">
        <v>4.2372000000000005</v>
      </c>
      <c r="H6" s="227">
        <f>BELDEN!H7</f>
        <v>1.08</v>
      </c>
    </row>
    <row r="7" spans="1:8" ht="15" customHeight="1">
      <c r="A7" s="293" t="s">
        <v>15856</v>
      </c>
      <c r="B7" s="370" t="s">
        <v>216</v>
      </c>
      <c r="C7" s="311">
        <v>760249154</v>
      </c>
      <c r="D7" s="294" t="s">
        <v>15857</v>
      </c>
      <c r="E7" s="515">
        <v>10</v>
      </c>
      <c r="F7" s="641"/>
      <c r="G7" s="1188">
        <v>4.2372000000000005</v>
      </c>
      <c r="H7" s="227">
        <f>IF(G7="","",G7-G7*COMPASS!$U$9)</f>
        <v>4.2372000000000005</v>
      </c>
    </row>
    <row r="8" spans="1:8" ht="15" customHeight="1">
      <c r="A8" s="293" t="s">
        <v>15858</v>
      </c>
      <c r="B8" s="370" t="s">
        <v>216</v>
      </c>
      <c r="C8" s="311">
        <v>760249145</v>
      </c>
      <c r="D8" s="294" t="s">
        <v>15859</v>
      </c>
      <c r="E8" s="515">
        <v>25</v>
      </c>
      <c r="F8" s="641"/>
      <c r="G8" s="1188">
        <v>3.9204000000000003</v>
      </c>
      <c r="H8" s="227">
        <f>IF(G8="","",G8-G8*COMPASS!$U$9)</f>
        <v>3.9204000000000003</v>
      </c>
    </row>
    <row r="9" spans="1:8" ht="15" customHeight="1">
      <c r="A9" s="293" t="s">
        <v>15860</v>
      </c>
      <c r="B9" s="370" t="s">
        <v>216</v>
      </c>
      <c r="C9" s="311">
        <v>760249130</v>
      </c>
      <c r="D9" s="294" t="s">
        <v>15861</v>
      </c>
      <c r="E9" s="515">
        <v>25</v>
      </c>
      <c r="F9" s="641"/>
      <c r="G9" s="1188">
        <v>3.9204000000000003</v>
      </c>
      <c r="H9" s="227">
        <f>IF(G9="","",G9-G9*COMPASS!$U$9)</f>
        <v>3.9204000000000003</v>
      </c>
    </row>
    <row r="10" spans="1:8" ht="15" customHeight="1">
      <c r="A10" s="293" t="s">
        <v>455</v>
      </c>
      <c r="B10" s="370" t="s">
        <v>216</v>
      </c>
      <c r="C10" s="311" t="s">
        <v>7475</v>
      </c>
      <c r="D10" s="294" t="s">
        <v>15862</v>
      </c>
      <c r="E10" s="515">
        <v>10</v>
      </c>
      <c r="F10" s="641"/>
      <c r="G10" s="1188">
        <v>7.6824000000000003</v>
      </c>
      <c r="H10" s="227">
        <f>IF(G10="","",G10-G10*COMPASS!$U$9)</f>
        <v>7.6824000000000003</v>
      </c>
    </row>
    <row r="11" spans="1:8" ht="15" customHeight="1">
      <c r="A11" s="293" t="s">
        <v>502</v>
      </c>
      <c r="B11" s="370" t="s">
        <v>216</v>
      </c>
      <c r="C11" s="311" t="s">
        <v>7476</v>
      </c>
      <c r="D11" s="294" t="s">
        <v>15863</v>
      </c>
      <c r="E11" s="515">
        <v>10</v>
      </c>
      <c r="F11" s="641"/>
      <c r="G11" s="1188">
        <v>28.683600000000002</v>
      </c>
      <c r="H11" s="227">
        <f>IF(G11="","",G11-G11*COMPASS!$U$9)</f>
        <v>28.683600000000002</v>
      </c>
    </row>
    <row r="12" spans="1:8" ht="15" customHeight="1">
      <c r="A12" s="293" t="s">
        <v>503</v>
      </c>
      <c r="B12" s="370" t="s">
        <v>467</v>
      </c>
      <c r="C12" s="311" t="s">
        <v>7477</v>
      </c>
      <c r="D12" s="294" t="s">
        <v>15864</v>
      </c>
      <c r="E12" s="515">
        <v>25</v>
      </c>
      <c r="F12" s="641"/>
      <c r="G12" s="1188">
        <v>0.60720000000000007</v>
      </c>
      <c r="H12" s="227">
        <f>IF(G12="","",G12-G12*COMPASS!$U$9)</f>
        <v>0.60720000000000007</v>
      </c>
    </row>
    <row r="13" spans="1:8" ht="15" customHeight="1">
      <c r="A13" s="293" t="s">
        <v>504</v>
      </c>
      <c r="B13" s="370" t="s">
        <v>467</v>
      </c>
      <c r="C13" s="311" t="s">
        <v>7478</v>
      </c>
      <c r="D13" s="294" t="s">
        <v>15865</v>
      </c>
      <c r="E13" s="515">
        <v>25</v>
      </c>
      <c r="F13" s="641"/>
      <c r="G13" s="1188">
        <v>0.56759999999999999</v>
      </c>
      <c r="H13" s="227">
        <f>IF(G13="","",G13-G13*COMPASS!$U$9)</f>
        <v>0.56759999999999999</v>
      </c>
    </row>
    <row r="14" spans="1:8" ht="15" customHeight="1">
      <c r="A14" s="293" t="s">
        <v>5136</v>
      </c>
      <c r="B14" s="371" t="s">
        <v>467</v>
      </c>
      <c r="C14" s="311" t="s">
        <v>5046</v>
      </c>
      <c r="D14" s="311" t="s">
        <v>15866</v>
      </c>
      <c r="E14" s="515">
        <v>25</v>
      </c>
      <c r="F14" s="641"/>
      <c r="G14" s="1188">
        <v>0.60720000000000007</v>
      </c>
      <c r="H14" s="227">
        <f>IF(G14="","",G14-G14*COMPASS!$U$9)</f>
        <v>0.60720000000000007</v>
      </c>
    </row>
    <row r="15" spans="1:8" ht="15" customHeight="1">
      <c r="A15" s="293" t="s">
        <v>9670</v>
      </c>
      <c r="B15" s="371" t="s">
        <v>216</v>
      </c>
      <c r="C15" s="311" t="s">
        <v>9671</v>
      </c>
      <c r="D15" s="311" t="s">
        <v>15867</v>
      </c>
      <c r="E15" s="515">
        <v>25</v>
      </c>
      <c r="F15" s="641"/>
      <c r="G15" s="1188">
        <v>15.694800000000001</v>
      </c>
      <c r="H15" s="227">
        <f>IF(G15="","",G15-G15*COMPASS!$U$9)</f>
        <v>15.694800000000001</v>
      </c>
    </row>
    <row r="16" spans="1:8" ht="15" customHeight="1">
      <c r="A16" s="293" t="s">
        <v>9672</v>
      </c>
      <c r="B16" s="370" t="s">
        <v>216</v>
      </c>
      <c r="C16" s="311" t="s">
        <v>9673</v>
      </c>
      <c r="D16" s="294" t="s">
        <v>15868</v>
      </c>
      <c r="E16" s="515">
        <v>25</v>
      </c>
      <c r="F16" s="641"/>
      <c r="G16" s="1188">
        <v>18.8628</v>
      </c>
      <c r="H16" s="227">
        <f>IF(G16="","",G16-G16*COMPASS!$U$9)</f>
        <v>18.8628</v>
      </c>
    </row>
    <row r="17" spans="1:8" ht="15" customHeight="1">
      <c r="A17" s="528" t="s">
        <v>465</v>
      </c>
      <c r="B17" s="528"/>
      <c r="C17" s="528"/>
      <c r="D17" s="528"/>
      <c r="E17" s="528"/>
      <c r="F17" s="528"/>
      <c r="G17" s="528"/>
      <c r="H17" s="227" t="str">
        <f>IF(G17="","",G17-G17*COMPASS!$U$9)</f>
        <v/>
      </c>
    </row>
    <row r="18" spans="1:8" ht="15" customHeight="1">
      <c r="A18" s="337" t="s">
        <v>10430</v>
      </c>
      <c r="B18" s="370" t="s">
        <v>216</v>
      </c>
      <c r="C18" s="311">
        <v>760248524</v>
      </c>
      <c r="D18" s="311" t="s">
        <v>15869</v>
      </c>
      <c r="E18" s="514">
        <v>25</v>
      </c>
      <c r="F18" s="642"/>
      <c r="G18" s="1188">
        <v>6.0324000000000009</v>
      </c>
      <c r="H18" s="227">
        <f>IF(G18="","",G18-G18*COMPASS!$U$9)</f>
        <v>6.0324000000000009</v>
      </c>
    </row>
    <row r="19" spans="1:8" ht="15" customHeight="1">
      <c r="A19" s="337" t="s">
        <v>10431</v>
      </c>
      <c r="B19" s="370" t="s">
        <v>216</v>
      </c>
      <c r="C19" s="311">
        <v>760248523</v>
      </c>
      <c r="D19" s="311" t="s">
        <v>15870</v>
      </c>
      <c r="E19" s="514">
        <v>25</v>
      </c>
      <c r="F19" s="642"/>
      <c r="G19" s="1188">
        <v>5.742</v>
      </c>
      <c r="H19" s="227">
        <f>IF(G19="","",G19-G19*COMPASS!$U$9)</f>
        <v>5.742</v>
      </c>
    </row>
    <row r="20" spans="1:8" ht="15" customHeight="1">
      <c r="A20" s="337" t="s">
        <v>10432</v>
      </c>
      <c r="B20" s="370" t="s">
        <v>216</v>
      </c>
      <c r="C20" s="311">
        <v>760248528</v>
      </c>
      <c r="D20" s="311" t="s">
        <v>15871</v>
      </c>
      <c r="E20" s="514">
        <v>25</v>
      </c>
      <c r="F20" s="642"/>
      <c r="G20" s="1188">
        <v>7.854000000000001</v>
      </c>
      <c r="H20" s="227">
        <f>IF(G20="","",G20-G20*COMPASS!$U$9)</f>
        <v>7.854000000000001</v>
      </c>
    </row>
    <row r="21" spans="1:8" ht="15" customHeight="1">
      <c r="A21" s="337" t="s">
        <v>10433</v>
      </c>
      <c r="B21" s="370" t="s">
        <v>216</v>
      </c>
      <c r="C21" s="311">
        <v>760248527</v>
      </c>
      <c r="D21" s="311" t="s">
        <v>15872</v>
      </c>
      <c r="E21" s="514">
        <v>25</v>
      </c>
      <c r="F21" s="642"/>
      <c r="G21" s="1188">
        <v>7.5108000000000006</v>
      </c>
      <c r="H21" s="227">
        <f>IF(G21="","",G21-G21*COMPASS!$U$9)</f>
        <v>7.5108000000000006</v>
      </c>
    </row>
    <row r="22" spans="1:8" ht="15" customHeight="1">
      <c r="A22" s="293" t="s">
        <v>9</v>
      </c>
      <c r="B22" s="370" t="s">
        <v>216</v>
      </c>
      <c r="C22" s="311" t="s">
        <v>7481</v>
      </c>
      <c r="D22" s="311" t="s">
        <v>15873</v>
      </c>
      <c r="E22" s="514">
        <v>1</v>
      </c>
      <c r="F22" s="642"/>
      <c r="G22" s="1188">
        <v>14.374800000000002</v>
      </c>
      <c r="H22" s="227">
        <f>IF(G22="","",G22-G22*COMPASS!$U$9)</f>
        <v>14.374800000000002</v>
      </c>
    </row>
    <row r="23" spans="1:8" ht="15" customHeight="1">
      <c r="A23" s="347" t="s">
        <v>7564</v>
      </c>
      <c r="B23" s="370" t="s">
        <v>216</v>
      </c>
      <c r="C23" s="311" t="s">
        <v>7565</v>
      </c>
      <c r="D23" s="311" t="s">
        <v>15874</v>
      </c>
      <c r="E23" s="514">
        <v>1</v>
      </c>
      <c r="F23" s="642"/>
      <c r="G23" s="1188">
        <v>14.322000000000001</v>
      </c>
      <c r="H23" s="227">
        <f>IF(G23="","",G23-G23*COMPASS!$U$9)</f>
        <v>14.322000000000001</v>
      </c>
    </row>
    <row r="24" spans="1:8" ht="15" customHeight="1">
      <c r="A24" s="293" t="s">
        <v>10</v>
      </c>
      <c r="B24" s="370" t="s">
        <v>216</v>
      </c>
      <c r="C24" s="311" t="s">
        <v>7482</v>
      </c>
      <c r="D24" s="311" t="s">
        <v>15875</v>
      </c>
      <c r="E24" s="514">
        <v>1</v>
      </c>
      <c r="F24" s="642"/>
      <c r="G24" s="1188">
        <v>16.6188</v>
      </c>
      <c r="H24" s="227">
        <f>IF(G24="","",G24-G24*COMPASS!$U$9)</f>
        <v>16.6188</v>
      </c>
    </row>
    <row r="25" spans="1:8" ht="15" customHeight="1">
      <c r="A25" s="347" t="s">
        <v>7566</v>
      </c>
      <c r="B25" s="371" t="s">
        <v>216</v>
      </c>
      <c r="C25" s="311" t="s">
        <v>7567</v>
      </c>
      <c r="D25" s="311" t="s">
        <v>15876</v>
      </c>
      <c r="E25" s="514">
        <v>1</v>
      </c>
      <c r="F25" s="642"/>
      <c r="G25" s="1188">
        <v>14.797200000000002</v>
      </c>
      <c r="H25" s="227">
        <f>IF(G25="","",G25-G25*COMPASS!$U$9)</f>
        <v>14.797200000000002</v>
      </c>
    </row>
    <row r="26" spans="1:8" ht="15" customHeight="1">
      <c r="A26" s="293" t="s">
        <v>5883</v>
      </c>
      <c r="B26" s="370" t="s">
        <v>216</v>
      </c>
      <c r="C26" s="311" t="s">
        <v>5884</v>
      </c>
      <c r="D26" s="311" t="s">
        <v>10021</v>
      </c>
      <c r="E26" s="515">
        <v>500</v>
      </c>
      <c r="F26" s="641"/>
      <c r="G26" s="1188">
        <f>484.6248/1000</f>
        <v>0.48462479999999997</v>
      </c>
      <c r="H26" s="227">
        <f>IF(G26="","",G26-G26*COMPASS!$U$9)</f>
        <v>0.48462479999999997</v>
      </c>
    </row>
    <row r="27" spans="1:8" ht="15" customHeight="1">
      <c r="A27" s="347" t="s">
        <v>6183</v>
      </c>
      <c r="B27" s="370" t="s">
        <v>216</v>
      </c>
      <c r="C27" s="311" t="s">
        <v>6184</v>
      </c>
      <c r="D27" s="311" t="s">
        <v>10022</v>
      </c>
      <c r="E27" s="515">
        <v>500</v>
      </c>
      <c r="F27" s="641"/>
      <c r="G27" s="1188">
        <f>856.284/500</f>
        <v>1.7125680000000001</v>
      </c>
      <c r="H27" s="227">
        <f>IF(G27="","",G27-G27*COMPASS!$U$9)</f>
        <v>1.7125680000000001</v>
      </c>
    </row>
    <row r="28" spans="1:8" ht="15" customHeight="1">
      <c r="A28" s="347" t="s">
        <v>8405</v>
      </c>
      <c r="B28" s="371" t="s">
        <v>216</v>
      </c>
      <c r="C28" s="311" t="s">
        <v>8406</v>
      </c>
      <c r="D28" s="311" t="s">
        <v>10023</v>
      </c>
      <c r="E28" s="515">
        <v>500</v>
      </c>
      <c r="F28" s="642"/>
      <c r="G28" s="1188">
        <f>777.3876/500</f>
        <v>1.5547752000000001</v>
      </c>
      <c r="H28" s="227">
        <f>IF(G28="","",G28-G28*COMPASS!$U$9)</f>
        <v>1.5547752000000001</v>
      </c>
    </row>
    <row r="29" spans="1:8" ht="15" customHeight="1">
      <c r="A29" s="347" t="s">
        <v>6848</v>
      </c>
      <c r="B29" s="371" t="s">
        <v>216</v>
      </c>
      <c r="C29" s="311" t="s">
        <v>6846</v>
      </c>
      <c r="D29" s="311" t="s">
        <v>10024</v>
      </c>
      <c r="E29" s="515">
        <v>500</v>
      </c>
      <c r="F29" s="641"/>
      <c r="G29" s="1188">
        <f>777.3876/500</f>
        <v>1.5547752000000001</v>
      </c>
      <c r="H29" s="227">
        <f>IF(G29="","",G29-G29*COMPASS!$U$9)</f>
        <v>1.5547752000000001</v>
      </c>
    </row>
    <row r="30" spans="1:8" ht="15" customHeight="1">
      <c r="A30" s="347" t="s">
        <v>8374</v>
      </c>
      <c r="B30" s="371" t="s">
        <v>216</v>
      </c>
      <c r="C30" s="311">
        <v>760244129</v>
      </c>
      <c r="D30" s="311" t="s">
        <v>8375</v>
      </c>
      <c r="E30" s="514">
        <v>1</v>
      </c>
      <c r="F30" s="642"/>
      <c r="G30" s="1188">
        <f>875.9784/500</f>
        <v>1.7519567999999999</v>
      </c>
      <c r="H30" s="227">
        <f>IF(G30="","",G30-G30*COMPASS!$U$9)</f>
        <v>1.7519567999999999</v>
      </c>
    </row>
    <row r="31" spans="1:8" ht="15" customHeight="1">
      <c r="A31" s="347" t="s">
        <v>8376</v>
      </c>
      <c r="B31" s="371" t="s">
        <v>216</v>
      </c>
      <c r="C31" s="311">
        <v>760244130</v>
      </c>
      <c r="D31" s="311" t="s">
        <v>8377</v>
      </c>
      <c r="E31" s="514">
        <v>1</v>
      </c>
      <c r="F31" s="642"/>
      <c r="G31" s="1188">
        <f>816.5916/500</f>
        <v>1.6331831999999999</v>
      </c>
      <c r="H31" s="227">
        <f>IF(G31="","",G31-G31*COMPASS!$U$9)</f>
        <v>1.6331831999999999</v>
      </c>
    </row>
    <row r="32" spans="1:8" ht="15" customHeight="1">
      <c r="A32" s="528" t="s">
        <v>6185</v>
      </c>
      <c r="B32" s="528"/>
      <c r="C32" s="528"/>
      <c r="D32" s="528"/>
      <c r="E32" s="528"/>
      <c r="F32" s="528"/>
      <c r="G32" s="528"/>
      <c r="H32" s="227" t="str">
        <f>IF(G32="","",G32-G32*COMPASS!$U$9)</f>
        <v/>
      </c>
    </row>
    <row r="33" spans="1:8" ht="15" customHeight="1">
      <c r="A33" s="529" t="s">
        <v>6186</v>
      </c>
      <c r="B33" s="529"/>
      <c r="C33" s="529"/>
      <c r="D33" s="529"/>
      <c r="E33" s="529"/>
      <c r="F33" s="529"/>
      <c r="G33" s="529"/>
      <c r="H33" s="227" t="str">
        <f>IF(G33="","",G33-G33*COMPASS!$U$9)</f>
        <v/>
      </c>
    </row>
    <row r="34" spans="1:8" ht="15" customHeight="1">
      <c r="A34" s="293" t="s">
        <v>13399</v>
      </c>
      <c r="B34" s="370" t="s">
        <v>216</v>
      </c>
      <c r="C34" s="311" t="s">
        <v>13400</v>
      </c>
      <c r="D34" s="294" t="s">
        <v>15877</v>
      </c>
      <c r="E34" s="515">
        <v>8235</v>
      </c>
      <c r="F34" s="641"/>
      <c r="G34" s="1188">
        <v>1.7820000000000003</v>
      </c>
      <c r="H34" s="227">
        <f>IF(G34="","",G34-G34*COMPASS!$U$9)</f>
        <v>1.7820000000000003</v>
      </c>
    </row>
    <row r="35" spans="1:8" ht="15" customHeight="1">
      <c r="A35" s="293" t="s">
        <v>6870</v>
      </c>
      <c r="B35" s="370" t="s">
        <v>467</v>
      </c>
      <c r="C35" s="311" t="s">
        <v>7483</v>
      </c>
      <c r="D35" s="294" t="s">
        <v>15878</v>
      </c>
      <c r="E35" s="514">
        <v>305</v>
      </c>
      <c r="F35" s="642"/>
      <c r="G35" s="1188">
        <v>1.7820000000000003</v>
      </c>
      <c r="H35" s="227">
        <f>IF(G35="","",G35-G35*COMPASS!$U$9)</f>
        <v>1.7820000000000003</v>
      </c>
    </row>
    <row r="36" spans="1:8" ht="15" customHeight="1">
      <c r="A36" s="293" t="s">
        <v>4296</v>
      </c>
      <c r="B36" s="370" t="s">
        <v>216</v>
      </c>
      <c r="C36" s="311" t="s">
        <v>7484</v>
      </c>
      <c r="D36" s="294" t="s">
        <v>15879</v>
      </c>
      <c r="E36" s="515">
        <v>10980</v>
      </c>
      <c r="F36" s="641"/>
      <c r="G36" s="1188">
        <v>1.4388000000000001</v>
      </c>
      <c r="H36" s="227">
        <f>IF(G36="","",G36-G36*COMPASS!$U$9)</f>
        <v>1.4388000000000001</v>
      </c>
    </row>
    <row r="37" spans="1:8" ht="15" customHeight="1">
      <c r="A37" s="293" t="s">
        <v>13401</v>
      </c>
      <c r="B37" s="370" t="s">
        <v>216</v>
      </c>
      <c r="C37" s="311" t="s">
        <v>13402</v>
      </c>
      <c r="D37" s="294" t="s">
        <v>15880</v>
      </c>
      <c r="E37" s="515">
        <v>8000</v>
      </c>
      <c r="F37" s="641"/>
      <c r="G37" s="1188">
        <v>1.4916</v>
      </c>
      <c r="H37" s="227">
        <f>IF(G37="","",G37-G37*COMPASS!$U$9)</f>
        <v>1.4916</v>
      </c>
    </row>
    <row r="38" spans="1:8" ht="15" customHeight="1">
      <c r="A38" s="293" t="s">
        <v>13403</v>
      </c>
      <c r="B38" s="370" t="s">
        <v>216</v>
      </c>
      <c r="C38" s="311" t="s">
        <v>13404</v>
      </c>
      <c r="D38" s="294" t="s">
        <v>15881</v>
      </c>
      <c r="E38" s="514">
        <v>32940</v>
      </c>
      <c r="F38" s="642"/>
      <c r="G38" s="1188">
        <v>1.4388000000000001</v>
      </c>
      <c r="H38" s="227">
        <f>IF(G38="","",G38-G38*COMPASS!$U$9)</f>
        <v>1.4388000000000001</v>
      </c>
    </row>
    <row r="39" spans="1:8" ht="15" customHeight="1">
      <c r="A39" s="293" t="s">
        <v>13405</v>
      </c>
      <c r="B39" s="370" t="s">
        <v>216</v>
      </c>
      <c r="C39" s="311" t="s">
        <v>13406</v>
      </c>
      <c r="D39" s="311" t="s">
        <v>15882</v>
      </c>
      <c r="E39" s="514">
        <v>4000</v>
      </c>
      <c r="F39" s="642"/>
      <c r="G39" s="1188">
        <v>2.3760000000000003</v>
      </c>
      <c r="H39" s="227">
        <f>IF(G39="","",G39-G39*COMPASS!$U$9)</f>
        <v>2.3760000000000003</v>
      </c>
    </row>
    <row r="40" spans="1:8" ht="15" customHeight="1">
      <c r="A40" s="293" t="s">
        <v>7718</v>
      </c>
      <c r="B40" s="370" t="s">
        <v>216</v>
      </c>
      <c r="C40" s="311" t="s">
        <v>7719</v>
      </c>
      <c r="D40" s="294" t="s">
        <v>7720</v>
      </c>
      <c r="E40" s="514">
        <v>9000</v>
      </c>
      <c r="F40" s="642"/>
      <c r="G40" s="1188">
        <v>791.85480000000007</v>
      </c>
      <c r="H40" s="227">
        <f>IF(G40="","",G40-G40*COMPASS!$U$9)</f>
        <v>791.85480000000007</v>
      </c>
    </row>
    <row r="41" spans="1:8" ht="15" customHeight="1">
      <c r="A41" s="293" t="s">
        <v>15883</v>
      </c>
      <c r="B41" s="370" t="s">
        <v>467</v>
      </c>
      <c r="C41" s="311">
        <v>760258679</v>
      </c>
      <c r="D41" s="294" t="s">
        <v>15884</v>
      </c>
      <c r="E41" s="514">
        <v>915</v>
      </c>
      <c r="F41" s="642"/>
      <c r="G41" s="479">
        <v>7.11</v>
      </c>
      <c r="H41" s="227">
        <f>IF(G41="","",G41-G41*COMPASS!$U$9)</f>
        <v>7.11</v>
      </c>
    </row>
    <row r="42" spans="1:8" ht="15" customHeight="1">
      <c r="A42" s="529" t="s">
        <v>15885</v>
      </c>
      <c r="B42" s="529"/>
      <c r="C42" s="529"/>
      <c r="D42" s="529"/>
      <c r="E42" s="529"/>
      <c r="F42" s="529"/>
      <c r="G42" s="529"/>
      <c r="H42" s="227" t="str">
        <f>IF(G42="","",G42-G42*COMPASS!$U$9)</f>
        <v/>
      </c>
    </row>
    <row r="43" spans="1:8" ht="15" customHeight="1">
      <c r="A43" s="293" t="s">
        <v>271</v>
      </c>
      <c r="B43" s="370" t="s">
        <v>467</v>
      </c>
      <c r="C43" s="311" t="s">
        <v>7485</v>
      </c>
      <c r="D43" s="294" t="s">
        <v>15886</v>
      </c>
      <c r="E43" s="514">
        <v>1</v>
      </c>
      <c r="F43" s="642"/>
      <c r="G43" s="1188">
        <v>8.5931999999999995</v>
      </c>
      <c r="H43" s="227">
        <f>IF(G43="","",G43-G43*COMPASS!$U$9)</f>
        <v>8.5931999999999995</v>
      </c>
    </row>
    <row r="44" spans="1:8" ht="15" customHeight="1">
      <c r="A44" s="293" t="s">
        <v>658</v>
      </c>
      <c r="B44" s="370" t="s">
        <v>467</v>
      </c>
      <c r="C44" s="311" t="s">
        <v>7486</v>
      </c>
      <c r="D44" s="294" t="s">
        <v>15887</v>
      </c>
      <c r="E44" s="514">
        <v>1</v>
      </c>
      <c r="F44" s="642"/>
      <c r="G44" s="1188">
        <v>8.5931999999999995</v>
      </c>
      <c r="H44" s="227">
        <f>IF(G44="","",G44-G44*COMPASS!$U$9)</f>
        <v>8.5931999999999995</v>
      </c>
    </row>
    <row r="45" spans="1:8" ht="15" customHeight="1">
      <c r="A45" s="293" t="s">
        <v>4216</v>
      </c>
      <c r="B45" s="370" t="s">
        <v>467</v>
      </c>
      <c r="C45" s="311" t="s">
        <v>4217</v>
      </c>
      <c r="D45" s="294" t="s">
        <v>15888</v>
      </c>
      <c r="E45" s="514">
        <v>1</v>
      </c>
      <c r="F45" s="642"/>
      <c r="G45" s="1188">
        <v>8.5931999999999995</v>
      </c>
      <c r="H45" s="227">
        <f>IF(G45="","",G45-G45*COMPASS!$U$9)</f>
        <v>8.5931999999999995</v>
      </c>
    </row>
    <row r="46" spans="1:8" ht="15" customHeight="1">
      <c r="A46" s="293" t="s">
        <v>659</v>
      </c>
      <c r="B46" s="370" t="s">
        <v>216</v>
      </c>
      <c r="C46" s="311" t="s">
        <v>7487</v>
      </c>
      <c r="D46" s="294" t="s">
        <v>15889</v>
      </c>
      <c r="E46" s="514">
        <v>25</v>
      </c>
      <c r="F46" s="642"/>
      <c r="G46" s="1188">
        <v>8.91</v>
      </c>
      <c r="H46" s="227">
        <f>IF(G46="","",G46-G46*COMPASS!$U$9)</f>
        <v>8.91</v>
      </c>
    </row>
    <row r="47" spans="1:8" ht="15" customHeight="1">
      <c r="A47" s="293" t="s">
        <v>660</v>
      </c>
      <c r="B47" s="370" t="s">
        <v>216</v>
      </c>
      <c r="C47" s="311" t="s">
        <v>7488</v>
      </c>
      <c r="D47" s="294" t="s">
        <v>15890</v>
      </c>
      <c r="E47" s="514">
        <v>25</v>
      </c>
      <c r="F47" s="642"/>
      <c r="G47" s="1188">
        <v>8.91</v>
      </c>
      <c r="H47" s="227">
        <f>IF(G47="","",G47-G47*COMPASS!$U$9)</f>
        <v>8.91</v>
      </c>
    </row>
    <row r="48" spans="1:8" ht="15" customHeight="1">
      <c r="A48" s="293" t="s">
        <v>5137</v>
      </c>
      <c r="B48" s="370" t="s">
        <v>216</v>
      </c>
      <c r="C48" s="311" t="s">
        <v>5047</v>
      </c>
      <c r="D48" s="294" t="s">
        <v>15891</v>
      </c>
      <c r="E48" s="514">
        <v>25</v>
      </c>
      <c r="F48" s="642"/>
      <c r="G48" s="1188">
        <v>8.91</v>
      </c>
      <c r="H48" s="227">
        <f>IF(G48="","",G48-G48*COMPASS!$U$9)</f>
        <v>8.91</v>
      </c>
    </row>
    <row r="49" spans="1:8" ht="15" customHeight="1">
      <c r="A49" s="293" t="s">
        <v>7721</v>
      </c>
      <c r="B49" s="370" t="s">
        <v>467</v>
      </c>
      <c r="C49" s="311" t="s">
        <v>7722</v>
      </c>
      <c r="D49" s="294" t="s">
        <v>15892</v>
      </c>
      <c r="E49" s="514">
        <v>25</v>
      </c>
      <c r="F49" s="642"/>
      <c r="G49" s="1188">
        <v>9.1872000000000007</v>
      </c>
      <c r="H49" s="227">
        <f>IF(G49="","",G49-G49*COMPASS!$U$9)</f>
        <v>9.1872000000000007</v>
      </c>
    </row>
    <row r="50" spans="1:8" ht="15" customHeight="1">
      <c r="A50" s="293" t="s">
        <v>7723</v>
      </c>
      <c r="B50" s="370" t="s">
        <v>467</v>
      </c>
      <c r="C50" s="311" t="s">
        <v>7724</v>
      </c>
      <c r="D50" s="294" t="s">
        <v>15893</v>
      </c>
      <c r="E50" s="514">
        <v>25</v>
      </c>
      <c r="F50" s="642"/>
      <c r="G50" s="1188">
        <v>9.1872000000000007</v>
      </c>
      <c r="H50" s="227">
        <f>IF(G50="","",G50-G50*COMPASS!$U$9)</f>
        <v>9.1872000000000007</v>
      </c>
    </row>
    <row r="51" spans="1:8" ht="15" customHeight="1">
      <c r="A51" s="529" t="s">
        <v>6187</v>
      </c>
      <c r="B51" s="529"/>
      <c r="C51" s="529"/>
      <c r="D51" s="529"/>
      <c r="E51" s="529"/>
      <c r="F51" s="529"/>
      <c r="G51" s="529"/>
      <c r="H51" s="227" t="str">
        <f>IF(G51="","",G51-G51*COMPASS!$U$9)</f>
        <v/>
      </c>
    </row>
    <row r="52" spans="1:8" ht="15" customHeight="1">
      <c r="A52" s="293" t="s">
        <v>6188</v>
      </c>
      <c r="B52" s="370" t="s">
        <v>467</v>
      </c>
      <c r="C52" s="311">
        <v>760237024</v>
      </c>
      <c r="D52" s="294" t="s">
        <v>15894</v>
      </c>
      <c r="E52" s="515">
        <v>1</v>
      </c>
      <c r="F52" s="641"/>
      <c r="G52" s="1188">
        <v>252.79320000000001</v>
      </c>
      <c r="H52" s="227">
        <f>IF(G52="","",G52-G52*COMPASS!$U$9)</f>
        <v>252.79320000000001</v>
      </c>
    </row>
    <row r="53" spans="1:8" ht="15" customHeight="1">
      <c r="A53" s="293" t="s">
        <v>6189</v>
      </c>
      <c r="B53" s="370" t="s">
        <v>216</v>
      </c>
      <c r="C53" s="311">
        <v>760237025</v>
      </c>
      <c r="D53" s="294" t="s">
        <v>15895</v>
      </c>
      <c r="E53" s="515">
        <v>1</v>
      </c>
      <c r="F53" s="641"/>
      <c r="G53" s="1188">
        <v>431.83799999999997</v>
      </c>
      <c r="H53" s="227">
        <f>IF(G53="","",G53-G53*COMPASS!$U$9)</f>
        <v>431.83799999999997</v>
      </c>
    </row>
    <row r="54" spans="1:8" ht="15" customHeight="1">
      <c r="A54" s="293" t="s">
        <v>7489</v>
      </c>
      <c r="B54" s="370" t="s">
        <v>216</v>
      </c>
      <c r="C54" s="311">
        <v>760237060</v>
      </c>
      <c r="D54" s="294" t="s">
        <v>15896</v>
      </c>
      <c r="E54" s="515">
        <v>1</v>
      </c>
      <c r="F54" s="641"/>
      <c r="G54" s="1188">
        <v>569.63280000000009</v>
      </c>
      <c r="H54" s="227">
        <f>IF(G54="","",G54-G54*COMPASS!$U$9)</f>
        <v>569.63280000000009</v>
      </c>
    </row>
    <row r="55" spans="1:8" ht="15" customHeight="1">
      <c r="A55" s="529" t="s">
        <v>6178</v>
      </c>
      <c r="B55" s="529"/>
      <c r="C55" s="529"/>
      <c r="D55" s="529"/>
      <c r="E55" s="529"/>
      <c r="F55" s="529"/>
      <c r="G55" s="529"/>
      <c r="H55" s="227" t="str">
        <f>IF(G55="","",G55-G55*COMPASS!$U$9)</f>
        <v/>
      </c>
    </row>
    <row r="56" spans="1:8" ht="15" customHeight="1">
      <c r="A56" s="347" t="s">
        <v>6179</v>
      </c>
      <c r="B56" s="370" t="s">
        <v>467</v>
      </c>
      <c r="C56" s="311">
        <v>760237040</v>
      </c>
      <c r="D56" s="311" t="s">
        <v>7700</v>
      </c>
      <c r="E56" s="514">
        <v>1</v>
      </c>
      <c r="F56" s="641"/>
      <c r="G56" s="1188">
        <v>62.779200000000003</v>
      </c>
      <c r="H56" s="227">
        <f>IF(G56="","",G56-G56*COMPASS!$U$9)</f>
        <v>62.779200000000003</v>
      </c>
    </row>
    <row r="57" spans="1:8" ht="15" customHeight="1">
      <c r="A57" s="347" t="s">
        <v>8500</v>
      </c>
      <c r="B57" s="371" t="s">
        <v>467</v>
      </c>
      <c r="C57" s="311">
        <v>760237052</v>
      </c>
      <c r="D57" s="311" t="s">
        <v>8501</v>
      </c>
      <c r="E57" s="514">
        <v>1</v>
      </c>
      <c r="F57" s="642"/>
      <c r="G57" s="1188">
        <v>62.779200000000003</v>
      </c>
      <c r="H57" s="227">
        <f>IF(G57="","",G57-G57*COMPASS!$U$9)</f>
        <v>62.779200000000003</v>
      </c>
    </row>
    <row r="58" spans="1:8" ht="15" customHeight="1">
      <c r="A58" s="347" t="s">
        <v>6180</v>
      </c>
      <c r="B58" s="370" t="s">
        <v>216</v>
      </c>
      <c r="C58" s="311">
        <v>760237041</v>
      </c>
      <c r="D58" s="311" t="s">
        <v>7701</v>
      </c>
      <c r="E58" s="515">
        <v>1</v>
      </c>
      <c r="F58" s="641"/>
      <c r="G58" s="1188">
        <v>99.448800000000006</v>
      </c>
      <c r="H58" s="227">
        <f>IF(G58="","",G58-G58*COMPASS!$U$9)</f>
        <v>99.448800000000006</v>
      </c>
    </row>
    <row r="59" spans="1:8" ht="15" customHeight="1">
      <c r="A59" s="347" t="s">
        <v>611</v>
      </c>
      <c r="B59" s="370" t="s">
        <v>216</v>
      </c>
      <c r="C59" s="311" t="s">
        <v>7479</v>
      </c>
      <c r="D59" s="311" t="s">
        <v>15897</v>
      </c>
      <c r="E59" s="515">
        <v>10</v>
      </c>
      <c r="F59" s="641"/>
      <c r="G59" s="1188">
        <v>2.3364000000000003</v>
      </c>
      <c r="H59" s="227">
        <f>IF(G59="","",G59-G59*COMPASS!$U$9)</f>
        <v>2.3364000000000003</v>
      </c>
    </row>
    <row r="60" spans="1:8" ht="15" customHeight="1">
      <c r="A60" s="529" t="s">
        <v>6190</v>
      </c>
      <c r="B60" s="529"/>
      <c r="C60" s="529"/>
      <c r="D60" s="529"/>
      <c r="E60" s="529"/>
      <c r="F60" s="529"/>
      <c r="G60" s="529"/>
      <c r="H60" s="227" t="str">
        <f>IF(G60="","",G60-G60*COMPASS!$U$9)</f>
        <v/>
      </c>
    </row>
    <row r="61" spans="1:8" ht="15" customHeight="1">
      <c r="A61" s="293" t="s">
        <v>9674</v>
      </c>
      <c r="B61" s="370" t="s">
        <v>467</v>
      </c>
      <c r="C61" s="311" t="s">
        <v>9675</v>
      </c>
      <c r="D61" s="294" t="s">
        <v>15898</v>
      </c>
      <c r="E61" s="515">
        <v>1</v>
      </c>
      <c r="F61" s="641"/>
      <c r="G61" s="1188">
        <v>9.1344000000000012</v>
      </c>
      <c r="H61" s="227">
        <f>IF(G61="","",G61-G61*COMPASS!$U$9)</f>
        <v>9.1344000000000012</v>
      </c>
    </row>
    <row r="62" spans="1:8" ht="15" customHeight="1">
      <c r="A62" s="293" t="s">
        <v>5048</v>
      </c>
      <c r="B62" s="370" t="s">
        <v>467</v>
      </c>
      <c r="C62" s="311" t="s">
        <v>5049</v>
      </c>
      <c r="D62" s="294" t="s">
        <v>15899</v>
      </c>
      <c r="E62" s="515">
        <v>1</v>
      </c>
      <c r="F62" s="641"/>
      <c r="G62" s="1188">
        <v>10.23</v>
      </c>
      <c r="H62" s="227">
        <f>IF(G62="","",G62-G62*COMPASS!$U$9)</f>
        <v>10.23</v>
      </c>
    </row>
    <row r="63" spans="1:8" ht="15" customHeight="1">
      <c r="A63" s="347" t="s">
        <v>8246</v>
      </c>
      <c r="B63" s="370" t="s">
        <v>467</v>
      </c>
      <c r="C63" s="311" t="s">
        <v>8247</v>
      </c>
      <c r="D63" s="311" t="s">
        <v>15900</v>
      </c>
      <c r="E63" s="515">
        <v>1</v>
      </c>
      <c r="F63" s="641"/>
      <c r="G63" s="1188">
        <v>11.325600000000001</v>
      </c>
      <c r="H63" s="227">
        <f>IF(G63="","",G63-G63*COMPASS!$U$9)</f>
        <v>11.325600000000001</v>
      </c>
    </row>
    <row r="64" spans="1:8" ht="15" customHeight="1">
      <c r="A64" s="293" t="s">
        <v>5050</v>
      </c>
      <c r="B64" s="370" t="s">
        <v>467</v>
      </c>
      <c r="C64" s="311" t="s">
        <v>5051</v>
      </c>
      <c r="D64" s="294" t="s">
        <v>15901</v>
      </c>
      <c r="E64" s="515">
        <v>1</v>
      </c>
      <c r="F64" s="641"/>
      <c r="G64" s="1188">
        <v>12.421200000000001</v>
      </c>
      <c r="H64" s="227">
        <f>IF(G64="","",G64-G64*COMPASS!$U$9)</f>
        <v>12.421200000000001</v>
      </c>
    </row>
    <row r="65" spans="1:8" ht="15" customHeight="1">
      <c r="A65" s="293" t="s">
        <v>5052</v>
      </c>
      <c r="B65" s="370" t="s">
        <v>467</v>
      </c>
      <c r="C65" s="311" t="s">
        <v>5053</v>
      </c>
      <c r="D65" s="294" t="s">
        <v>15902</v>
      </c>
      <c r="E65" s="515">
        <v>1</v>
      </c>
      <c r="F65" s="641"/>
      <c r="G65" s="1188">
        <v>14.612400000000001</v>
      </c>
      <c r="H65" s="227">
        <f>IF(G65="","",G65-G65*COMPASS!$U$9)</f>
        <v>14.612400000000001</v>
      </c>
    </row>
    <row r="66" spans="1:8" ht="15" customHeight="1">
      <c r="A66" s="293" t="s">
        <v>5054</v>
      </c>
      <c r="B66" s="370" t="s">
        <v>216</v>
      </c>
      <c r="C66" s="311" t="s">
        <v>5055</v>
      </c>
      <c r="D66" s="294" t="s">
        <v>15903</v>
      </c>
      <c r="E66" s="515">
        <v>1</v>
      </c>
      <c r="F66" s="641"/>
      <c r="G66" s="1188">
        <v>19.008000000000003</v>
      </c>
      <c r="H66" s="227">
        <f>IF(G66="","",G66-G66*COMPASS!$U$9)</f>
        <v>19.008000000000003</v>
      </c>
    </row>
    <row r="67" spans="1:8" ht="15" customHeight="1">
      <c r="A67" s="293" t="s">
        <v>5056</v>
      </c>
      <c r="B67" s="370" t="s">
        <v>216</v>
      </c>
      <c r="C67" s="311" t="s">
        <v>5057</v>
      </c>
      <c r="D67" s="294" t="s">
        <v>15904</v>
      </c>
      <c r="E67" s="515">
        <v>50</v>
      </c>
      <c r="F67" s="641"/>
      <c r="G67" s="1188">
        <v>10.23</v>
      </c>
      <c r="H67" s="227">
        <f>IF(G67="","",G67-G67*COMPASS!$U$9)</f>
        <v>10.23</v>
      </c>
    </row>
    <row r="68" spans="1:8" ht="15" customHeight="1">
      <c r="A68" s="293" t="s">
        <v>5058</v>
      </c>
      <c r="B68" s="370" t="s">
        <v>216</v>
      </c>
      <c r="C68" s="311" t="s">
        <v>5059</v>
      </c>
      <c r="D68" s="294" t="s">
        <v>15905</v>
      </c>
      <c r="E68" s="515">
        <v>60</v>
      </c>
      <c r="F68" s="641"/>
      <c r="G68" s="1188">
        <v>12.421200000000001</v>
      </c>
      <c r="H68" s="227">
        <f>IF(G68="","",G68-G68*COMPASS!$U$9)</f>
        <v>12.421200000000001</v>
      </c>
    </row>
    <row r="69" spans="1:8" ht="15" customHeight="1">
      <c r="A69" s="293" t="s">
        <v>5060</v>
      </c>
      <c r="B69" s="370" t="s">
        <v>216</v>
      </c>
      <c r="C69" s="311" t="s">
        <v>5061</v>
      </c>
      <c r="D69" s="294" t="s">
        <v>15906</v>
      </c>
      <c r="E69" s="515">
        <v>50</v>
      </c>
      <c r="F69" s="641"/>
      <c r="G69" s="1188">
        <v>14.612400000000001</v>
      </c>
      <c r="H69" s="227">
        <f>IF(G69="","",G69-G69*COMPASS!$U$9)</f>
        <v>14.612400000000001</v>
      </c>
    </row>
    <row r="70" spans="1:8" ht="15" customHeight="1">
      <c r="A70" s="293" t="s">
        <v>5062</v>
      </c>
      <c r="B70" s="370" t="s">
        <v>216</v>
      </c>
      <c r="C70" s="311" t="s">
        <v>5063</v>
      </c>
      <c r="D70" s="294" t="s">
        <v>15907</v>
      </c>
      <c r="E70" s="515">
        <v>30</v>
      </c>
      <c r="F70" s="641"/>
      <c r="G70" s="1188">
        <v>19.008000000000003</v>
      </c>
      <c r="H70" s="227">
        <f>IF(G70="","",G70-G70*COMPASS!$U$9)</f>
        <v>19.008000000000003</v>
      </c>
    </row>
    <row r="71" spans="1:8" ht="15" customHeight="1">
      <c r="A71" s="293" t="s">
        <v>5064</v>
      </c>
      <c r="B71" s="370" t="s">
        <v>216</v>
      </c>
      <c r="C71" s="311" t="s">
        <v>5065</v>
      </c>
      <c r="D71" s="294" t="s">
        <v>15908</v>
      </c>
      <c r="E71" s="515">
        <v>50</v>
      </c>
      <c r="F71" s="641"/>
      <c r="G71" s="1188">
        <v>10.23</v>
      </c>
      <c r="H71" s="227">
        <f>IF(G71="","",G71-G71*COMPASS!$U$9)</f>
        <v>10.23</v>
      </c>
    </row>
    <row r="72" spans="1:8" ht="15" customHeight="1">
      <c r="A72" s="293" t="s">
        <v>5066</v>
      </c>
      <c r="B72" s="370" t="s">
        <v>216</v>
      </c>
      <c r="C72" s="311" t="s">
        <v>5067</v>
      </c>
      <c r="D72" s="294" t="s">
        <v>15909</v>
      </c>
      <c r="E72" s="515">
        <v>60</v>
      </c>
      <c r="F72" s="641"/>
      <c r="G72" s="1188">
        <v>12.421200000000001</v>
      </c>
      <c r="H72" s="227">
        <f>IF(G72="","",G72-G72*COMPASS!$U$9)</f>
        <v>12.421200000000001</v>
      </c>
    </row>
    <row r="73" spans="1:8" ht="15" customHeight="1">
      <c r="A73" s="293" t="s">
        <v>5068</v>
      </c>
      <c r="B73" s="370" t="s">
        <v>216</v>
      </c>
      <c r="C73" s="311" t="s">
        <v>5069</v>
      </c>
      <c r="D73" s="294" t="s">
        <v>15910</v>
      </c>
      <c r="E73" s="515">
        <v>50</v>
      </c>
      <c r="F73" s="641"/>
      <c r="G73" s="1188">
        <v>14.612400000000001</v>
      </c>
      <c r="H73" s="227">
        <f>IF(G73="","",G73-G73*COMPASS!$U$9)</f>
        <v>14.612400000000001</v>
      </c>
    </row>
    <row r="74" spans="1:8" ht="15" customHeight="1">
      <c r="A74" s="293" t="s">
        <v>5070</v>
      </c>
      <c r="B74" s="370" t="s">
        <v>216</v>
      </c>
      <c r="C74" s="311" t="s">
        <v>5071</v>
      </c>
      <c r="D74" s="294" t="s">
        <v>15911</v>
      </c>
      <c r="E74" s="514">
        <v>30</v>
      </c>
      <c r="F74" s="642"/>
      <c r="G74" s="1188">
        <v>19.008000000000003</v>
      </c>
      <c r="H74" s="227">
        <f>IF(G74="","",G74-G74*COMPASS!$U$9)</f>
        <v>19.008000000000003</v>
      </c>
    </row>
    <row r="75" spans="1:8" ht="15" customHeight="1">
      <c r="A75" s="293" t="s">
        <v>5072</v>
      </c>
      <c r="B75" s="370" t="s">
        <v>216</v>
      </c>
      <c r="C75" s="311" t="s">
        <v>5073</v>
      </c>
      <c r="D75" s="294" t="s">
        <v>15912</v>
      </c>
      <c r="E75" s="514">
        <v>50</v>
      </c>
      <c r="F75" s="642"/>
      <c r="G75" s="1188">
        <v>10.23</v>
      </c>
      <c r="H75" s="227">
        <f>IF(G75="","",G75-G75*COMPASS!$U$9)</f>
        <v>10.23</v>
      </c>
    </row>
    <row r="76" spans="1:8" ht="15" customHeight="1">
      <c r="A76" s="293" t="s">
        <v>5074</v>
      </c>
      <c r="B76" s="370" t="s">
        <v>216</v>
      </c>
      <c r="C76" s="311" t="s">
        <v>5075</v>
      </c>
      <c r="D76" s="294" t="s">
        <v>15913</v>
      </c>
      <c r="E76" s="514">
        <v>60</v>
      </c>
      <c r="F76" s="642"/>
      <c r="G76" s="1188">
        <v>12.421200000000001</v>
      </c>
      <c r="H76" s="227">
        <f>IF(G76="","",G76-G76*COMPASS!$U$9)</f>
        <v>12.421200000000001</v>
      </c>
    </row>
    <row r="77" spans="1:8" ht="15" customHeight="1">
      <c r="A77" s="293" t="s">
        <v>5076</v>
      </c>
      <c r="B77" s="370" t="s">
        <v>216</v>
      </c>
      <c r="C77" s="311" t="s">
        <v>5077</v>
      </c>
      <c r="D77" s="294" t="s">
        <v>15914</v>
      </c>
      <c r="E77" s="514">
        <v>50</v>
      </c>
      <c r="F77" s="642"/>
      <c r="G77" s="1188">
        <v>14.612400000000001</v>
      </c>
      <c r="H77" s="227">
        <f>IF(G77="","",G77-G77*COMPASS!$U$9)</f>
        <v>14.612400000000001</v>
      </c>
    </row>
    <row r="78" spans="1:8" ht="15" customHeight="1">
      <c r="A78" s="293" t="s">
        <v>5078</v>
      </c>
      <c r="B78" s="370" t="s">
        <v>216</v>
      </c>
      <c r="C78" s="311" t="s">
        <v>5079</v>
      </c>
      <c r="D78" s="294" t="s">
        <v>15915</v>
      </c>
      <c r="E78" s="514">
        <v>30</v>
      </c>
      <c r="F78" s="642"/>
      <c r="G78" s="1188">
        <v>19.008000000000003</v>
      </c>
      <c r="H78" s="227">
        <f>IF(G78="","",G78-G78*COMPASS!$U$9)</f>
        <v>19.008000000000003</v>
      </c>
    </row>
    <row r="79" spans="1:8" ht="15" customHeight="1">
      <c r="A79" s="293" t="s">
        <v>5080</v>
      </c>
      <c r="B79" s="370" t="s">
        <v>216</v>
      </c>
      <c r="C79" s="311" t="s">
        <v>5081</v>
      </c>
      <c r="D79" s="294" t="s">
        <v>15916</v>
      </c>
      <c r="E79" s="514">
        <v>50</v>
      </c>
      <c r="F79" s="642"/>
      <c r="G79" s="1188">
        <v>10.23</v>
      </c>
      <c r="H79" s="227">
        <f>IF(G79="","",G79-G79*COMPASS!$U$9)</f>
        <v>10.23</v>
      </c>
    </row>
    <row r="80" spans="1:8" ht="15" customHeight="1">
      <c r="A80" s="293" t="s">
        <v>5082</v>
      </c>
      <c r="B80" s="370" t="s">
        <v>216</v>
      </c>
      <c r="C80" s="311" t="s">
        <v>5083</v>
      </c>
      <c r="D80" s="294" t="s">
        <v>15917</v>
      </c>
      <c r="E80" s="514">
        <v>60</v>
      </c>
      <c r="F80" s="642"/>
      <c r="G80" s="1188">
        <v>12.421200000000001</v>
      </c>
      <c r="H80" s="227">
        <f>IF(G80="","",G80-G80*COMPASS!$U$9)</f>
        <v>12.421200000000001</v>
      </c>
    </row>
    <row r="81" spans="1:8" ht="15" customHeight="1">
      <c r="A81" s="293" t="s">
        <v>5084</v>
      </c>
      <c r="B81" s="370" t="s">
        <v>216</v>
      </c>
      <c r="C81" s="311" t="s">
        <v>5085</v>
      </c>
      <c r="D81" s="294" t="s">
        <v>15918</v>
      </c>
      <c r="E81" s="514">
        <v>50</v>
      </c>
      <c r="F81" s="642"/>
      <c r="G81" s="1188">
        <v>14.612400000000001</v>
      </c>
      <c r="H81" s="227">
        <f>IF(G81="","",G81-G81*COMPASS!$U$9)</f>
        <v>14.612400000000001</v>
      </c>
    </row>
    <row r="82" spans="1:8" ht="15" customHeight="1">
      <c r="A82" s="293" t="s">
        <v>5086</v>
      </c>
      <c r="B82" s="370" t="s">
        <v>216</v>
      </c>
      <c r="C82" s="311" t="s">
        <v>5087</v>
      </c>
      <c r="D82" s="294" t="s">
        <v>15919</v>
      </c>
      <c r="E82" s="514">
        <v>30</v>
      </c>
      <c r="F82" s="642"/>
      <c r="G82" s="1188">
        <v>19.008000000000003</v>
      </c>
      <c r="H82" s="227">
        <f>IF(G82="","",G82-G82*COMPASS!$U$9)</f>
        <v>19.008000000000003</v>
      </c>
    </row>
    <row r="83" spans="1:8" ht="15" customHeight="1">
      <c r="A83" s="528" t="s">
        <v>7725</v>
      </c>
      <c r="B83" s="528"/>
      <c r="C83" s="528"/>
      <c r="D83" s="528"/>
      <c r="E83" s="528"/>
      <c r="F83" s="528"/>
      <c r="G83" s="528"/>
      <c r="H83" s="227" t="str">
        <f>IF(G83="","",G83-G83*COMPASS!$U$9)</f>
        <v/>
      </c>
    </row>
    <row r="84" spans="1:8" ht="15" customHeight="1">
      <c r="A84" s="347" t="s">
        <v>7726</v>
      </c>
      <c r="B84" s="371" t="s">
        <v>467</v>
      </c>
      <c r="C84" s="311" t="s">
        <v>6960</v>
      </c>
      <c r="D84" s="311" t="s">
        <v>7727</v>
      </c>
      <c r="E84" s="515">
        <v>1</v>
      </c>
      <c r="F84" s="641"/>
      <c r="G84" s="1188">
        <v>12.619200000000001</v>
      </c>
      <c r="H84" s="227">
        <f>IF(G84="","",G84-G84*COMPASS!$U$9)</f>
        <v>12.619200000000001</v>
      </c>
    </row>
    <row r="85" spans="1:8" ht="15" customHeight="1">
      <c r="A85" s="347" t="s">
        <v>7728</v>
      </c>
      <c r="B85" s="371" t="s">
        <v>467</v>
      </c>
      <c r="C85" s="311" t="s">
        <v>6961</v>
      </c>
      <c r="D85" s="311" t="s">
        <v>6962</v>
      </c>
      <c r="E85" s="515">
        <v>1</v>
      </c>
      <c r="F85" s="641"/>
      <c r="G85" s="1188">
        <v>14.282400000000001</v>
      </c>
      <c r="H85" s="227">
        <f>IF(G85="","",G85-G85*COMPASS!$U$9)</f>
        <v>14.282400000000001</v>
      </c>
    </row>
    <row r="86" spans="1:8" ht="15" customHeight="1">
      <c r="A86" s="347" t="s">
        <v>7729</v>
      </c>
      <c r="B86" s="371" t="s">
        <v>467</v>
      </c>
      <c r="C86" s="311" t="s">
        <v>6963</v>
      </c>
      <c r="D86" s="311" t="s">
        <v>6964</v>
      </c>
      <c r="E86" s="515">
        <v>1</v>
      </c>
      <c r="F86" s="641"/>
      <c r="G86" s="1188">
        <v>15.945600000000001</v>
      </c>
      <c r="H86" s="227">
        <f>IF(G86="","",G86-G86*COMPASS!$U$9)</f>
        <v>15.945600000000001</v>
      </c>
    </row>
    <row r="87" spans="1:8" ht="15" customHeight="1">
      <c r="A87" s="347" t="s">
        <v>7730</v>
      </c>
      <c r="B87" s="371" t="s">
        <v>467</v>
      </c>
      <c r="C87" s="311" t="s">
        <v>6965</v>
      </c>
      <c r="D87" s="311" t="s">
        <v>6966</v>
      </c>
      <c r="E87" s="515">
        <v>1</v>
      </c>
      <c r="F87" s="641"/>
      <c r="G87" s="1188">
        <v>18.4404</v>
      </c>
      <c r="H87" s="227">
        <f>IF(G87="","",G87-G87*COMPASS!$U$9)</f>
        <v>18.4404</v>
      </c>
    </row>
    <row r="88" spans="1:8" ht="15" customHeight="1">
      <c r="A88" s="528" t="s">
        <v>6191</v>
      </c>
      <c r="B88" s="528"/>
      <c r="C88" s="528"/>
      <c r="D88" s="528"/>
      <c r="E88" s="528"/>
      <c r="F88" s="528"/>
      <c r="G88" s="528"/>
      <c r="H88" s="227" t="str">
        <f>IF(G88="","",G88-G88*COMPASS!$U$9)</f>
        <v/>
      </c>
    </row>
    <row r="89" spans="1:8" ht="15" customHeight="1">
      <c r="A89" s="529" t="s">
        <v>6192</v>
      </c>
      <c r="B89" s="529"/>
      <c r="C89" s="529"/>
      <c r="D89" s="529"/>
      <c r="E89" s="529"/>
      <c r="F89" s="529"/>
      <c r="G89" s="529"/>
      <c r="H89" s="227" t="str">
        <f>IF(G89="","",G89-G89*COMPASS!$U$9)</f>
        <v/>
      </c>
    </row>
    <row r="90" spans="1:8" ht="15" customHeight="1">
      <c r="A90" s="293" t="s">
        <v>5879</v>
      </c>
      <c r="B90" s="370" t="s">
        <v>216</v>
      </c>
      <c r="C90" s="311" t="s">
        <v>7490</v>
      </c>
      <c r="D90" s="311" t="s">
        <v>15920</v>
      </c>
      <c r="E90" s="515">
        <v>24</v>
      </c>
      <c r="F90" s="641"/>
      <c r="G90" s="1188">
        <v>13.1076</v>
      </c>
      <c r="H90" s="227">
        <f>IF(G90="","",G90-G90*COMPASS!$U$9)</f>
        <v>13.1076</v>
      </c>
    </row>
    <row r="91" spans="1:8" ht="15" customHeight="1">
      <c r="A91" s="293" t="s">
        <v>7568</v>
      </c>
      <c r="B91" s="370" t="s">
        <v>467</v>
      </c>
      <c r="C91" s="311" t="s">
        <v>7569</v>
      </c>
      <c r="D91" s="311" t="s">
        <v>15921</v>
      </c>
      <c r="E91" s="515">
        <v>1</v>
      </c>
      <c r="F91" s="641"/>
      <c r="G91" s="1188">
        <v>12.540000000000001</v>
      </c>
      <c r="H91" s="227">
        <f>IF(G91="","",G91-G91*COMPASS!$U$9)</f>
        <v>12.540000000000001</v>
      </c>
    </row>
    <row r="92" spans="1:8" ht="15" customHeight="1">
      <c r="A92" s="293" t="s">
        <v>7570</v>
      </c>
      <c r="B92" s="370" t="s">
        <v>467</v>
      </c>
      <c r="C92" s="311" t="s">
        <v>7571</v>
      </c>
      <c r="D92" s="311" t="s">
        <v>15922</v>
      </c>
      <c r="E92" s="515">
        <v>1</v>
      </c>
      <c r="F92" s="641"/>
      <c r="G92" s="1188">
        <v>12.540000000000001</v>
      </c>
      <c r="H92" s="227">
        <f>IF(G92="","",G92-G92*COMPASS!$U$9)</f>
        <v>12.540000000000001</v>
      </c>
    </row>
    <row r="93" spans="1:8" ht="15" customHeight="1">
      <c r="A93" s="293" t="s">
        <v>10025</v>
      </c>
      <c r="B93" s="370" t="s">
        <v>216</v>
      </c>
      <c r="C93" s="311" t="s">
        <v>10026</v>
      </c>
      <c r="D93" s="311" t="s">
        <v>15923</v>
      </c>
      <c r="E93" s="515">
        <v>1</v>
      </c>
      <c r="F93" s="642"/>
      <c r="G93" s="1188">
        <v>301.13159999999999</v>
      </c>
      <c r="H93" s="227">
        <f>IF(G93="","",G93-G93*COMPASS!$U$9)</f>
        <v>301.13159999999999</v>
      </c>
    </row>
    <row r="94" spans="1:8" ht="15" customHeight="1">
      <c r="A94" s="293" t="s">
        <v>9921</v>
      </c>
      <c r="B94" s="370" t="s">
        <v>216</v>
      </c>
      <c r="C94" s="311" t="s">
        <v>9922</v>
      </c>
      <c r="D94" s="311" t="s">
        <v>15924</v>
      </c>
      <c r="E94" s="515">
        <v>24</v>
      </c>
      <c r="F94" s="641"/>
      <c r="G94" s="1188">
        <v>12.540000000000001</v>
      </c>
      <c r="H94" s="227">
        <f>IF(G94="","",G94-G94*COMPASS!$U$9)</f>
        <v>12.540000000000001</v>
      </c>
    </row>
    <row r="95" spans="1:8" ht="15" customHeight="1">
      <c r="A95" s="293" t="s">
        <v>5880</v>
      </c>
      <c r="B95" s="370" t="s">
        <v>467</v>
      </c>
      <c r="C95" s="311" t="s">
        <v>7491</v>
      </c>
      <c r="D95" s="311" t="s">
        <v>15925</v>
      </c>
      <c r="E95" s="515">
        <v>1</v>
      </c>
      <c r="F95" s="641"/>
      <c r="G95" s="1188">
        <v>12.540000000000001</v>
      </c>
      <c r="H95" s="227">
        <f>IF(G95="","",G95-G95*COMPASS!$U$9)</f>
        <v>12.540000000000001</v>
      </c>
    </row>
    <row r="96" spans="1:8" ht="15" customHeight="1">
      <c r="A96" s="293" t="s">
        <v>8407</v>
      </c>
      <c r="B96" s="370" t="s">
        <v>467</v>
      </c>
      <c r="C96" s="311" t="s">
        <v>8408</v>
      </c>
      <c r="D96" s="311" t="s">
        <v>15926</v>
      </c>
      <c r="E96" s="514">
        <v>1</v>
      </c>
      <c r="F96" s="641"/>
      <c r="G96" s="1188">
        <v>31.046400000000002</v>
      </c>
      <c r="H96" s="227">
        <f>IF(G96="","",G96-G96*COMPASS!$U$9)</f>
        <v>31.046400000000002</v>
      </c>
    </row>
    <row r="97" spans="1:8" ht="15" customHeight="1">
      <c r="A97" s="293" t="s">
        <v>8409</v>
      </c>
      <c r="B97" s="370" t="s">
        <v>467</v>
      </c>
      <c r="C97" s="311" t="s">
        <v>8410</v>
      </c>
      <c r="D97" s="311" t="s">
        <v>15927</v>
      </c>
      <c r="E97" s="514">
        <v>1</v>
      </c>
      <c r="F97" s="641"/>
      <c r="G97" s="1188">
        <v>31.046400000000002</v>
      </c>
      <c r="H97" s="227">
        <f>IF(G97="","",G97-G97*COMPASS!$U$9)</f>
        <v>31.046400000000002</v>
      </c>
    </row>
    <row r="98" spans="1:8" ht="15" customHeight="1">
      <c r="A98" s="529" t="s">
        <v>6181</v>
      </c>
      <c r="B98" s="529"/>
      <c r="C98" s="529"/>
      <c r="D98" s="529"/>
      <c r="E98" s="529"/>
      <c r="F98" s="529"/>
      <c r="G98" s="529"/>
      <c r="H98" s="227" t="str">
        <f>IF(G98="","",G98-G98*COMPASS!$U$9)</f>
        <v/>
      </c>
    </row>
    <row r="99" spans="1:8" ht="15" customHeight="1">
      <c r="A99" s="293" t="s">
        <v>3315</v>
      </c>
      <c r="B99" s="401" t="s">
        <v>467</v>
      </c>
      <c r="C99" s="311" t="s">
        <v>7480</v>
      </c>
      <c r="D99" s="311" t="s">
        <v>13407</v>
      </c>
      <c r="E99" s="515">
        <v>1</v>
      </c>
      <c r="F99" s="641"/>
      <c r="G99" s="1188">
        <v>31.020000000000003</v>
      </c>
      <c r="H99" s="227">
        <f>IF(G99="","",G99-G99*COMPASS!$U$9)</f>
        <v>31.020000000000003</v>
      </c>
    </row>
    <row r="100" spans="1:8" ht="15" customHeight="1">
      <c r="A100" s="347" t="s">
        <v>6182</v>
      </c>
      <c r="B100" s="401" t="s">
        <v>467</v>
      </c>
      <c r="C100" s="311">
        <v>760237046</v>
      </c>
      <c r="D100" s="311" t="s">
        <v>7702</v>
      </c>
      <c r="E100" s="515">
        <v>1</v>
      </c>
      <c r="F100" s="641"/>
      <c r="G100" s="1188">
        <v>70.091999999999999</v>
      </c>
      <c r="H100" s="227">
        <f>IF(G100="","",G100-G100*COMPASS!$U$9)</f>
        <v>70.091999999999999</v>
      </c>
    </row>
    <row r="101" spans="1:8" ht="15" customHeight="1">
      <c r="A101" s="293" t="s">
        <v>8372</v>
      </c>
      <c r="B101" s="370" t="s">
        <v>216</v>
      </c>
      <c r="C101" s="311">
        <v>760237050</v>
      </c>
      <c r="D101" s="311" t="s">
        <v>8373</v>
      </c>
      <c r="E101" s="515">
        <v>1</v>
      </c>
      <c r="F101" s="641"/>
      <c r="G101" s="1188">
        <v>86.037600000000012</v>
      </c>
      <c r="H101" s="227">
        <f>IF(G101="","",G101-G101*COMPASS!$U$9)</f>
        <v>86.037600000000012</v>
      </c>
    </row>
    <row r="102" spans="1:8" ht="15" customHeight="1">
      <c r="A102" s="293" t="s">
        <v>7577</v>
      </c>
      <c r="B102" s="370" t="s">
        <v>216</v>
      </c>
      <c r="C102" s="311">
        <v>760237066</v>
      </c>
      <c r="D102" s="294" t="s">
        <v>7703</v>
      </c>
      <c r="E102" s="515">
        <v>1</v>
      </c>
      <c r="F102" s="641"/>
      <c r="G102" s="1188">
        <v>828.30000000000007</v>
      </c>
      <c r="H102" s="227">
        <f>IF(G102="","",G102-G102*COMPASS!$U$9)</f>
        <v>828.30000000000007</v>
      </c>
    </row>
    <row r="103" spans="1:8" ht="15" customHeight="1">
      <c r="A103" s="529" t="s">
        <v>6193</v>
      </c>
      <c r="B103" s="529"/>
      <c r="C103" s="529"/>
      <c r="D103" s="529"/>
      <c r="E103" s="529"/>
      <c r="F103" s="529"/>
      <c r="G103" s="529"/>
      <c r="H103" s="227" t="str">
        <f>IF(G103="","",G103-G103*COMPASS!$U$9)</f>
        <v/>
      </c>
    </row>
    <row r="104" spans="1:8" ht="15" customHeight="1">
      <c r="A104" s="293" t="s">
        <v>5088</v>
      </c>
      <c r="B104" s="370" t="s">
        <v>216</v>
      </c>
      <c r="C104" s="311" t="s">
        <v>5089</v>
      </c>
      <c r="D104" s="294" t="s">
        <v>15928</v>
      </c>
      <c r="E104" s="515">
        <v>1</v>
      </c>
      <c r="F104" s="641"/>
      <c r="G104" s="1188">
        <v>15.985200000000001</v>
      </c>
      <c r="H104" s="227">
        <f>IF(G104="","",G104-G104*COMPASS!$U$9)</f>
        <v>15.985200000000001</v>
      </c>
    </row>
    <row r="105" spans="1:8" ht="15" customHeight="1">
      <c r="A105" s="293" t="s">
        <v>5090</v>
      </c>
      <c r="B105" s="370" t="s">
        <v>216</v>
      </c>
      <c r="C105" s="311" t="s">
        <v>5091</v>
      </c>
      <c r="D105" s="294" t="s">
        <v>15929</v>
      </c>
      <c r="E105" s="515">
        <v>1</v>
      </c>
      <c r="F105" s="641"/>
      <c r="G105" s="1188">
        <v>19.654800000000002</v>
      </c>
      <c r="H105" s="227">
        <f>IF(G105="","",G105-G105*COMPASS!$U$9)</f>
        <v>19.654800000000002</v>
      </c>
    </row>
    <row r="106" spans="1:8" ht="15" customHeight="1">
      <c r="A106" s="293" t="s">
        <v>5092</v>
      </c>
      <c r="B106" s="370" t="s">
        <v>216</v>
      </c>
      <c r="C106" s="311" t="s">
        <v>5093</v>
      </c>
      <c r="D106" s="294" t="s">
        <v>15930</v>
      </c>
      <c r="E106" s="515">
        <v>1</v>
      </c>
      <c r="F106" s="641"/>
      <c r="G106" s="1188">
        <v>23.337600000000002</v>
      </c>
      <c r="H106" s="227">
        <f>IF(G106="","",G106-G106*COMPASS!$U$9)</f>
        <v>23.337600000000002</v>
      </c>
    </row>
    <row r="107" spans="1:8" ht="15" customHeight="1">
      <c r="A107" s="293" t="s">
        <v>5094</v>
      </c>
      <c r="B107" s="370" t="s">
        <v>216</v>
      </c>
      <c r="C107" s="311" t="s">
        <v>5095</v>
      </c>
      <c r="D107" s="294" t="s">
        <v>15931</v>
      </c>
      <c r="E107" s="515">
        <v>1</v>
      </c>
      <c r="F107" s="641"/>
      <c r="G107" s="1188">
        <v>30.6768</v>
      </c>
      <c r="H107" s="227">
        <f>IF(G107="","",G107-G107*COMPASS!$U$9)</f>
        <v>30.6768</v>
      </c>
    </row>
    <row r="108" spans="1:8" ht="15" customHeight="1">
      <c r="A108" s="293" t="s">
        <v>5096</v>
      </c>
      <c r="B108" s="370" t="s">
        <v>216</v>
      </c>
      <c r="C108" s="311" t="s">
        <v>5097</v>
      </c>
      <c r="D108" s="294" t="s">
        <v>15932</v>
      </c>
      <c r="E108" s="515">
        <v>50</v>
      </c>
      <c r="F108" s="641"/>
      <c r="G108" s="1188">
        <v>15.985200000000001</v>
      </c>
      <c r="H108" s="227">
        <f>IF(G108="","",G108-G108*COMPASS!$U$9)</f>
        <v>15.985200000000001</v>
      </c>
    </row>
    <row r="109" spans="1:8" ht="15" customHeight="1">
      <c r="A109" s="293" t="s">
        <v>5098</v>
      </c>
      <c r="B109" s="370" t="s">
        <v>216</v>
      </c>
      <c r="C109" s="311" t="s">
        <v>5099</v>
      </c>
      <c r="D109" s="294" t="s">
        <v>15933</v>
      </c>
      <c r="E109" s="515">
        <v>60</v>
      </c>
      <c r="F109" s="641"/>
      <c r="G109" s="1188">
        <v>19.654800000000002</v>
      </c>
      <c r="H109" s="227">
        <f>IF(G109="","",G109-G109*COMPASS!$U$9)</f>
        <v>19.654800000000002</v>
      </c>
    </row>
    <row r="110" spans="1:8" ht="15" customHeight="1">
      <c r="A110" s="293" t="s">
        <v>5100</v>
      </c>
      <c r="B110" s="370" t="s">
        <v>216</v>
      </c>
      <c r="C110" s="311" t="s">
        <v>5101</v>
      </c>
      <c r="D110" s="294" t="s">
        <v>15934</v>
      </c>
      <c r="E110" s="515">
        <v>50</v>
      </c>
      <c r="F110" s="641"/>
      <c r="G110" s="1188">
        <v>23.337600000000002</v>
      </c>
      <c r="H110" s="227">
        <f>IF(G110="","",G110-G110*COMPASS!$U$9)</f>
        <v>23.337600000000002</v>
      </c>
    </row>
    <row r="111" spans="1:8" ht="15" customHeight="1">
      <c r="A111" s="293" t="s">
        <v>5102</v>
      </c>
      <c r="B111" s="370" t="s">
        <v>216</v>
      </c>
      <c r="C111" s="311" t="s">
        <v>5103</v>
      </c>
      <c r="D111" s="294" t="s">
        <v>15935</v>
      </c>
      <c r="E111" s="515">
        <v>30</v>
      </c>
      <c r="F111" s="641"/>
      <c r="G111" s="1188">
        <v>30.6768</v>
      </c>
      <c r="H111" s="227">
        <f>IF(G111="","",G111-G111*COMPASS!$U$9)</f>
        <v>30.6768</v>
      </c>
    </row>
    <row r="112" spans="1:8" ht="15" customHeight="1">
      <c r="A112" s="293" t="s">
        <v>5104</v>
      </c>
      <c r="B112" s="370" t="s">
        <v>216</v>
      </c>
      <c r="C112" s="311" t="s">
        <v>5105</v>
      </c>
      <c r="D112" s="294" t="s">
        <v>15936</v>
      </c>
      <c r="E112" s="515">
        <v>50</v>
      </c>
      <c r="F112" s="641"/>
      <c r="G112" s="1188">
        <v>15.985200000000001</v>
      </c>
      <c r="H112" s="227">
        <f>IF(G112="","",G112-G112*COMPASS!$U$9)</f>
        <v>15.985200000000001</v>
      </c>
    </row>
    <row r="113" spans="1:8" ht="15" customHeight="1">
      <c r="A113" s="293" t="s">
        <v>5106</v>
      </c>
      <c r="B113" s="370" t="s">
        <v>216</v>
      </c>
      <c r="C113" s="311" t="s">
        <v>5107</v>
      </c>
      <c r="D113" s="294" t="s">
        <v>15937</v>
      </c>
      <c r="E113" s="515">
        <v>60</v>
      </c>
      <c r="F113" s="641"/>
      <c r="G113" s="1188">
        <v>19.654800000000002</v>
      </c>
      <c r="H113" s="227">
        <f>IF(G113="","",G113-G113*COMPASS!$U$9)</f>
        <v>19.654800000000002</v>
      </c>
    </row>
    <row r="114" spans="1:8" ht="15" customHeight="1">
      <c r="A114" s="293" t="s">
        <v>5108</v>
      </c>
      <c r="B114" s="370" t="s">
        <v>216</v>
      </c>
      <c r="C114" s="311" t="s">
        <v>5109</v>
      </c>
      <c r="D114" s="294" t="s">
        <v>15938</v>
      </c>
      <c r="E114" s="515">
        <v>50</v>
      </c>
      <c r="F114" s="641"/>
      <c r="G114" s="1188">
        <v>23.337600000000002</v>
      </c>
      <c r="H114" s="227">
        <f>IF(G114="","",G114-G114*COMPASS!$U$9)</f>
        <v>23.337600000000002</v>
      </c>
    </row>
    <row r="115" spans="1:8" ht="15" customHeight="1">
      <c r="A115" s="293" t="s">
        <v>5110</v>
      </c>
      <c r="B115" s="370" t="s">
        <v>216</v>
      </c>
      <c r="C115" s="311" t="s">
        <v>5111</v>
      </c>
      <c r="D115" s="294" t="s">
        <v>15939</v>
      </c>
      <c r="E115" s="515">
        <v>30</v>
      </c>
      <c r="F115" s="641"/>
      <c r="G115" s="1188">
        <v>30.6768</v>
      </c>
      <c r="H115" s="227">
        <f>IF(G115="","",G115-G115*COMPASS!$U$9)</f>
        <v>30.6768</v>
      </c>
    </row>
    <row r="116" spans="1:8" ht="15" customHeight="1">
      <c r="A116" s="293" t="s">
        <v>5112</v>
      </c>
      <c r="B116" s="370" t="s">
        <v>216</v>
      </c>
      <c r="C116" s="311" t="s">
        <v>5113</v>
      </c>
      <c r="D116" s="294" t="s">
        <v>15940</v>
      </c>
      <c r="E116" s="515">
        <v>50</v>
      </c>
      <c r="F116" s="641"/>
      <c r="G116" s="1188">
        <v>15.985200000000001</v>
      </c>
      <c r="H116" s="227">
        <f>IF(G116="","",G116-G116*COMPASS!$U$9)</f>
        <v>15.985200000000001</v>
      </c>
    </row>
    <row r="117" spans="1:8" ht="15" customHeight="1">
      <c r="A117" s="293" t="s">
        <v>5114</v>
      </c>
      <c r="B117" s="370" t="s">
        <v>216</v>
      </c>
      <c r="C117" s="311" t="s">
        <v>5115</v>
      </c>
      <c r="D117" s="294" t="s">
        <v>15941</v>
      </c>
      <c r="E117" s="515">
        <v>60</v>
      </c>
      <c r="F117" s="641"/>
      <c r="G117" s="1188">
        <v>19.654800000000002</v>
      </c>
      <c r="H117" s="227">
        <f>IF(G117="","",G117-G117*COMPASS!$U$9)</f>
        <v>19.654800000000002</v>
      </c>
    </row>
    <row r="118" spans="1:8" ht="15" customHeight="1">
      <c r="A118" s="293" t="s">
        <v>5116</v>
      </c>
      <c r="B118" s="370" t="s">
        <v>216</v>
      </c>
      <c r="C118" s="311" t="s">
        <v>5117</v>
      </c>
      <c r="D118" s="294" t="s">
        <v>15942</v>
      </c>
      <c r="E118" s="515">
        <v>50</v>
      </c>
      <c r="F118" s="641"/>
      <c r="G118" s="1188">
        <v>23.337600000000002</v>
      </c>
      <c r="H118" s="227">
        <f>IF(G118="","",G118-G118*COMPASS!$U$9)</f>
        <v>23.337600000000002</v>
      </c>
    </row>
    <row r="119" spans="1:8" ht="15" customHeight="1">
      <c r="A119" s="293" t="s">
        <v>5118</v>
      </c>
      <c r="B119" s="370" t="s">
        <v>216</v>
      </c>
      <c r="C119" s="311" t="s">
        <v>5119</v>
      </c>
      <c r="D119" s="294" t="s">
        <v>15943</v>
      </c>
      <c r="E119" s="515">
        <v>30</v>
      </c>
      <c r="F119" s="641"/>
      <c r="G119" s="1188">
        <v>30.6768</v>
      </c>
      <c r="H119" s="227">
        <f>IF(G119="","",G119-G119*COMPASS!$U$9)</f>
        <v>30.6768</v>
      </c>
    </row>
    <row r="120" spans="1:8" ht="15" customHeight="1">
      <c r="A120" s="293" t="s">
        <v>5120</v>
      </c>
      <c r="B120" s="370" t="s">
        <v>216</v>
      </c>
      <c r="C120" s="311" t="s">
        <v>5121</v>
      </c>
      <c r="D120" s="294" t="s">
        <v>15944</v>
      </c>
      <c r="E120" s="515">
        <v>50</v>
      </c>
      <c r="F120" s="641"/>
      <c r="G120" s="1188">
        <v>15.985200000000001</v>
      </c>
      <c r="H120" s="227">
        <f>IF(G120="","",G120-G120*COMPASS!$U$9)</f>
        <v>15.985200000000001</v>
      </c>
    </row>
    <row r="121" spans="1:8" ht="15" customHeight="1">
      <c r="A121" s="293" t="s">
        <v>5122</v>
      </c>
      <c r="B121" s="370" t="s">
        <v>216</v>
      </c>
      <c r="C121" s="311" t="s">
        <v>5123</v>
      </c>
      <c r="D121" s="294" t="s">
        <v>15945</v>
      </c>
      <c r="E121" s="515">
        <v>60</v>
      </c>
      <c r="F121" s="641"/>
      <c r="G121" s="1188">
        <v>19.654800000000002</v>
      </c>
      <c r="H121" s="227">
        <f>IF(G121="","",G121-G121*COMPASS!$U$9)</f>
        <v>19.654800000000002</v>
      </c>
    </row>
    <row r="122" spans="1:8" ht="15" customHeight="1">
      <c r="A122" s="293" t="s">
        <v>5124</v>
      </c>
      <c r="B122" s="370" t="s">
        <v>216</v>
      </c>
      <c r="C122" s="311" t="s">
        <v>5125</v>
      </c>
      <c r="D122" s="294" t="s">
        <v>15946</v>
      </c>
      <c r="E122" s="515">
        <v>50</v>
      </c>
      <c r="F122" s="641"/>
      <c r="G122" s="1188">
        <v>23.337600000000002</v>
      </c>
      <c r="H122" s="227">
        <f>IF(G122="","",G122-G122*COMPASS!$U$9)</f>
        <v>23.337600000000002</v>
      </c>
    </row>
    <row r="123" spans="1:8" ht="15" customHeight="1">
      <c r="A123" s="293" t="s">
        <v>5126</v>
      </c>
      <c r="B123" s="370" t="s">
        <v>216</v>
      </c>
      <c r="C123" s="311" t="s">
        <v>5127</v>
      </c>
      <c r="D123" s="294" t="s">
        <v>15947</v>
      </c>
      <c r="E123" s="515">
        <v>30</v>
      </c>
      <c r="F123" s="641"/>
      <c r="G123" s="1188">
        <v>30.6768</v>
      </c>
      <c r="H123" s="227">
        <f>IF(G123="","",G123-G123*COMPASS!$U$9)</f>
        <v>30.6768</v>
      </c>
    </row>
    <row r="124" spans="1:8" ht="15" customHeight="1">
      <c r="A124" s="528" t="s">
        <v>6194</v>
      </c>
      <c r="B124" s="528"/>
      <c r="C124" s="528"/>
      <c r="D124" s="528"/>
      <c r="E124" s="528"/>
      <c r="F124" s="528"/>
      <c r="G124" s="528"/>
      <c r="H124" s="227" t="str">
        <f>IF(G124="","",G124-G124*COMPASS!$U$9)</f>
        <v/>
      </c>
    </row>
    <row r="125" spans="1:8" ht="15" customHeight="1">
      <c r="A125" s="529" t="s">
        <v>6195</v>
      </c>
      <c r="B125" s="529"/>
      <c r="C125" s="529"/>
      <c r="D125" s="529"/>
      <c r="E125" s="529"/>
      <c r="F125" s="529"/>
      <c r="G125" s="529"/>
      <c r="H125" s="227" t="str">
        <f>IF(G125="","",G125-G125*COMPASS!$U$9)</f>
        <v/>
      </c>
    </row>
    <row r="126" spans="1:8" ht="15" customHeight="1">
      <c r="A126" s="293" t="s">
        <v>13408</v>
      </c>
      <c r="B126" s="370" t="s">
        <v>216</v>
      </c>
      <c r="C126" s="311" t="s">
        <v>13409</v>
      </c>
      <c r="D126" s="294" t="s">
        <v>15948</v>
      </c>
      <c r="E126" s="515">
        <v>8235</v>
      </c>
      <c r="F126" s="641"/>
      <c r="G126" s="1188">
        <v>2.8643999999999998</v>
      </c>
      <c r="H126" s="227">
        <f>IF(G126="","",G126-G126*COMPASS!$U$9)</f>
        <v>2.8643999999999998</v>
      </c>
    </row>
    <row r="127" spans="1:8" ht="15" customHeight="1">
      <c r="A127" s="293" t="s">
        <v>13408</v>
      </c>
      <c r="B127" s="370" t="s">
        <v>216</v>
      </c>
      <c r="C127" s="311" t="s">
        <v>13409</v>
      </c>
      <c r="D127" s="294" t="s">
        <v>15949</v>
      </c>
      <c r="E127" s="515">
        <v>8235</v>
      </c>
      <c r="F127" s="641"/>
      <c r="G127" s="1188">
        <v>2.8643999999999998</v>
      </c>
      <c r="H127" s="227">
        <f>IF(G127="","",G127-G127*COMPASS!$U$9)</f>
        <v>2.8643999999999998</v>
      </c>
    </row>
    <row r="128" spans="1:8" ht="15" customHeight="1">
      <c r="A128" s="293" t="s">
        <v>15950</v>
      </c>
      <c r="B128" s="370" t="s">
        <v>216</v>
      </c>
      <c r="C128" s="311" t="s">
        <v>15951</v>
      </c>
      <c r="D128" s="311" t="s">
        <v>15952</v>
      </c>
      <c r="E128" s="514">
        <v>8000</v>
      </c>
      <c r="F128" s="641"/>
      <c r="G128" s="1188">
        <v>2.3628</v>
      </c>
      <c r="H128" s="227">
        <f>IF(G128="","",G128-G128*COMPASS!$U$9)</f>
        <v>2.3628</v>
      </c>
    </row>
    <row r="129" spans="1:8" ht="15" customHeight="1">
      <c r="A129" s="293" t="s">
        <v>6196</v>
      </c>
      <c r="B129" s="370" t="s">
        <v>467</v>
      </c>
      <c r="C129" s="311" t="s">
        <v>7492</v>
      </c>
      <c r="D129" s="294" t="s">
        <v>15953</v>
      </c>
      <c r="E129" s="515">
        <v>4880</v>
      </c>
      <c r="F129" s="641"/>
      <c r="G129" s="1188">
        <v>2.7852000000000001</v>
      </c>
      <c r="H129" s="227">
        <f>IF(G129="","",G129-G129*COMPASS!$U$9)</f>
        <v>2.7852000000000001</v>
      </c>
    </row>
    <row r="130" spans="1:8" ht="15" customHeight="1">
      <c r="A130" s="293" t="s">
        <v>13410</v>
      </c>
      <c r="B130" s="370" t="s">
        <v>216</v>
      </c>
      <c r="C130" s="311" t="s">
        <v>13411</v>
      </c>
      <c r="D130" s="294" t="s">
        <v>15954</v>
      </c>
      <c r="E130" s="515">
        <v>8235</v>
      </c>
      <c r="F130" s="641"/>
      <c r="G130" s="1188">
        <v>2.4024000000000001</v>
      </c>
      <c r="H130" s="227">
        <f>IF(G130="","",G130-G130*COMPASS!$U$9)</f>
        <v>2.4024000000000001</v>
      </c>
    </row>
    <row r="131" spans="1:8" ht="15" customHeight="1">
      <c r="A131" s="293" t="s">
        <v>5881</v>
      </c>
      <c r="B131" s="370" t="s">
        <v>216</v>
      </c>
      <c r="C131" s="311" t="s">
        <v>7493</v>
      </c>
      <c r="D131" s="311" t="s">
        <v>15955</v>
      </c>
      <c r="E131" s="515">
        <v>4880</v>
      </c>
      <c r="F131" s="641"/>
      <c r="G131" s="1188">
        <v>2.3364000000000003</v>
      </c>
      <c r="H131" s="227">
        <f>IF(G131="","",G131-G131*COMPASS!$U$9)</f>
        <v>2.3364000000000003</v>
      </c>
    </row>
    <row r="132" spans="1:8" ht="15" customHeight="1">
      <c r="A132" s="529" t="s">
        <v>15956</v>
      </c>
      <c r="B132" s="529"/>
      <c r="C132" s="529"/>
      <c r="D132" s="529"/>
      <c r="E132" s="529"/>
      <c r="F132" s="529"/>
      <c r="G132" s="529"/>
      <c r="H132" s="227" t="str">
        <f>IF(G132="","",G132-G132*COMPASS!$U$9)</f>
        <v/>
      </c>
    </row>
    <row r="133" spans="1:8" ht="15" customHeight="1">
      <c r="A133" s="293" t="s">
        <v>7572</v>
      </c>
      <c r="B133" s="370" t="s">
        <v>467</v>
      </c>
      <c r="C133" s="311">
        <v>760241184</v>
      </c>
      <c r="D133" s="294" t="s">
        <v>15957</v>
      </c>
      <c r="E133" s="514">
        <v>1</v>
      </c>
      <c r="F133" s="641"/>
      <c r="G133" s="1188">
        <v>15.5496</v>
      </c>
      <c r="H133" s="227">
        <f>IF(G133="","",G133-G133*COMPASS!$U$9)</f>
        <v>15.5496</v>
      </c>
    </row>
    <row r="134" spans="1:8" ht="15" customHeight="1">
      <c r="A134" s="293" t="s">
        <v>7573</v>
      </c>
      <c r="B134" s="370" t="s">
        <v>467</v>
      </c>
      <c r="C134" s="311">
        <v>760241194</v>
      </c>
      <c r="D134" s="294" t="s">
        <v>15958</v>
      </c>
      <c r="E134" s="514">
        <v>1</v>
      </c>
      <c r="F134" s="641"/>
      <c r="G134" s="1188">
        <v>15.5496</v>
      </c>
      <c r="H134" s="227">
        <f>IF(G134="","",G134-G134*COMPASS!$U$9)</f>
        <v>15.5496</v>
      </c>
    </row>
    <row r="135" spans="1:8" ht="15" customHeight="1">
      <c r="A135" s="293" t="s">
        <v>7574</v>
      </c>
      <c r="B135" s="370" t="s">
        <v>467</v>
      </c>
      <c r="C135" s="311">
        <v>760241185</v>
      </c>
      <c r="D135" s="294" t="s">
        <v>15959</v>
      </c>
      <c r="E135" s="514">
        <v>1</v>
      </c>
      <c r="F135" s="641"/>
      <c r="G135" s="1188">
        <v>15.5496</v>
      </c>
      <c r="H135" s="227">
        <f>IF(G135="","",G135-G135*COMPASS!$U$9)</f>
        <v>15.5496</v>
      </c>
    </row>
    <row r="136" spans="1:8" ht="15" customHeight="1">
      <c r="A136" s="347" t="s">
        <v>8752</v>
      </c>
      <c r="B136" s="370" t="s">
        <v>467</v>
      </c>
      <c r="C136" s="311">
        <v>760241217</v>
      </c>
      <c r="D136" s="294" t="s">
        <v>15960</v>
      </c>
      <c r="E136" s="514">
        <v>1</v>
      </c>
      <c r="F136" s="641"/>
      <c r="G136" s="1188">
        <v>15.5496</v>
      </c>
      <c r="H136" s="227">
        <f>IF(G136="","",G136-G136*COMPASS!$U$9)</f>
        <v>15.5496</v>
      </c>
    </row>
    <row r="137" spans="1:8" ht="15" customHeight="1">
      <c r="A137" s="293" t="s">
        <v>8753</v>
      </c>
      <c r="B137" s="370" t="s">
        <v>467</v>
      </c>
      <c r="C137" s="311">
        <v>760241208</v>
      </c>
      <c r="D137" s="294" t="s">
        <v>15961</v>
      </c>
      <c r="E137" s="514">
        <v>1</v>
      </c>
      <c r="F137" s="641"/>
      <c r="G137" s="1188">
        <v>15.5496</v>
      </c>
      <c r="H137" s="227">
        <f>IF(G137="","",G137-G137*COMPASS!$U$9)</f>
        <v>15.5496</v>
      </c>
    </row>
    <row r="138" spans="1:8" ht="15" customHeight="1">
      <c r="A138" s="529" t="s">
        <v>6197</v>
      </c>
      <c r="B138" s="529"/>
      <c r="C138" s="529"/>
      <c r="D138" s="529"/>
      <c r="E138" s="529"/>
      <c r="F138" s="529"/>
      <c r="G138" s="529"/>
      <c r="H138" s="227" t="str">
        <f>IF(G138="","",G138-G138*COMPASS!$U$9)</f>
        <v/>
      </c>
    </row>
    <row r="139" spans="1:8" ht="15" customHeight="1">
      <c r="A139" s="293" t="s">
        <v>6198</v>
      </c>
      <c r="B139" s="370" t="s">
        <v>467</v>
      </c>
      <c r="C139" s="311">
        <v>760237032</v>
      </c>
      <c r="D139" s="294" t="s">
        <v>15962</v>
      </c>
      <c r="E139" s="515">
        <v>1</v>
      </c>
      <c r="F139" s="641"/>
      <c r="G139" s="1188">
        <v>303.36239999999998</v>
      </c>
      <c r="H139" s="227">
        <f>IF(G139="","",G139-G139*COMPASS!$U$9)</f>
        <v>303.36239999999998</v>
      </c>
    </row>
    <row r="140" spans="1:8" ht="15" customHeight="1">
      <c r="A140" s="293" t="s">
        <v>6199</v>
      </c>
      <c r="B140" s="370" t="s">
        <v>216</v>
      </c>
      <c r="C140" s="311">
        <v>760237033</v>
      </c>
      <c r="D140" s="294" t="s">
        <v>15963</v>
      </c>
      <c r="E140" s="515">
        <v>1</v>
      </c>
      <c r="F140" s="641"/>
      <c r="G140" s="1188">
        <v>518.2056</v>
      </c>
      <c r="H140" s="227">
        <f>IF(G140="","",G140-G140*COMPASS!$U$9)</f>
        <v>518.2056</v>
      </c>
    </row>
    <row r="141" spans="1:8" ht="15" customHeight="1">
      <c r="A141" s="529" t="s">
        <v>6200</v>
      </c>
      <c r="B141" s="529"/>
      <c r="C141" s="529"/>
      <c r="D141" s="529"/>
      <c r="E141" s="529"/>
      <c r="F141" s="529"/>
      <c r="G141" s="529"/>
      <c r="H141" s="227" t="str">
        <f>IF(G141="","",G141-G141*COMPASS!$U$9)</f>
        <v/>
      </c>
    </row>
    <row r="142" spans="1:8" ht="15" customHeight="1">
      <c r="A142" s="293" t="s">
        <v>6201</v>
      </c>
      <c r="B142" s="370" t="s">
        <v>467</v>
      </c>
      <c r="C142" s="311" t="s">
        <v>6202</v>
      </c>
      <c r="D142" s="294" t="s">
        <v>15964</v>
      </c>
      <c r="E142" s="515">
        <v>1</v>
      </c>
      <c r="F142" s="641"/>
      <c r="G142" s="1188">
        <v>14.5464</v>
      </c>
      <c r="H142" s="227">
        <f>IF(G142="","",G142-G142*COMPASS!$U$9)</f>
        <v>14.5464</v>
      </c>
    </row>
    <row r="143" spans="1:8" ht="15" customHeight="1">
      <c r="A143" s="293" t="s">
        <v>6203</v>
      </c>
      <c r="B143" s="370" t="s">
        <v>467</v>
      </c>
      <c r="C143" s="311" t="s">
        <v>6204</v>
      </c>
      <c r="D143" s="294" t="s">
        <v>15965</v>
      </c>
      <c r="E143" s="515">
        <v>1</v>
      </c>
      <c r="F143" s="641"/>
      <c r="G143" s="1188">
        <v>17.965199999999999</v>
      </c>
      <c r="H143" s="227">
        <f>IF(G143="","",G143-G143*COMPASS!$U$9)</f>
        <v>17.965199999999999</v>
      </c>
    </row>
    <row r="144" spans="1:8" ht="15" customHeight="1">
      <c r="A144" s="293" t="s">
        <v>6205</v>
      </c>
      <c r="B144" s="370" t="s">
        <v>467</v>
      </c>
      <c r="C144" s="311" t="s">
        <v>6206</v>
      </c>
      <c r="D144" s="294" t="s">
        <v>15966</v>
      </c>
      <c r="E144" s="515">
        <v>1</v>
      </c>
      <c r="F144" s="641"/>
      <c r="G144" s="1188">
        <v>21.397200000000002</v>
      </c>
      <c r="H144" s="227">
        <f>IF(G144="","",G144-G144*COMPASS!$U$9)</f>
        <v>21.397200000000002</v>
      </c>
    </row>
    <row r="145" spans="1:8" ht="15" customHeight="1">
      <c r="A145" s="293" t="s">
        <v>6207</v>
      </c>
      <c r="B145" s="370" t="s">
        <v>467</v>
      </c>
      <c r="C145" s="311" t="s">
        <v>6208</v>
      </c>
      <c r="D145" s="294" t="s">
        <v>15967</v>
      </c>
      <c r="E145" s="515">
        <v>1</v>
      </c>
      <c r="F145" s="641"/>
      <c r="G145" s="1188">
        <v>28.234800000000003</v>
      </c>
      <c r="H145" s="227">
        <f>IF(G145="","",G145-G145*COMPASS!$U$9)</f>
        <v>28.234800000000003</v>
      </c>
    </row>
    <row r="146" spans="1:8" ht="15" customHeight="1">
      <c r="A146" s="528" t="s">
        <v>7731</v>
      </c>
      <c r="B146" s="528"/>
      <c r="C146" s="528"/>
      <c r="D146" s="528"/>
      <c r="E146" s="528"/>
      <c r="F146" s="528"/>
      <c r="G146" s="528"/>
      <c r="H146" s="227" t="str">
        <f>IF(G146="","",G146-G146*COMPASS!$U$9)</f>
        <v/>
      </c>
    </row>
    <row r="147" spans="1:8" ht="15" customHeight="1">
      <c r="A147" s="347" t="s">
        <v>7732</v>
      </c>
      <c r="B147" s="370" t="s">
        <v>467</v>
      </c>
      <c r="C147" s="311" t="s">
        <v>7035</v>
      </c>
      <c r="D147" s="311" t="s">
        <v>7036</v>
      </c>
      <c r="E147" s="515">
        <v>1</v>
      </c>
      <c r="F147" s="641"/>
      <c r="G147" s="1188">
        <v>15.8268</v>
      </c>
      <c r="H147" s="227">
        <f>IF(G147="","",G147-G147*COMPASS!$U$9)</f>
        <v>15.8268</v>
      </c>
    </row>
    <row r="148" spans="1:8" ht="15" customHeight="1">
      <c r="A148" s="347" t="s">
        <v>7733</v>
      </c>
      <c r="B148" s="370" t="s">
        <v>467</v>
      </c>
      <c r="C148" s="311" t="s">
        <v>7037</v>
      </c>
      <c r="D148" s="311" t="s">
        <v>7038</v>
      </c>
      <c r="E148" s="515">
        <v>1</v>
      </c>
      <c r="F148" s="641"/>
      <c r="G148" s="1188">
        <v>18.1236</v>
      </c>
      <c r="H148" s="227">
        <f>IF(G148="","",G148-G148*COMPASS!$U$9)</f>
        <v>18.1236</v>
      </c>
    </row>
    <row r="149" spans="1:8" ht="15" customHeight="1">
      <c r="A149" s="347" t="s">
        <v>7734</v>
      </c>
      <c r="B149" s="370" t="s">
        <v>467</v>
      </c>
      <c r="C149" s="311" t="s">
        <v>7039</v>
      </c>
      <c r="D149" s="311" t="s">
        <v>7040</v>
      </c>
      <c r="E149" s="515">
        <v>1</v>
      </c>
      <c r="F149" s="641"/>
      <c r="G149" s="1188">
        <v>20.420400000000001</v>
      </c>
      <c r="H149" s="227">
        <f>IF(G149="","",G149-G149*COMPASS!$U$9)</f>
        <v>20.420400000000001</v>
      </c>
    </row>
    <row r="150" spans="1:8" ht="15" customHeight="1">
      <c r="A150" s="347" t="s">
        <v>7735</v>
      </c>
      <c r="B150" s="370" t="s">
        <v>467</v>
      </c>
      <c r="C150" s="311" t="s">
        <v>7041</v>
      </c>
      <c r="D150" s="311" t="s">
        <v>7042</v>
      </c>
      <c r="E150" s="515">
        <v>1</v>
      </c>
      <c r="F150" s="641"/>
      <c r="G150" s="1188">
        <v>23.865600000000001</v>
      </c>
      <c r="H150" s="227">
        <f>IF(G150="","",G150-G150*COMPASS!$U$9)</f>
        <v>23.865600000000001</v>
      </c>
    </row>
    <row r="151" spans="1:8" ht="15" customHeight="1">
      <c r="A151" s="528" t="s">
        <v>6209</v>
      </c>
      <c r="B151" s="528"/>
      <c r="C151" s="528"/>
      <c r="D151" s="528"/>
      <c r="E151" s="528"/>
      <c r="F151" s="528"/>
      <c r="G151" s="528"/>
      <c r="H151" s="227" t="str">
        <f>IF(G151="","",G151-G151*COMPASS!$U$9)</f>
        <v/>
      </c>
    </row>
    <row r="152" spans="1:8" ht="15" customHeight="1">
      <c r="A152" s="529" t="s">
        <v>6210</v>
      </c>
      <c r="B152" s="529"/>
      <c r="C152" s="529"/>
      <c r="D152" s="529"/>
      <c r="E152" s="529"/>
      <c r="F152" s="529"/>
      <c r="G152" s="529"/>
      <c r="H152" s="227" t="str">
        <f>IF(G152="","",G152-G152*COMPASS!$U$9)</f>
        <v/>
      </c>
    </row>
    <row r="153" spans="1:8" ht="15" customHeight="1">
      <c r="A153" s="293" t="s">
        <v>4298</v>
      </c>
      <c r="B153" s="370" t="s">
        <v>467</v>
      </c>
      <c r="C153" s="311" t="s">
        <v>7494</v>
      </c>
      <c r="D153" s="294" t="s">
        <v>15968</v>
      </c>
      <c r="E153" s="515">
        <v>500</v>
      </c>
      <c r="F153" s="643"/>
      <c r="G153" s="1188">
        <v>2.1384000000000003</v>
      </c>
      <c r="H153" s="227">
        <f>IF(G153="","",G153-G153*COMPASS!$U$9)</f>
        <v>2.1384000000000003</v>
      </c>
    </row>
    <row r="154" spans="1:8" ht="15" customHeight="1">
      <c r="A154" s="348" t="s">
        <v>13412</v>
      </c>
      <c r="B154" s="370" t="s">
        <v>216</v>
      </c>
      <c r="C154" s="311" t="s">
        <v>13413</v>
      </c>
      <c r="D154" s="294" t="s">
        <v>15969</v>
      </c>
      <c r="E154" s="515">
        <v>8000</v>
      </c>
      <c r="F154" s="641"/>
      <c r="G154" s="1188">
        <v>2.0196000000000001</v>
      </c>
      <c r="H154" s="227">
        <f>IF(G154="","",G154-G154*COMPASS!$U$9)</f>
        <v>2.0196000000000001</v>
      </c>
    </row>
    <row r="155" spans="1:8" ht="15" customHeight="1">
      <c r="A155" s="348" t="s">
        <v>4297</v>
      </c>
      <c r="B155" s="370" t="s">
        <v>571</v>
      </c>
      <c r="C155" s="311" t="s">
        <v>7495</v>
      </c>
      <c r="D155" s="294" t="s">
        <v>15970</v>
      </c>
      <c r="E155" s="515">
        <v>8235</v>
      </c>
      <c r="F155" s="641"/>
      <c r="G155" s="479">
        <v>2.218</v>
      </c>
      <c r="H155" s="227">
        <f>IF(G155="","",G155-G155*COMPASS!$U$9)</f>
        <v>2.218</v>
      </c>
    </row>
    <row r="156" spans="1:8" ht="15" customHeight="1">
      <c r="A156" s="293" t="s">
        <v>7014</v>
      </c>
      <c r="B156" s="370" t="s">
        <v>216</v>
      </c>
      <c r="C156" s="311" t="s">
        <v>7496</v>
      </c>
      <c r="D156" s="294" t="s">
        <v>15971</v>
      </c>
      <c r="E156" s="514">
        <v>8000</v>
      </c>
      <c r="F156" s="641"/>
      <c r="G156" s="1188">
        <v>2.4024000000000001</v>
      </c>
      <c r="H156" s="227">
        <f>IF(G156="","",G156-G156*COMPASS!$U$9)</f>
        <v>2.4024000000000001</v>
      </c>
    </row>
    <row r="157" spans="1:8" ht="15" customHeight="1">
      <c r="A157" s="529" t="s">
        <v>6211</v>
      </c>
      <c r="B157" s="529"/>
      <c r="C157" s="529"/>
      <c r="D157" s="529"/>
      <c r="E157" s="529"/>
      <c r="F157" s="529"/>
      <c r="G157" s="529"/>
      <c r="H157" s="227" t="str">
        <f>IF(G157="","",G157-G157*COMPASS!$U$9)</f>
        <v/>
      </c>
    </row>
    <row r="158" spans="1:8" ht="15" customHeight="1">
      <c r="A158" s="293" t="s">
        <v>7015</v>
      </c>
      <c r="B158" s="370" t="s">
        <v>467</v>
      </c>
      <c r="C158" s="311" t="s">
        <v>7497</v>
      </c>
      <c r="D158" s="294" t="s">
        <v>15972</v>
      </c>
      <c r="E158" s="514">
        <v>1</v>
      </c>
      <c r="F158" s="641"/>
      <c r="G158" s="1188">
        <v>13.5564</v>
      </c>
      <c r="H158" s="227">
        <f>IF(G158="","",G158-G158*COMPASS!$U$9)</f>
        <v>13.5564</v>
      </c>
    </row>
    <row r="159" spans="1:8" ht="15" customHeight="1">
      <c r="A159" s="293" t="s">
        <v>7943</v>
      </c>
      <c r="B159" s="370" t="s">
        <v>467</v>
      </c>
      <c r="C159" s="311" t="s">
        <v>7944</v>
      </c>
      <c r="D159" s="294" t="s">
        <v>15973</v>
      </c>
      <c r="E159" s="514">
        <v>1</v>
      </c>
      <c r="F159" s="641"/>
      <c r="G159" s="1188">
        <v>13.5564</v>
      </c>
      <c r="H159" s="227">
        <f>IF(G159="","",G159-G159*COMPASS!$U$9)</f>
        <v>13.5564</v>
      </c>
    </row>
    <row r="160" spans="1:8" ht="15" customHeight="1">
      <c r="A160" s="293" t="s">
        <v>7016</v>
      </c>
      <c r="B160" s="370" t="s">
        <v>467</v>
      </c>
      <c r="C160" s="311" t="s">
        <v>7498</v>
      </c>
      <c r="D160" s="294" t="s">
        <v>15974</v>
      </c>
      <c r="E160" s="514">
        <v>1</v>
      </c>
      <c r="F160" s="641"/>
      <c r="G160" s="1188">
        <v>13.5564</v>
      </c>
      <c r="H160" s="227">
        <f>IF(G160="","",G160-G160*COMPASS!$U$9)</f>
        <v>13.5564</v>
      </c>
    </row>
    <row r="161" spans="1:8" ht="15" customHeight="1">
      <c r="A161" s="293" t="s">
        <v>6872</v>
      </c>
      <c r="B161" s="370" t="s">
        <v>467</v>
      </c>
      <c r="C161" s="311" t="s">
        <v>7499</v>
      </c>
      <c r="D161" s="294" t="s">
        <v>15975</v>
      </c>
      <c r="E161" s="514">
        <v>1</v>
      </c>
      <c r="F161" s="641"/>
      <c r="G161" s="1188">
        <v>13.5564</v>
      </c>
      <c r="H161" s="227">
        <f>IF(G161="","",G161-G161*COMPASS!$U$9)</f>
        <v>13.5564</v>
      </c>
    </row>
    <row r="162" spans="1:8" ht="15" customHeight="1">
      <c r="A162" s="293" t="s">
        <v>7945</v>
      </c>
      <c r="B162" s="370" t="s">
        <v>216</v>
      </c>
      <c r="C162" s="311" t="s">
        <v>7946</v>
      </c>
      <c r="D162" s="294" t="s">
        <v>15976</v>
      </c>
      <c r="E162" s="515">
        <v>24</v>
      </c>
      <c r="F162" s="641"/>
      <c r="G162" s="1188">
        <v>14.256000000000002</v>
      </c>
      <c r="H162" s="227">
        <f>IF(G162="","",G162-G162*COMPASS!$U$9)</f>
        <v>14.256000000000002</v>
      </c>
    </row>
    <row r="163" spans="1:8" ht="15" customHeight="1">
      <c r="A163" s="293" t="s">
        <v>7575</v>
      </c>
      <c r="B163" s="370" t="s">
        <v>216</v>
      </c>
      <c r="C163" s="311" t="s">
        <v>7576</v>
      </c>
      <c r="D163" s="294" t="s">
        <v>15977</v>
      </c>
      <c r="E163" s="515">
        <v>24</v>
      </c>
      <c r="F163" s="641"/>
      <c r="G163" s="1188">
        <v>14.256000000000002</v>
      </c>
      <c r="H163" s="227">
        <f>IF(G163="","",G163-G163*COMPASS!$U$9)</f>
        <v>14.256000000000002</v>
      </c>
    </row>
    <row r="164" spans="1:8" ht="15" customHeight="1">
      <c r="A164" s="293" t="s">
        <v>6871</v>
      </c>
      <c r="B164" s="370" t="s">
        <v>216</v>
      </c>
      <c r="C164" s="311" t="s">
        <v>7500</v>
      </c>
      <c r="D164" s="294" t="s">
        <v>15978</v>
      </c>
      <c r="E164" s="515">
        <v>24</v>
      </c>
      <c r="F164" s="641"/>
      <c r="G164" s="1188">
        <v>14.256000000000002</v>
      </c>
      <c r="H164" s="227">
        <f>IF(G164="","",G164-G164*COMPASS!$U$9)</f>
        <v>14.256000000000002</v>
      </c>
    </row>
    <row r="165" spans="1:8" ht="15" customHeight="1">
      <c r="A165" s="293" t="s">
        <v>8754</v>
      </c>
      <c r="B165" s="370" t="s">
        <v>216</v>
      </c>
      <c r="C165" s="311">
        <v>760245049</v>
      </c>
      <c r="D165" s="294" t="s">
        <v>8755</v>
      </c>
      <c r="E165" s="515">
        <v>1</v>
      </c>
      <c r="F165" s="642"/>
      <c r="G165" s="1188">
        <v>64.666800000000009</v>
      </c>
      <c r="H165" s="227">
        <f>IF(G165="","",G165-G165*COMPASS!$U$9)</f>
        <v>64.666800000000009</v>
      </c>
    </row>
    <row r="166" spans="1:8" ht="15" customHeight="1">
      <c r="A166" s="529" t="s">
        <v>10027</v>
      </c>
      <c r="B166" s="529"/>
      <c r="C166" s="529"/>
      <c r="D166" s="529"/>
      <c r="E166" s="529"/>
      <c r="F166" s="529"/>
      <c r="G166" s="529"/>
      <c r="H166" s="227" t="str">
        <f>IF(G166="","",G166-G166*COMPASS!$U$9)</f>
        <v/>
      </c>
    </row>
    <row r="167" spans="1:8" ht="15" customHeight="1">
      <c r="A167" s="293" t="s">
        <v>10028</v>
      </c>
      <c r="B167" s="370" t="s">
        <v>467</v>
      </c>
      <c r="C167" s="311">
        <v>760253419</v>
      </c>
      <c r="D167" s="294" t="s">
        <v>15979</v>
      </c>
      <c r="E167" s="514">
        <v>1</v>
      </c>
      <c r="F167" s="642"/>
      <c r="G167" s="1188">
        <v>8.7780000000000005</v>
      </c>
      <c r="H167" s="227">
        <f>IF(G167="","",G167-G167*COMPASS!$U$9)</f>
        <v>8.7780000000000005</v>
      </c>
    </row>
    <row r="168" spans="1:8" ht="15" customHeight="1">
      <c r="A168" s="293" t="s">
        <v>10029</v>
      </c>
      <c r="B168" s="370" t="s">
        <v>467</v>
      </c>
      <c r="C168" s="311">
        <v>760253420</v>
      </c>
      <c r="D168" s="294" t="s">
        <v>10030</v>
      </c>
      <c r="E168" s="515">
        <v>1</v>
      </c>
      <c r="F168" s="642"/>
      <c r="G168" s="1188">
        <v>31.020000000000003</v>
      </c>
      <c r="H168" s="227">
        <f>IF(G168="","",G168-G168*COMPASS!$U$9)</f>
        <v>31.020000000000003</v>
      </c>
    </row>
    <row r="169" spans="1:8" ht="15" customHeight="1">
      <c r="A169" s="529" t="s">
        <v>15980</v>
      </c>
      <c r="B169" s="529"/>
      <c r="C169" s="529"/>
      <c r="D169" s="529"/>
      <c r="E169" s="529"/>
      <c r="F169" s="529"/>
      <c r="G169" s="529"/>
      <c r="H169" s="227" t="str">
        <f>IF(G169="","",G169-G169*COMPASS!$U$9)</f>
        <v/>
      </c>
    </row>
    <row r="170" spans="1:8" ht="15" customHeight="1">
      <c r="A170" s="293" t="s">
        <v>7947</v>
      </c>
      <c r="B170" s="370" t="s">
        <v>467</v>
      </c>
      <c r="C170" s="311" t="s">
        <v>7948</v>
      </c>
      <c r="D170" s="294" t="s">
        <v>15981</v>
      </c>
      <c r="E170" s="515">
        <v>1</v>
      </c>
      <c r="F170" s="641"/>
      <c r="G170" s="1188">
        <v>16.051200000000001</v>
      </c>
      <c r="H170" s="227">
        <f>IF(G170="","",G170-G170*COMPASS!$U$9)</f>
        <v>16.051200000000001</v>
      </c>
    </row>
    <row r="171" spans="1:8" ht="15" customHeight="1">
      <c r="A171" s="293" t="s">
        <v>5128</v>
      </c>
      <c r="B171" s="370" t="s">
        <v>467</v>
      </c>
      <c r="C171" s="311" t="s">
        <v>5129</v>
      </c>
      <c r="D171" s="294" t="s">
        <v>15982</v>
      </c>
      <c r="E171" s="515">
        <v>1</v>
      </c>
      <c r="F171" s="641"/>
      <c r="G171" s="1188">
        <v>18.493200000000002</v>
      </c>
      <c r="H171" s="227">
        <f>IF(G171="","",G171-G171*COMPASS!$U$9)</f>
        <v>18.493200000000002</v>
      </c>
    </row>
    <row r="172" spans="1:8" ht="15" customHeight="1">
      <c r="A172" s="293" t="s">
        <v>5885</v>
      </c>
      <c r="B172" s="370" t="s">
        <v>216</v>
      </c>
      <c r="C172" s="311" t="s">
        <v>5882</v>
      </c>
      <c r="D172" s="294" t="s">
        <v>15983</v>
      </c>
      <c r="E172" s="515">
        <v>1</v>
      </c>
      <c r="F172" s="641"/>
      <c r="G172" s="1188">
        <v>20.948399999999999</v>
      </c>
      <c r="H172" s="227">
        <f>IF(G172="","",G172-G172*COMPASS!$U$9)</f>
        <v>20.948399999999999</v>
      </c>
    </row>
    <row r="173" spans="1:8" ht="15" customHeight="1">
      <c r="A173" s="293" t="s">
        <v>5130</v>
      </c>
      <c r="B173" s="370" t="s">
        <v>467</v>
      </c>
      <c r="C173" s="311" t="s">
        <v>5131</v>
      </c>
      <c r="D173" s="294" t="s">
        <v>15984</v>
      </c>
      <c r="E173" s="515">
        <v>1</v>
      </c>
      <c r="F173" s="641"/>
      <c r="G173" s="1188">
        <v>23.3904</v>
      </c>
      <c r="H173" s="227">
        <f>IF(G173="","",G173-G173*COMPASS!$U$9)</f>
        <v>23.3904</v>
      </c>
    </row>
    <row r="174" spans="1:8" ht="15" customHeight="1">
      <c r="A174" s="293" t="s">
        <v>5132</v>
      </c>
      <c r="B174" s="370" t="s">
        <v>467</v>
      </c>
      <c r="C174" s="311" t="s">
        <v>5133</v>
      </c>
      <c r="D174" s="294" t="s">
        <v>15985</v>
      </c>
      <c r="E174" s="515">
        <v>1</v>
      </c>
      <c r="F174" s="641"/>
      <c r="G174" s="1188">
        <v>28.300800000000002</v>
      </c>
      <c r="H174" s="227">
        <f>IF(G174="","",G174-G174*COMPASS!$U$9)</f>
        <v>28.300800000000002</v>
      </c>
    </row>
    <row r="175" spans="1:8" ht="15" customHeight="1">
      <c r="A175" s="293" t="s">
        <v>5134</v>
      </c>
      <c r="B175" s="370" t="s">
        <v>467</v>
      </c>
      <c r="C175" s="311" t="s">
        <v>5135</v>
      </c>
      <c r="D175" s="294" t="s">
        <v>15986</v>
      </c>
      <c r="E175" s="515">
        <v>1</v>
      </c>
      <c r="F175" s="641"/>
      <c r="G175" s="1188">
        <v>38.095199999999998</v>
      </c>
      <c r="H175" s="227">
        <f>IF(G175="","",G175-G175*COMPASS!$U$9)</f>
        <v>38.095199999999998</v>
      </c>
    </row>
    <row r="176" spans="1:8" ht="15" customHeight="1">
      <c r="A176" s="293" t="s">
        <v>8411</v>
      </c>
      <c r="B176" s="370" t="s">
        <v>216</v>
      </c>
      <c r="C176" s="311" t="s">
        <v>8412</v>
      </c>
      <c r="D176" s="294" t="s">
        <v>15987</v>
      </c>
      <c r="E176" s="515">
        <v>20</v>
      </c>
      <c r="F176" s="641"/>
      <c r="G176" s="1188">
        <v>62.594400000000007</v>
      </c>
      <c r="H176" s="227">
        <f>IF(G176="","",G176-G176*COMPASS!$U$9)</f>
        <v>62.594400000000007</v>
      </c>
    </row>
    <row r="177" spans="1:8" ht="15" customHeight="1">
      <c r="A177" s="528" t="s">
        <v>13080</v>
      </c>
      <c r="B177" s="528"/>
      <c r="C177" s="528"/>
      <c r="D177" s="528"/>
      <c r="E177" s="528"/>
      <c r="F177" s="528"/>
      <c r="G177" s="528"/>
      <c r="H177" s="227" t="str">
        <f>IF(G177="","",G177-G177*COMPASS!$U$9)</f>
        <v/>
      </c>
    </row>
    <row r="178" spans="1:8" ht="15" customHeight="1">
      <c r="A178" s="529" t="s">
        <v>6212</v>
      </c>
      <c r="B178" s="529"/>
      <c r="C178" s="529"/>
      <c r="D178" s="529"/>
      <c r="E178" s="529"/>
      <c r="F178" s="529"/>
      <c r="G178" s="529"/>
      <c r="H178" s="227" t="str">
        <f>IF(G178="","",G178-G178*COMPASS!$U$9)</f>
        <v/>
      </c>
    </row>
    <row r="179" spans="1:8" ht="15" customHeight="1">
      <c r="A179" s="293" t="s">
        <v>4301</v>
      </c>
      <c r="B179" s="370" t="s">
        <v>216</v>
      </c>
      <c r="C179" s="311" t="s">
        <v>7501</v>
      </c>
      <c r="D179" s="294" t="s">
        <v>15988</v>
      </c>
      <c r="E179" s="514">
        <v>24000</v>
      </c>
      <c r="F179" s="642"/>
      <c r="G179" s="1188">
        <v>4.29</v>
      </c>
      <c r="H179" s="227">
        <f>IF(G179="","",G179-G179*COMPASS!$U$9)</f>
        <v>4.29</v>
      </c>
    </row>
    <row r="180" spans="1:8" ht="15" customHeight="1">
      <c r="A180" s="293" t="s">
        <v>13414</v>
      </c>
      <c r="B180" s="370" t="s">
        <v>216</v>
      </c>
      <c r="C180" s="311" t="s">
        <v>13415</v>
      </c>
      <c r="D180" s="294" t="s">
        <v>15989</v>
      </c>
      <c r="E180" s="514">
        <v>12000</v>
      </c>
      <c r="F180" s="642"/>
      <c r="G180" s="1188">
        <v>3.1020000000000003</v>
      </c>
      <c r="H180" s="227">
        <f>IF(G180="","",G180-G180*COMPASS!$U$9)</f>
        <v>3.1020000000000003</v>
      </c>
    </row>
    <row r="181" spans="1:8" ht="15" customHeight="1">
      <c r="A181" s="293" t="s">
        <v>4299</v>
      </c>
      <c r="B181" s="370" t="s">
        <v>467</v>
      </c>
      <c r="C181" s="311" t="s">
        <v>7502</v>
      </c>
      <c r="D181" s="294" t="s">
        <v>15990</v>
      </c>
      <c r="E181" s="514">
        <v>54000</v>
      </c>
      <c r="F181" s="642"/>
      <c r="G181" s="1188">
        <v>3.4848000000000003</v>
      </c>
      <c r="H181" s="227">
        <f>IF(G181="","",G181-G181*COMPASS!$U$9)</f>
        <v>3.4848000000000003</v>
      </c>
    </row>
    <row r="182" spans="1:8" ht="15" customHeight="1">
      <c r="A182" s="293" t="s">
        <v>4300</v>
      </c>
      <c r="B182" s="370" t="s">
        <v>571</v>
      </c>
      <c r="C182" s="311" t="s">
        <v>7503</v>
      </c>
      <c r="D182" s="294" t="s">
        <v>15991</v>
      </c>
      <c r="E182" s="514">
        <v>500</v>
      </c>
      <c r="F182" s="641"/>
      <c r="G182" s="479">
        <v>2.8639999999999999</v>
      </c>
      <c r="H182" s="227">
        <f>IF(G182="","",G182-G182*COMPASS!$U$9)</f>
        <v>2.8639999999999999</v>
      </c>
    </row>
    <row r="183" spans="1:8" ht="15" customHeight="1">
      <c r="A183" s="293" t="s">
        <v>13416</v>
      </c>
      <c r="B183" s="370" t="s">
        <v>216</v>
      </c>
      <c r="C183" s="311" t="s">
        <v>13417</v>
      </c>
      <c r="D183" s="311" t="s">
        <v>15992</v>
      </c>
      <c r="E183" s="514">
        <v>12000</v>
      </c>
      <c r="F183" s="642"/>
      <c r="G183" s="1188">
        <v>2.5739999999999998</v>
      </c>
      <c r="H183" s="227">
        <f>IF(G183="","",G183-G183*COMPASS!$U$9)</f>
        <v>2.5739999999999998</v>
      </c>
    </row>
    <row r="184" spans="1:8" ht="15" customHeight="1">
      <c r="A184" s="293" t="s">
        <v>13418</v>
      </c>
      <c r="B184" s="370" t="s">
        <v>216</v>
      </c>
      <c r="C184" s="311" t="s">
        <v>13419</v>
      </c>
      <c r="D184" s="311" t="s">
        <v>15993</v>
      </c>
      <c r="E184" s="514">
        <v>12000</v>
      </c>
      <c r="F184" s="642"/>
      <c r="G184" s="1188">
        <v>2.5739999999999998</v>
      </c>
      <c r="H184" s="227">
        <f>IF(G184="","",G184-G184*COMPASS!$U$9)</f>
        <v>2.5739999999999998</v>
      </c>
    </row>
    <row r="185" spans="1:8" ht="15" customHeight="1">
      <c r="A185" s="293" t="s">
        <v>13420</v>
      </c>
      <c r="B185" s="370" t="s">
        <v>467</v>
      </c>
      <c r="C185" s="311" t="s">
        <v>13421</v>
      </c>
      <c r="D185" s="294" t="s">
        <v>15994</v>
      </c>
      <c r="E185" s="514">
        <v>8000</v>
      </c>
      <c r="F185" s="642"/>
      <c r="G185" s="1188">
        <v>3.2472000000000003</v>
      </c>
      <c r="H185" s="227">
        <f>IF(G185="","",G185-G185*COMPASS!$U$9)</f>
        <v>3.2472000000000003</v>
      </c>
    </row>
    <row r="186" spans="1:8" ht="15" customHeight="1">
      <c r="A186" s="293" t="s">
        <v>13422</v>
      </c>
      <c r="B186" s="370" t="s">
        <v>216</v>
      </c>
      <c r="C186" s="311" t="s">
        <v>13423</v>
      </c>
      <c r="D186" s="294" t="s">
        <v>15995</v>
      </c>
      <c r="E186" s="515">
        <v>8000</v>
      </c>
      <c r="F186" s="641"/>
      <c r="G186" s="1188">
        <v>2.4420000000000002</v>
      </c>
      <c r="H186" s="227">
        <f>IF(G186="","",G186-G186*COMPASS!$U$9)</f>
        <v>2.4420000000000002</v>
      </c>
    </row>
    <row r="187" spans="1:8" ht="15" customHeight="1">
      <c r="A187" s="293" t="s">
        <v>13424</v>
      </c>
      <c r="B187" s="370" t="s">
        <v>216</v>
      </c>
      <c r="C187" s="311" t="s">
        <v>13425</v>
      </c>
      <c r="D187" s="294" t="s">
        <v>15996</v>
      </c>
      <c r="E187" s="514">
        <v>8000</v>
      </c>
      <c r="F187" s="642"/>
      <c r="G187" s="1188">
        <v>2.4420000000000002</v>
      </c>
      <c r="H187" s="227">
        <f>IF(G187="","",G187-G187*COMPASS!$U$9)</f>
        <v>2.4420000000000002</v>
      </c>
    </row>
    <row r="188" spans="1:8" ht="15" customHeight="1">
      <c r="A188" s="293" t="s">
        <v>13426</v>
      </c>
      <c r="B188" s="370" t="s">
        <v>216</v>
      </c>
      <c r="C188" s="311" t="s">
        <v>13427</v>
      </c>
      <c r="D188" s="294" t="s">
        <v>15997</v>
      </c>
      <c r="E188" s="514">
        <v>4000</v>
      </c>
      <c r="F188" s="642"/>
      <c r="G188" s="1188">
        <v>5.8344000000000005</v>
      </c>
      <c r="H188" s="227">
        <f>IF(G188="","",G188-G188*COMPASS!$U$9)</f>
        <v>5.8344000000000005</v>
      </c>
    </row>
    <row r="189" spans="1:8" ht="15" customHeight="1">
      <c r="A189" s="528" t="s">
        <v>15998</v>
      </c>
      <c r="B189" s="528"/>
      <c r="C189" s="528"/>
      <c r="D189" s="528"/>
      <c r="E189" s="528"/>
      <c r="F189" s="528"/>
      <c r="G189" s="528"/>
      <c r="H189" s="227" t="str">
        <f>IF(G189="","",G189-G189*COMPASS!$U$9)</f>
        <v/>
      </c>
    </row>
    <row r="190" spans="1:8" ht="15" customHeight="1">
      <c r="A190" s="293" t="s">
        <v>7622</v>
      </c>
      <c r="B190" s="370" t="s">
        <v>216</v>
      </c>
      <c r="C190" s="311">
        <v>760235586</v>
      </c>
      <c r="D190" s="311" t="s">
        <v>7623</v>
      </c>
      <c r="E190" s="514">
        <v>1</v>
      </c>
      <c r="F190" s="641"/>
      <c r="G190" s="1188">
        <v>24.195599999999999</v>
      </c>
      <c r="H190" s="227">
        <f>IF(G190="","",G190-G190*COMPASS!$U$9)</f>
        <v>24.195599999999999</v>
      </c>
    </row>
    <row r="191" spans="1:8" s="292" customFormat="1" ht="15" customHeight="1">
      <c r="A191" s="293" t="s">
        <v>7624</v>
      </c>
      <c r="B191" s="370" t="s">
        <v>216</v>
      </c>
      <c r="C191" s="311">
        <v>760235590</v>
      </c>
      <c r="D191" s="311" t="s">
        <v>7625</v>
      </c>
      <c r="E191" s="514">
        <v>1</v>
      </c>
      <c r="F191" s="641"/>
      <c r="G191" s="1188">
        <v>28.248000000000001</v>
      </c>
      <c r="H191" s="227">
        <f>IF(G191="","",G191-G191*COMPASS!$U$9)</f>
        <v>28.248000000000001</v>
      </c>
    </row>
    <row r="192" spans="1:8" ht="15" customHeight="1">
      <c r="A192" s="293" t="s">
        <v>7626</v>
      </c>
      <c r="B192" s="370" t="s">
        <v>216</v>
      </c>
      <c r="C192" s="311">
        <v>760234921</v>
      </c>
      <c r="D192" s="311" t="s">
        <v>9093</v>
      </c>
      <c r="E192" s="514">
        <v>1</v>
      </c>
      <c r="F192" s="641"/>
      <c r="G192" s="1188">
        <v>13.332000000000001</v>
      </c>
      <c r="H192" s="227">
        <f>IF(G192="","",G192-G192*COMPASS!$U$9)</f>
        <v>13.332000000000001</v>
      </c>
    </row>
    <row r="193" spans="1:8" ht="15" customHeight="1">
      <c r="A193" s="293" t="s">
        <v>9094</v>
      </c>
      <c r="B193" s="370" t="s">
        <v>216</v>
      </c>
      <c r="C193" s="311">
        <v>760250028</v>
      </c>
      <c r="D193" s="311" t="s">
        <v>9095</v>
      </c>
      <c r="E193" s="514">
        <v>1</v>
      </c>
      <c r="F193" s="641"/>
      <c r="G193" s="1188">
        <v>150.13679999999999</v>
      </c>
      <c r="H193" s="227">
        <f>IF(G193="","",G193-G193*COMPASS!$U$9)</f>
        <v>150.13679999999999</v>
      </c>
    </row>
    <row r="194" spans="1:8" ht="15" customHeight="1">
      <c r="A194" s="528" t="s">
        <v>7949</v>
      </c>
      <c r="B194" s="528"/>
      <c r="C194" s="528"/>
      <c r="D194" s="528"/>
      <c r="E194" s="528"/>
      <c r="F194" s="528"/>
      <c r="G194" s="528"/>
      <c r="H194" s="227" t="str">
        <f>IF(G194="","",G194-G194*COMPASS!$U$9)</f>
        <v/>
      </c>
    </row>
    <row r="195" spans="1:8" ht="15" customHeight="1">
      <c r="A195" s="381" t="s">
        <v>7950</v>
      </c>
      <c r="B195" s="402" t="s">
        <v>216</v>
      </c>
      <c r="C195" s="382" t="s">
        <v>7951</v>
      </c>
      <c r="D195" s="382" t="s">
        <v>15999</v>
      </c>
      <c r="E195" s="514">
        <v>1</v>
      </c>
      <c r="F195" s="641"/>
      <c r="G195" s="1188">
        <v>109.9956</v>
      </c>
      <c r="H195" s="227">
        <f>IF(G195="","",G195-G195*COMPASS!$U$9)</f>
        <v>109.9956</v>
      </c>
    </row>
    <row r="196" spans="1:8" s="292" customFormat="1" ht="15" customHeight="1">
      <c r="A196" s="381" t="s">
        <v>7952</v>
      </c>
      <c r="B196" s="402" t="s">
        <v>216</v>
      </c>
      <c r="C196" s="382" t="s">
        <v>7953</v>
      </c>
      <c r="D196" s="382" t="s">
        <v>16000</v>
      </c>
      <c r="E196" s="514">
        <v>1</v>
      </c>
      <c r="F196" s="641"/>
      <c r="G196" s="1188">
        <v>243.14400000000001</v>
      </c>
      <c r="H196" s="227">
        <f>IF(G196="","",G196-G196*COMPASS!$U$9)</f>
        <v>243.14400000000001</v>
      </c>
    </row>
    <row r="197" spans="1:8" ht="15" customHeight="1">
      <c r="A197" s="381" t="s">
        <v>7954</v>
      </c>
      <c r="B197" s="402" t="s">
        <v>216</v>
      </c>
      <c r="C197" s="382" t="s">
        <v>7955</v>
      </c>
      <c r="D197" s="382" t="s">
        <v>16001</v>
      </c>
      <c r="E197" s="514">
        <v>10</v>
      </c>
      <c r="F197" s="641"/>
      <c r="G197" s="1188">
        <v>193.93439999999998</v>
      </c>
      <c r="H197" s="227">
        <f>IF(G197="","",G197-G197*COMPASS!$U$9)</f>
        <v>193.93439999999998</v>
      </c>
    </row>
    <row r="198" spans="1:8" ht="15" customHeight="1">
      <c r="A198" s="528" t="s">
        <v>8502</v>
      </c>
      <c r="B198" s="528"/>
      <c r="C198" s="528"/>
      <c r="D198" s="528"/>
      <c r="E198" s="528"/>
      <c r="F198" s="528"/>
      <c r="G198" s="528"/>
      <c r="H198" s="227" t="str">
        <f>IF(G198="","",G198-G198*COMPASS!$U$9)</f>
        <v/>
      </c>
    </row>
    <row r="199" spans="1:8" ht="15" customHeight="1">
      <c r="A199" s="347" t="s">
        <v>8503</v>
      </c>
      <c r="B199" s="371" t="s">
        <v>216</v>
      </c>
      <c r="C199" s="311">
        <v>760241757</v>
      </c>
      <c r="D199" s="311" t="s">
        <v>9680</v>
      </c>
      <c r="E199" s="514">
        <v>500.00000000000006</v>
      </c>
      <c r="F199" s="641"/>
      <c r="G199" s="479">
        <v>5.3278229508196722</v>
      </c>
      <c r="H199" s="227">
        <f>IF(G199="","",G199-G199*COMPASS!$U$9)</f>
        <v>5.3278229508196722</v>
      </c>
    </row>
    <row r="200" spans="1:8" ht="15" customHeight="1">
      <c r="A200" s="347" t="s">
        <v>8504</v>
      </c>
      <c r="B200" s="371" t="s">
        <v>216</v>
      </c>
      <c r="C200" s="311">
        <v>760241753</v>
      </c>
      <c r="D200" s="311" t="s">
        <v>9681</v>
      </c>
      <c r="E200" s="514">
        <v>500.00000000000006</v>
      </c>
      <c r="F200" s="641"/>
      <c r="G200" s="479">
        <v>1057.056</v>
      </c>
      <c r="H200" s="227">
        <f>IF(G200="","",G200-G200*COMPASS!$U$9)</f>
        <v>1057.056</v>
      </c>
    </row>
    <row r="201" spans="1:8" ht="15" customHeight="1">
      <c r="A201" s="347" t="s">
        <v>8505</v>
      </c>
      <c r="B201" s="371" t="s">
        <v>216</v>
      </c>
      <c r="C201" s="311">
        <v>760248866</v>
      </c>
      <c r="D201" s="311" t="s">
        <v>9682</v>
      </c>
      <c r="E201" s="514">
        <v>500.00000000000006</v>
      </c>
      <c r="F201" s="641"/>
      <c r="G201" s="479">
        <v>3896.2968000000001</v>
      </c>
      <c r="H201" s="227">
        <f>IF(G201="","",G201-G201*COMPASS!$U$9)</f>
        <v>3896.2968000000001</v>
      </c>
    </row>
    <row r="202" spans="1:8" ht="15" customHeight="1">
      <c r="A202" s="347" t="s">
        <v>8506</v>
      </c>
      <c r="B202" s="371" t="s">
        <v>216</v>
      </c>
      <c r="C202" s="311">
        <v>760248874</v>
      </c>
      <c r="D202" s="311" t="s">
        <v>9683</v>
      </c>
      <c r="E202" s="514">
        <v>500.00000000000006</v>
      </c>
      <c r="F202" s="641"/>
      <c r="G202" s="479">
        <v>1918.5144000000003</v>
      </c>
      <c r="H202" s="227">
        <f>IF(G202="","",G202-G202*COMPASS!$U$9)</f>
        <v>1918.5144000000003</v>
      </c>
    </row>
    <row r="203" spans="1:8" ht="15" customHeight="1">
      <c r="A203" s="528" t="s">
        <v>687</v>
      </c>
      <c r="B203" s="528"/>
      <c r="C203" s="528"/>
      <c r="D203" s="528"/>
      <c r="E203" s="528"/>
      <c r="F203" s="528"/>
      <c r="G203" s="528"/>
      <c r="H203" s="227" t="str">
        <f>IF(G203="","",G203-G203*COMPASS!$U$9)</f>
        <v/>
      </c>
    </row>
    <row r="204" spans="1:8" ht="15" customHeight="1">
      <c r="A204" s="293" t="s">
        <v>31</v>
      </c>
      <c r="B204" s="370" t="s">
        <v>216</v>
      </c>
      <c r="C204" s="311" t="s">
        <v>32</v>
      </c>
      <c r="D204" s="294" t="s">
        <v>9684</v>
      </c>
      <c r="E204" s="514">
        <v>2000</v>
      </c>
      <c r="F204" s="641"/>
      <c r="G204" s="479">
        <v>2.5271400000000002</v>
      </c>
      <c r="H204" s="227">
        <f>IF(G204="","",G204-G204*COMPASS!$U$9)</f>
        <v>2.5271400000000002</v>
      </c>
    </row>
    <row r="205" spans="1:8" ht="15" customHeight="1">
      <c r="A205" s="293" t="s">
        <v>2850</v>
      </c>
      <c r="B205" s="370" t="s">
        <v>216</v>
      </c>
      <c r="C205" s="311" t="s">
        <v>2846</v>
      </c>
      <c r="D205" s="294" t="s">
        <v>9685</v>
      </c>
      <c r="E205" s="514">
        <v>2000</v>
      </c>
      <c r="F205" s="641"/>
      <c r="G205" s="479">
        <v>3.5245452000000004</v>
      </c>
      <c r="H205" s="227">
        <f>IF(G205="","",G205-G205*COMPASS!$U$9)</f>
        <v>3.5245452000000004</v>
      </c>
    </row>
    <row r="206" spans="1:8" ht="15" customHeight="1">
      <c r="A206" s="293" t="s">
        <v>205</v>
      </c>
      <c r="B206" s="370" t="s">
        <v>216</v>
      </c>
      <c r="C206" s="311" t="s">
        <v>352</v>
      </c>
      <c r="D206" s="294" t="s">
        <v>9686</v>
      </c>
      <c r="E206" s="514">
        <v>2000</v>
      </c>
      <c r="F206" s="1008"/>
      <c r="G206" s="479">
        <v>3.4220075999999997</v>
      </c>
      <c r="H206" s="227">
        <f>IF(G206="","",G206-G206*COMPASS!$U$9)</f>
        <v>3.4220075999999997</v>
      </c>
    </row>
    <row r="207" spans="1:8" ht="15" customHeight="1">
      <c r="A207" s="293" t="s">
        <v>2851</v>
      </c>
      <c r="B207" s="370" t="s">
        <v>216</v>
      </c>
      <c r="C207" s="311" t="s">
        <v>2847</v>
      </c>
      <c r="D207" s="294" t="s">
        <v>9687</v>
      </c>
      <c r="E207" s="514">
        <v>2000</v>
      </c>
      <c r="F207" s="1008"/>
      <c r="G207" s="479">
        <v>6.5823779999999994</v>
      </c>
      <c r="H207" s="227">
        <f>IF(G207="","",G207-G207*COMPASS!$U$9)</f>
        <v>6.5823779999999994</v>
      </c>
    </row>
    <row r="208" spans="1:8" ht="15" customHeight="1">
      <c r="A208" s="293" t="s">
        <v>314</v>
      </c>
      <c r="B208" s="370" t="s">
        <v>216</v>
      </c>
      <c r="C208" s="311" t="s">
        <v>315</v>
      </c>
      <c r="D208" s="294" t="s">
        <v>9688</v>
      </c>
      <c r="E208" s="515">
        <v>2000</v>
      </c>
      <c r="F208" s="641"/>
      <c r="G208" s="479">
        <v>3.9371244000000001</v>
      </c>
      <c r="H208" s="227">
        <f>IF(G208="","",G208-G208*COMPASS!$U$9)</f>
        <v>3.9371244000000001</v>
      </c>
    </row>
    <row r="209" spans="1:8" ht="15" customHeight="1">
      <c r="A209" s="528" t="s">
        <v>10434</v>
      </c>
      <c r="B209" s="528"/>
      <c r="C209" s="528"/>
      <c r="D209" s="528"/>
      <c r="E209" s="528"/>
      <c r="F209" s="528"/>
      <c r="G209" s="528"/>
      <c r="H209" s="227" t="str">
        <f>IF(G209="","",G209-G209*COMPASS!$U$9)</f>
        <v/>
      </c>
    </row>
    <row r="210" spans="1:8" ht="15" customHeight="1">
      <c r="A210" s="293" t="s">
        <v>251</v>
      </c>
      <c r="B210" s="370" t="s">
        <v>216</v>
      </c>
      <c r="C210" s="311" t="s">
        <v>252</v>
      </c>
      <c r="D210" s="294" t="s">
        <v>9923</v>
      </c>
      <c r="E210" s="514">
        <v>1000</v>
      </c>
      <c r="F210" s="642"/>
      <c r="G210" s="479">
        <v>5.1625464000000001</v>
      </c>
      <c r="H210" s="227">
        <f>IF(G210="","",G210-G210*COMPASS!$U$9)</f>
        <v>5.1625464000000001</v>
      </c>
    </row>
    <row r="211" spans="1:8" ht="15" customHeight="1">
      <c r="A211" s="347" t="s">
        <v>2852</v>
      </c>
      <c r="B211" s="370" t="s">
        <v>216</v>
      </c>
      <c r="C211" s="311" t="s">
        <v>2848</v>
      </c>
      <c r="D211" s="311" t="s">
        <v>9689</v>
      </c>
      <c r="E211" s="515">
        <v>2000</v>
      </c>
      <c r="F211" s="641"/>
      <c r="G211" s="479">
        <v>7.8348732000000005</v>
      </c>
      <c r="H211" s="227">
        <f>IF(G211="","",G211-G211*COMPASS!$U$9)</f>
        <v>7.8348732000000005</v>
      </c>
    </row>
    <row r="212" spans="1:8" ht="15" customHeight="1">
      <c r="A212" s="293" t="s">
        <v>2853</v>
      </c>
      <c r="B212" s="370" t="s">
        <v>216</v>
      </c>
      <c r="C212" s="311" t="s">
        <v>2849</v>
      </c>
      <c r="D212" s="294" t="s">
        <v>9924</v>
      </c>
      <c r="E212" s="514">
        <v>2000</v>
      </c>
      <c r="F212" s="641"/>
      <c r="G212" s="479">
        <v>13.6126056</v>
      </c>
      <c r="H212" s="227">
        <f>IF(G212="","",G212-G212*COMPASS!$U$9)</f>
        <v>13.6126056</v>
      </c>
    </row>
    <row r="213" spans="1:8" ht="15" customHeight="1">
      <c r="A213" s="528" t="s">
        <v>439</v>
      </c>
      <c r="B213" s="528"/>
      <c r="C213" s="528"/>
      <c r="D213" s="528"/>
      <c r="E213" s="528"/>
      <c r="F213" s="528"/>
      <c r="G213" s="528"/>
      <c r="H213" s="227" t="str">
        <f>IF(G213="","",G213-G213*COMPASS!$U$9)</f>
        <v/>
      </c>
    </row>
    <row r="214" spans="1:8" ht="15" customHeight="1">
      <c r="A214" s="293" t="s">
        <v>16727</v>
      </c>
      <c r="B214" s="370" t="s">
        <v>467</v>
      </c>
      <c r="C214" s="311">
        <v>760258662</v>
      </c>
      <c r="D214" s="311" t="s">
        <v>16728</v>
      </c>
      <c r="E214" s="515">
        <v>1</v>
      </c>
      <c r="F214" s="641"/>
      <c r="G214" s="479">
        <v>167.66</v>
      </c>
      <c r="H214" s="227">
        <f>IF(G214="","",G214-G214*COMPASS!$U$9)</f>
        <v>167.66</v>
      </c>
    </row>
    <row r="215" spans="1:8" ht="15" customHeight="1">
      <c r="A215" s="293" t="s">
        <v>16729</v>
      </c>
      <c r="B215" s="370" t="s">
        <v>467</v>
      </c>
      <c r="C215" s="311">
        <v>760258663</v>
      </c>
      <c r="D215" s="311" t="s">
        <v>16730</v>
      </c>
      <c r="E215" s="515">
        <v>1</v>
      </c>
      <c r="F215" s="641"/>
      <c r="G215" s="479">
        <v>199.1</v>
      </c>
      <c r="H215" s="227">
        <f>IF(G215="","",G215-G215*COMPASS!$U$9)</f>
        <v>199.1</v>
      </c>
    </row>
    <row r="216" spans="1:8" ht="15" customHeight="1">
      <c r="A216" s="293" t="s">
        <v>253</v>
      </c>
      <c r="B216" s="370" t="s">
        <v>216</v>
      </c>
      <c r="C216" s="311" t="s">
        <v>254</v>
      </c>
      <c r="D216" s="311" t="s">
        <v>8248</v>
      </c>
      <c r="E216" s="515">
        <v>1</v>
      </c>
      <c r="F216" s="641"/>
      <c r="G216" s="479">
        <v>312.73439999999999</v>
      </c>
      <c r="H216" s="227">
        <f>IF(G216="","",G216-G216*COMPASS!$U$9)</f>
        <v>312.73439999999999</v>
      </c>
    </row>
    <row r="217" spans="1:8" ht="15" customHeight="1">
      <c r="A217" s="293" t="s">
        <v>93</v>
      </c>
      <c r="B217" s="370" t="s">
        <v>467</v>
      </c>
      <c r="C217" s="311" t="s">
        <v>7504</v>
      </c>
      <c r="D217" s="311" t="s">
        <v>8249</v>
      </c>
      <c r="E217" s="515">
        <v>1</v>
      </c>
      <c r="F217" s="641"/>
      <c r="G217" s="479">
        <v>120.99120000000001</v>
      </c>
      <c r="H217" s="227">
        <f>IF(G217="","",G217-G217*COMPASS!$U$9)</f>
        <v>120.99120000000001</v>
      </c>
    </row>
    <row r="218" spans="1:8" ht="15" customHeight="1">
      <c r="A218" s="293" t="s">
        <v>666</v>
      </c>
      <c r="B218" s="370" t="s">
        <v>216</v>
      </c>
      <c r="C218" s="311" t="s">
        <v>667</v>
      </c>
      <c r="D218" s="311" t="s">
        <v>8250</v>
      </c>
      <c r="E218" s="515">
        <v>1</v>
      </c>
      <c r="F218" s="641"/>
      <c r="G218" s="479">
        <v>173.96279999999999</v>
      </c>
      <c r="H218" s="227">
        <f>IF(G218="","",G218-G218*COMPASS!$U$9)</f>
        <v>173.96279999999999</v>
      </c>
    </row>
    <row r="219" spans="1:8" ht="15" customHeight="1">
      <c r="A219" s="293" t="s">
        <v>34</v>
      </c>
      <c r="B219" s="370" t="s">
        <v>216</v>
      </c>
      <c r="C219" s="311" t="s">
        <v>35</v>
      </c>
      <c r="D219" s="311" t="s">
        <v>8251</v>
      </c>
      <c r="E219" s="515">
        <v>1</v>
      </c>
      <c r="F219" s="641"/>
      <c r="G219" s="479">
        <v>226.94760000000002</v>
      </c>
      <c r="H219" s="227">
        <f>IF(G219="","",G219-G219*COMPASS!$U$9)</f>
        <v>226.94760000000002</v>
      </c>
    </row>
    <row r="220" spans="1:8" ht="15" customHeight="1">
      <c r="A220" s="293" t="s">
        <v>16731</v>
      </c>
      <c r="B220" s="370" t="s">
        <v>467</v>
      </c>
      <c r="C220" s="311">
        <v>760258665</v>
      </c>
      <c r="D220" s="311" t="s">
        <v>16732</v>
      </c>
      <c r="E220" s="515">
        <v>1</v>
      </c>
      <c r="F220" s="641"/>
      <c r="G220" s="479">
        <v>154.71700000000001</v>
      </c>
      <c r="H220" s="227">
        <f>IF(G220="","",G220-G220*COMPASS!$U$9)</f>
        <v>154.71700000000001</v>
      </c>
    </row>
    <row r="221" spans="1:8" ht="15" customHeight="1">
      <c r="A221" s="293" t="s">
        <v>16733</v>
      </c>
      <c r="B221" s="370" t="s">
        <v>467</v>
      </c>
      <c r="C221" s="311">
        <v>760258666</v>
      </c>
      <c r="D221" s="311" t="s">
        <v>16734</v>
      </c>
      <c r="E221" s="515">
        <v>1</v>
      </c>
      <c r="F221" s="641"/>
      <c r="G221" s="479">
        <v>206.51400000000001</v>
      </c>
      <c r="H221" s="227">
        <f>IF(G221="","",G221-G221*COMPASS!$U$9)</f>
        <v>206.51400000000001</v>
      </c>
    </row>
    <row r="222" spans="1:8" ht="15" customHeight="1">
      <c r="A222" s="347" t="s">
        <v>6213</v>
      </c>
      <c r="B222" s="371" t="s">
        <v>216</v>
      </c>
      <c r="C222" s="311" t="s">
        <v>6214</v>
      </c>
      <c r="D222" s="311" t="s">
        <v>8252</v>
      </c>
      <c r="E222" s="515">
        <v>1</v>
      </c>
      <c r="F222" s="641"/>
      <c r="G222" s="479">
        <v>173.96279999999999</v>
      </c>
      <c r="H222" s="227">
        <f>IF(G222="","",G222-G222*COMPASS!$U$9)</f>
        <v>173.96279999999999</v>
      </c>
    </row>
    <row r="223" spans="1:8" ht="15" customHeight="1">
      <c r="A223" s="347" t="s">
        <v>6215</v>
      </c>
      <c r="B223" s="371" t="s">
        <v>216</v>
      </c>
      <c r="C223" s="311" t="s">
        <v>6216</v>
      </c>
      <c r="D223" s="311" t="s">
        <v>8253</v>
      </c>
      <c r="E223" s="515">
        <v>1</v>
      </c>
      <c r="F223" s="641"/>
      <c r="G223" s="479">
        <v>226.94760000000002</v>
      </c>
      <c r="H223" s="227">
        <f>IF(G223="","",G223-G223*COMPASS!$U$9)</f>
        <v>226.94760000000002</v>
      </c>
    </row>
    <row r="224" spans="1:8" ht="15" customHeight="1">
      <c r="A224" s="293" t="s">
        <v>409</v>
      </c>
      <c r="B224" s="370" t="s">
        <v>216</v>
      </c>
      <c r="C224" s="311" t="s">
        <v>410</v>
      </c>
      <c r="D224" s="311" t="s">
        <v>8254</v>
      </c>
      <c r="E224" s="515">
        <v>1</v>
      </c>
      <c r="F224" s="641"/>
      <c r="G224" s="479">
        <v>242.08800000000002</v>
      </c>
      <c r="H224" s="227">
        <f>IF(G224="","",G224-G224*COMPASS!$U$9)</f>
        <v>242.08800000000002</v>
      </c>
    </row>
    <row r="225" spans="1:8" ht="15" customHeight="1">
      <c r="A225" s="528" t="s">
        <v>651</v>
      </c>
      <c r="B225" s="528"/>
      <c r="C225" s="528"/>
      <c r="D225" s="528"/>
      <c r="E225" s="528"/>
      <c r="F225" s="528"/>
      <c r="G225" s="528"/>
      <c r="H225" s="227" t="str">
        <f>IF(G225="","",G225-G225*COMPASS!$U$9)</f>
        <v/>
      </c>
    </row>
    <row r="226" spans="1:8" ht="15" customHeight="1">
      <c r="A226" s="293" t="s">
        <v>889</v>
      </c>
      <c r="B226" s="370" t="s">
        <v>216</v>
      </c>
      <c r="C226" s="311" t="s">
        <v>7505</v>
      </c>
      <c r="D226" s="294" t="s">
        <v>8255</v>
      </c>
      <c r="E226" s="514">
        <v>1</v>
      </c>
      <c r="F226" s="642"/>
      <c r="G226" s="479">
        <v>4.3559999999999999</v>
      </c>
      <c r="H226" s="227">
        <f>IF(G226="","",G226-G226*COMPASS!$U$9)</f>
        <v>4.3559999999999999</v>
      </c>
    </row>
    <row r="227" spans="1:8" ht="15" customHeight="1">
      <c r="A227" s="293" t="s">
        <v>459</v>
      </c>
      <c r="B227" s="370" t="s">
        <v>216</v>
      </c>
      <c r="C227" s="311" t="s">
        <v>7506</v>
      </c>
      <c r="D227" s="294" t="s">
        <v>8256</v>
      </c>
      <c r="E227" s="514">
        <v>10</v>
      </c>
      <c r="F227" s="642"/>
      <c r="G227" s="479">
        <v>4.3559999999999999</v>
      </c>
      <c r="H227" s="227">
        <f>IF(G227="","",G227-G227*COMPASS!$U$9)</f>
        <v>4.3559999999999999</v>
      </c>
    </row>
    <row r="228" spans="1:8" ht="15" customHeight="1">
      <c r="A228" s="293" t="s">
        <v>3269</v>
      </c>
      <c r="B228" s="370" t="s">
        <v>467</v>
      </c>
      <c r="C228" s="311" t="s">
        <v>3270</v>
      </c>
      <c r="D228" s="294" t="s">
        <v>8257</v>
      </c>
      <c r="E228" s="514">
        <v>1</v>
      </c>
      <c r="F228" s="396"/>
      <c r="G228" s="479">
        <v>3.3923999999999999</v>
      </c>
      <c r="H228" s="227">
        <f>IF(G228="","",G228-G228*COMPASS!$U$9)</f>
        <v>3.3923999999999999</v>
      </c>
    </row>
    <row r="229" spans="1:8" ht="15" customHeight="1">
      <c r="A229" s="293" t="s">
        <v>887</v>
      </c>
      <c r="B229" s="370" t="s">
        <v>467</v>
      </c>
      <c r="C229" s="311" t="s">
        <v>888</v>
      </c>
      <c r="D229" s="294" t="s">
        <v>8258</v>
      </c>
      <c r="E229" s="515">
        <v>1</v>
      </c>
      <c r="F229" s="641"/>
      <c r="G229" s="479">
        <v>6.9828000000000001</v>
      </c>
      <c r="H229" s="227">
        <f>IF(G229="","",G229-G229*COMPASS!$U$9)</f>
        <v>6.9828000000000001</v>
      </c>
    </row>
    <row r="230" spans="1:8" ht="15" customHeight="1">
      <c r="A230" s="293" t="s">
        <v>16002</v>
      </c>
      <c r="B230" s="370" t="s">
        <v>467</v>
      </c>
      <c r="C230" s="311" t="s">
        <v>16003</v>
      </c>
      <c r="D230" s="294" t="s">
        <v>16004</v>
      </c>
      <c r="E230" s="515">
        <v>1</v>
      </c>
      <c r="F230" s="641"/>
      <c r="G230" s="479">
        <v>4.9104000000000001</v>
      </c>
      <c r="H230" s="227">
        <f>IF(G230="","",G230-G230*COMPASS!$U$9)</f>
        <v>4.9104000000000001</v>
      </c>
    </row>
    <row r="231" spans="1:8" ht="15" customHeight="1">
      <c r="A231" s="528" t="s">
        <v>652</v>
      </c>
      <c r="B231" s="528"/>
      <c r="C231" s="528"/>
      <c r="D231" s="528"/>
      <c r="E231" s="528"/>
      <c r="F231" s="528"/>
      <c r="G231" s="528"/>
      <c r="H231" s="227" t="str">
        <f>IF(G231="","",G231-G231*COMPASS!$U$9)</f>
        <v/>
      </c>
    </row>
    <row r="232" spans="1:8" ht="15" customHeight="1">
      <c r="A232" s="293" t="s">
        <v>10435</v>
      </c>
      <c r="B232" s="370" t="s">
        <v>216</v>
      </c>
      <c r="C232" s="311">
        <v>1336388</v>
      </c>
      <c r="D232" s="294" t="s">
        <v>10436</v>
      </c>
      <c r="E232" s="514">
        <v>1</v>
      </c>
      <c r="F232" s="642"/>
      <c r="G232" s="479">
        <v>9.1476000000000006</v>
      </c>
      <c r="H232" s="227">
        <f>IF(G232="","",G232-G232*COMPASS!$U$9)</f>
        <v>9.1476000000000006</v>
      </c>
    </row>
    <row r="233" spans="1:8" ht="15" customHeight="1">
      <c r="A233" s="293" t="s">
        <v>3271</v>
      </c>
      <c r="B233" s="370" t="s">
        <v>467</v>
      </c>
      <c r="C233" s="311" t="s">
        <v>3272</v>
      </c>
      <c r="D233" s="294" t="s">
        <v>16005</v>
      </c>
      <c r="E233" s="515">
        <v>1</v>
      </c>
      <c r="F233" s="396"/>
      <c r="G233" s="479">
        <v>3.3923999999999999</v>
      </c>
      <c r="H233" s="227">
        <f>IF(G233="","",G233-G233*COMPASS!$U$9)</f>
        <v>3.3923999999999999</v>
      </c>
    </row>
    <row r="234" spans="1:8" ht="15" customHeight="1">
      <c r="A234" s="528" t="s">
        <v>377</v>
      </c>
      <c r="B234" s="528"/>
      <c r="C234" s="528"/>
      <c r="D234" s="528"/>
      <c r="E234" s="528"/>
      <c r="F234" s="528"/>
      <c r="G234" s="528"/>
      <c r="H234" s="227" t="str">
        <f>IF(G234="","",G234-G234*COMPASS!$U$9)</f>
        <v/>
      </c>
    </row>
    <row r="235" spans="1:8" ht="15" customHeight="1">
      <c r="A235" s="293" t="s">
        <v>154</v>
      </c>
      <c r="B235" s="370" t="s">
        <v>216</v>
      </c>
      <c r="C235" s="311" t="s">
        <v>7507</v>
      </c>
      <c r="D235" s="294" t="s">
        <v>8259</v>
      </c>
      <c r="E235" s="515">
        <v>1</v>
      </c>
      <c r="F235" s="642"/>
      <c r="G235" s="479">
        <v>41.1312</v>
      </c>
      <c r="H235" s="227">
        <f>IF(G235="","",G235-G235*COMPASS!$U$9)</f>
        <v>41.1312</v>
      </c>
    </row>
    <row r="236" spans="1:8" ht="15" customHeight="1">
      <c r="A236" s="293" t="s">
        <v>155</v>
      </c>
      <c r="B236" s="370" t="s">
        <v>467</v>
      </c>
      <c r="C236" s="311" t="s">
        <v>7508</v>
      </c>
      <c r="D236" s="311" t="s">
        <v>8260</v>
      </c>
      <c r="E236" s="514">
        <v>1</v>
      </c>
      <c r="F236" s="396"/>
      <c r="G236" s="479">
        <v>35.494800000000005</v>
      </c>
      <c r="H236" s="227">
        <f>IF(G236="","",G236-G236*COMPASS!$U$9)</f>
        <v>35.494800000000005</v>
      </c>
    </row>
    <row r="237" spans="1:8" ht="15" customHeight="1">
      <c r="A237" s="293" t="s">
        <v>156</v>
      </c>
      <c r="B237" s="370" t="s">
        <v>216</v>
      </c>
      <c r="C237" s="311" t="s">
        <v>7509</v>
      </c>
      <c r="D237" s="294" t="s">
        <v>8261</v>
      </c>
      <c r="E237" s="515">
        <v>10</v>
      </c>
      <c r="F237" s="641"/>
      <c r="G237" s="479">
        <v>39.494400000000006</v>
      </c>
      <c r="H237" s="227">
        <f>IF(G237="","",G237-G237*COMPASS!$U$9)</f>
        <v>39.494400000000006</v>
      </c>
    </row>
    <row r="238" spans="1:8" ht="15" customHeight="1">
      <c r="A238" s="528" t="s">
        <v>7538</v>
      </c>
      <c r="B238" s="528"/>
      <c r="C238" s="528"/>
      <c r="D238" s="528"/>
      <c r="E238" s="528"/>
      <c r="F238" s="528"/>
      <c r="G238" s="528"/>
      <c r="H238" s="227" t="str">
        <f>IF(G238="","",G238-G238*COMPASS!$U$9)</f>
        <v/>
      </c>
    </row>
    <row r="239" spans="1:8" ht="15" customHeight="1">
      <c r="A239" s="347" t="s">
        <v>7627</v>
      </c>
      <c r="B239" s="371" t="s">
        <v>216</v>
      </c>
      <c r="C239" s="311">
        <v>760241517</v>
      </c>
      <c r="D239" s="311" t="s">
        <v>7539</v>
      </c>
      <c r="E239" s="514">
        <v>1</v>
      </c>
      <c r="F239" s="641"/>
      <c r="G239" s="479">
        <v>98.617199999999997</v>
      </c>
      <c r="H239" s="227">
        <f>IF(G239="","",G239-G239*COMPASS!$U$9)</f>
        <v>98.617199999999997</v>
      </c>
    </row>
    <row r="240" spans="1:8" ht="15" customHeight="1">
      <c r="A240" s="347" t="s">
        <v>7628</v>
      </c>
      <c r="B240" s="371" t="s">
        <v>216</v>
      </c>
      <c r="C240" s="311">
        <v>760242455</v>
      </c>
      <c r="D240" s="311" t="s">
        <v>7540</v>
      </c>
      <c r="E240" s="514">
        <v>1</v>
      </c>
      <c r="F240" s="641"/>
      <c r="G240" s="479">
        <v>210.73800000000003</v>
      </c>
      <c r="H240" s="227">
        <f>IF(G240="","",G240-G240*COMPASS!$U$9)</f>
        <v>210.73800000000003</v>
      </c>
    </row>
    <row r="241" spans="1:8" ht="15" customHeight="1">
      <c r="A241" s="347" t="s">
        <v>7629</v>
      </c>
      <c r="B241" s="371" t="s">
        <v>216</v>
      </c>
      <c r="C241" s="311">
        <v>760241518</v>
      </c>
      <c r="D241" s="311" t="s">
        <v>7541</v>
      </c>
      <c r="E241" s="514">
        <v>1</v>
      </c>
      <c r="F241" s="641"/>
      <c r="G241" s="479">
        <v>111.76440000000001</v>
      </c>
      <c r="H241" s="227">
        <f>IF(G241="","",G241-G241*COMPASS!$U$9)</f>
        <v>111.76440000000001</v>
      </c>
    </row>
    <row r="242" spans="1:8" ht="15" customHeight="1">
      <c r="A242" s="347" t="s">
        <v>7630</v>
      </c>
      <c r="B242" s="371" t="s">
        <v>467</v>
      </c>
      <c r="C242" s="311">
        <v>760242454</v>
      </c>
      <c r="D242" s="311" t="s">
        <v>7542</v>
      </c>
      <c r="E242" s="514">
        <v>1</v>
      </c>
      <c r="F242" s="641"/>
      <c r="G242" s="479">
        <v>185.44680000000002</v>
      </c>
      <c r="H242" s="227">
        <f>IF(G242="","",G242-G242*COMPASS!$U$9)</f>
        <v>185.44680000000002</v>
      </c>
    </row>
    <row r="243" spans="1:8" ht="15" customHeight="1">
      <c r="A243" s="347" t="s">
        <v>7631</v>
      </c>
      <c r="B243" s="371" t="s">
        <v>467</v>
      </c>
      <c r="C243" s="311">
        <v>760241378</v>
      </c>
      <c r="D243" s="311" t="s">
        <v>7632</v>
      </c>
      <c r="E243" s="514">
        <v>18</v>
      </c>
      <c r="F243" s="641"/>
      <c r="G243" s="479">
        <v>24.776399999999999</v>
      </c>
      <c r="H243" s="227">
        <f>IF(G243="","",G243-G243*COMPASS!$U$9)</f>
        <v>24.776399999999999</v>
      </c>
    </row>
    <row r="244" spans="1:8" ht="15" customHeight="1">
      <c r="A244" s="347" t="s">
        <v>16006</v>
      </c>
      <c r="B244" s="371" t="s">
        <v>216</v>
      </c>
      <c r="C244" s="311">
        <v>760245495</v>
      </c>
      <c r="D244" s="311" t="s">
        <v>16007</v>
      </c>
      <c r="E244" s="514">
        <v>1</v>
      </c>
      <c r="F244" s="641"/>
      <c r="G244" s="479">
        <v>321.11640000000006</v>
      </c>
      <c r="H244" s="227">
        <f>IF(G244="","",G244-G244*COMPASS!$U$9)</f>
        <v>321.11640000000006</v>
      </c>
    </row>
    <row r="245" spans="1:8" ht="15" customHeight="1">
      <c r="A245" s="347" t="s">
        <v>16008</v>
      </c>
      <c r="B245" s="371" t="s">
        <v>216</v>
      </c>
      <c r="C245" s="311">
        <v>760245494</v>
      </c>
      <c r="D245" s="311" t="s">
        <v>16009</v>
      </c>
      <c r="E245" s="514">
        <v>1</v>
      </c>
      <c r="F245" s="641"/>
      <c r="G245" s="479">
        <v>429.38280000000003</v>
      </c>
      <c r="H245" s="227">
        <f>IF(G245="","",G245-G245*COMPASS!$U$9)</f>
        <v>429.38280000000003</v>
      </c>
    </row>
    <row r="246" spans="1:8" ht="15" customHeight="1">
      <c r="A246" s="528" t="s">
        <v>7956</v>
      </c>
      <c r="B246" s="528"/>
      <c r="C246" s="528"/>
      <c r="D246" s="528"/>
      <c r="E246" s="528"/>
      <c r="F246" s="528"/>
      <c r="G246" s="528"/>
      <c r="H246" s="227" t="str">
        <f>IF(G246="","",G246-G246*COMPASS!$U$9)</f>
        <v/>
      </c>
    </row>
    <row r="247" spans="1:8" ht="15" customHeight="1">
      <c r="A247" s="347" t="s">
        <v>7957</v>
      </c>
      <c r="B247" s="371" t="s">
        <v>216</v>
      </c>
      <c r="C247" s="311">
        <v>760231506</v>
      </c>
      <c r="D247" s="311" t="s">
        <v>7958</v>
      </c>
      <c r="E247" s="514">
        <v>1</v>
      </c>
      <c r="F247" s="641"/>
      <c r="G247" s="479">
        <v>463.62360000000007</v>
      </c>
      <c r="H247" s="227">
        <f>IF(G247="","",G247-G247*COMPASS!$U$9)</f>
        <v>463.62360000000007</v>
      </c>
    </row>
    <row r="248" spans="1:8" ht="15" customHeight="1">
      <c r="A248" s="347" t="s">
        <v>7959</v>
      </c>
      <c r="B248" s="371" t="s">
        <v>216</v>
      </c>
      <c r="C248" s="311">
        <v>760231514</v>
      </c>
      <c r="D248" s="311" t="s">
        <v>7960</v>
      </c>
      <c r="E248" s="514">
        <v>1</v>
      </c>
      <c r="F248" s="641"/>
      <c r="G248" s="479">
        <v>629.20440000000008</v>
      </c>
      <c r="H248" s="227">
        <f>IF(G248="","",G248-G248*COMPASS!$U$9)</f>
        <v>629.20440000000008</v>
      </c>
    </row>
    <row r="249" spans="1:8" ht="15" customHeight="1">
      <c r="A249" s="347" t="s">
        <v>7961</v>
      </c>
      <c r="B249" s="371" t="s">
        <v>216</v>
      </c>
      <c r="C249" s="311">
        <v>760209940</v>
      </c>
      <c r="D249" s="311" t="s">
        <v>7644</v>
      </c>
      <c r="E249" s="514">
        <v>1</v>
      </c>
      <c r="F249" s="641"/>
      <c r="G249" s="479">
        <v>463.62360000000007</v>
      </c>
      <c r="H249" s="227">
        <f>IF(G249="","",G249-G249*COMPASS!$U$9)</f>
        <v>463.62360000000007</v>
      </c>
    </row>
    <row r="250" spans="1:8" ht="15" customHeight="1">
      <c r="A250" s="347" t="s">
        <v>7962</v>
      </c>
      <c r="B250" s="371" t="s">
        <v>216</v>
      </c>
      <c r="C250" s="311">
        <v>760209957</v>
      </c>
      <c r="D250" s="311" t="s">
        <v>7645</v>
      </c>
      <c r="E250" s="514">
        <v>1</v>
      </c>
      <c r="F250" s="641"/>
      <c r="G250" s="479">
        <v>629.20440000000008</v>
      </c>
      <c r="H250" s="227">
        <f>IF(G250="","",G250-G250*COMPASS!$U$9)</f>
        <v>629.20440000000008</v>
      </c>
    </row>
    <row r="251" spans="1:8" ht="15" customHeight="1">
      <c r="A251" s="528" t="s">
        <v>9676</v>
      </c>
      <c r="B251" s="528"/>
      <c r="C251" s="528"/>
      <c r="D251" s="528"/>
      <c r="E251" s="528"/>
      <c r="F251" s="528"/>
      <c r="G251" s="528"/>
      <c r="H251" s="227" t="str">
        <f>IF(G251="","",G251-G251*COMPASS!$U$9)</f>
        <v/>
      </c>
    </row>
    <row r="252" spans="1:8" ht="15" customHeight="1">
      <c r="A252" s="293" t="s">
        <v>9717</v>
      </c>
      <c r="B252" s="370" t="s">
        <v>216</v>
      </c>
      <c r="C252" s="311">
        <v>760248901</v>
      </c>
      <c r="D252" s="382" t="s">
        <v>9677</v>
      </c>
      <c r="E252" s="514">
        <v>1</v>
      </c>
      <c r="F252" s="642"/>
      <c r="G252" s="479">
        <v>193.0104</v>
      </c>
      <c r="H252" s="227">
        <f>IF(G252="","",G252-G252*COMPASS!$U$9)</f>
        <v>193.0104</v>
      </c>
    </row>
    <row r="253" spans="1:8" ht="15" customHeight="1">
      <c r="A253" s="293" t="s">
        <v>9718</v>
      </c>
      <c r="B253" s="370" t="s">
        <v>216</v>
      </c>
      <c r="C253" s="311">
        <v>760248902</v>
      </c>
      <c r="D253" s="382" t="s">
        <v>9678</v>
      </c>
      <c r="E253" s="514">
        <v>1</v>
      </c>
      <c r="F253" s="642"/>
      <c r="G253" s="479">
        <v>205.00920000000002</v>
      </c>
      <c r="H253" s="227">
        <f>IF(G253="","",G253-G253*COMPASS!$U$9)</f>
        <v>205.00920000000002</v>
      </c>
    </row>
    <row r="254" spans="1:8" ht="15" customHeight="1">
      <c r="A254" s="293" t="s">
        <v>9719</v>
      </c>
      <c r="B254" s="370" t="s">
        <v>216</v>
      </c>
      <c r="C254" s="311">
        <v>760248903</v>
      </c>
      <c r="D254" s="382" t="s">
        <v>9679</v>
      </c>
      <c r="E254" s="514">
        <v>1</v>
      </c>
      <c r="F254" s="642"/>
      <c r="G254" s="479">
        <v>217.11359999999999</v>
      </c>
      <c r="H254" s="227">
        <f>IF(G254="","",G254-G254*COMPASS!$U$9)</f>
        <v>217.11359999999999</v>
      </c>
    </row>
    <row r="255" spans="1:8" ht="15" customHeight="1">
      <c r="A255" s="528" t="s">
        <v>7736</v>
      </c>
      <c r="B255" s="528"/>
      <c r="C255" s="528"/>
      <c r="D255" s="528"/>
      <c r="E255" s="528"/>
      <c r="F255" s="528"/>
      <c r="G255" s="528"/>
      <c r="H255" s="227" t="str">
        <f>IF(G255="","",G255-G255*COMPASS!$U$9)</f>
        <v/>
      </c>
    </row>
    <row r="256" spans="1:8" ht="15" customHeight="1">
      <c r="A256" s="293" t="s">
        <v>2018</v>
      </c>
      <c r="B256" s="370" t="s">
        <v>467</v>
      </c>
      <c r="C256" s="311" t="s">
        <v>7510</v>
      </c>
      <c r="D256" s="311" t="s">
        <v>9690</v>
      </c>
      <c r="E256" s="515">
        <v>1</v>
      </c>
      <c r="F256" s="641"/>
      <c r="G256" s="479">
        <v>34.663200000000003</v>
      </c>
      <c r="H256" s="227">
        <f>IF(G256="","",G256-G256*COMPASS!$U$9)</f>
        <v>34.663200000000003</v>
      </c>
    </row>
    <row r="257" spans="1:8" ht="15" customHeight="1">
      <c r="A257" s="293" t="s">
        <v>2019</v>
      </c>
      <c r="B257" s="370" t="s">
        <v>467</v>
      </c>
      <c r="C257" s="311" t="s">
        <v>7511</v>
      </c>
      <c r="D257" s="311" t="s">
        <v>9691</v>
      </c>
      <c r="E257" s="515">
        <v>1</v>
      </c>
      <c r="F257" s="641"/>
      <c r="G257" s="479">
        <v>37.369199999999999</v>
      </c>
      <c r="H257" s="227">
        <f>IF(G257="","",G257-G257*COMPASS!$U$9)</f>
        <v>37.369199999999999</v>
      </c>
    </row>
    <row r="258" spans="1:8" ht="15" customHeight="1">
      <c r="A258" s="293" t="s">
        <v>2020</v>
      </c>
      <c r="B258" s="370" t="s">
        <v>467</v>
      </c>
      <c r="C258" s="311" t="s">
        <v>7512</v>
      </c>
      <c r="D258" s="311" t="s">
        <v>9692</v>
      </c>
      <c r="E258" s="515">
        <v>1</v>
      </c>
      <c r="F258" s="641"/>
      <c r="G258" s="479">
        <v>40.075200000000002</v>
      </c>
      <c r="H258" s="227">
        <f>IF(G258="","",G258-G258*COMPASS!$U$9)</f>
        <v>40.075200000000002</v>
      </c>
    </row>
    <row r="259" spans="1:8" ht="15" customHeight="1">
      <c r="A259" s="293" t="s">
        <v>2021</v>
      </c>
      <c r="B259" s="370" t="s">
        <v>216</v>
      </c>
      <c r="C259" s="311" t="s">
        <v>7513</v>
      </c>
      <c r="D259" s="311" t="s">
        <v>9693</v>
      </c>
      <c r="E259" s="515">
        <v>1</v>
      </c>
      <c r="F259" s="641"/>
      <c r="G259" s="479">
        <v>45.487200000000001</v>
      </c>
      <c r="H259" s="227">
        <f>IF(G259="","",G259-G259*COMPASS!$U$9)</f>
        <v>45.487200000000001</v>
      </c>
    </row>
    <row r="260" spans="1:8" ht="15" customHeight="1">
      <c r="A260" s="293" t="s">
        <v>2022</v>
      </c>
      <c r="B260" s="370" t="s">
        <v>216</v>
      </c>
      <c r="C260" s="311" t="s">
        <v>157</v>
      </c>
      <c r="D260" s="311" t="s">
        <v>9694</v>
      </c>
      <c r="E260" s="515">
        <v>1</v>
      </c>
      <c r="F260" s="641"/>
      <c r="G260" s="479">
        <v>59.017200000000003</v>
      </c>
      <c r="H260" s="227">
        <f>IF(G260="","",G260-G260*COMPASS!$U$9)</f>
        <v>59.017200000000003</v>
      </c>
    </row>
    <row r="261" spans="1:8" ht="15" customHeight="1">
      <c r="A261" s="293" t="s">
        <v>297</v>
      </c>
      <c r="B261" s="370" t="s">
        <v>216</v>
      </c>
      <c r="C261" s="311" t="s">
        <v>7514</v>
      </c>
      <c r="D261" s="311" t="s">
        <v>9695</v>
      </c>
      <c r="E261" s="515">
        <v>1</v>
      </c>
      <c r="F261" s="641"/>
      <c r="G261" s="479">
        <v>40.352400000000003</v>
      </c>
      <c r="H261" s="227">
        <f>IF(G261="","",G261-G261*COMPASS!$U$9)</f>
        <v>40.352400000000003</v>
      </c>
    </row>
    <row r="262" spans="1:8" ht="15" customHeight="1">
      <c r="A262" s="293" t="s">
        <v>228</v>
      </c>
      <c r="B262" s="370" t="s">
        <v>467</v>
      </c>
      <c r="C262" s="311" t="s">
        <v>7515</v>
      </c>
      <c r="D262" s="311" t="s">
        <v>9696</v>
      </c>
      <c r="E262" s="515">
        <v>1</v>
      </c>
      <c r="F262" s="641"/>
      <c r="G262" s="479">
        <v>40.999200000000002</v>
      </c>
      <c r="H262" s="227">
        <f>IF(G262="","",G262-G262*COMPASS!$U$9)</f>
        <v>40.999200000000002</v>
      </c>
    </row>
    <row r="263" spans="1:8" ht="15" customHeight="1">
      <c r="A263" s="293" t="s">
        <v>403</v>
      </c>
      <c r="B263" s="370" t="s">
        <v>467</v>
      </c>
      <c r="C263" s="311" t="s">
        <v>7516</v>
      </c>
      <c r="D263" s="311" t="s">
        <v>9697</v>
      </c>
      <c r="E263" s="515">
        <v>1</v>
      </c>
      <c r="F263" s="641"/>
      <c r="G263" s="479">
        <v>41.646000000000001</v>
      </c>
      <c r="H263" s="227">
        <f>IF(G263="","",G263-G263*COMPASS!$U$9)</f>
        <v>41.646000000000001</v>
      </c>
    </row>
    <row r="264" spans="1:8" ht="15" customHeight="1">
      <c r="A264" s="293" t="s">
        <v>473</v>
      </c>
      <c r="B264" s="370" t="s">
        <v>216</v>
      </c>
      <c r="C264" s="311" t="s">
        <v>7517</v>
      </c>
      <c r="D264" s="311" t="s">
        <v>9698</v>
      </c>
      <c r="E264" s="515">
        <v>1</v>
      </c>
      <c r="F264" s="641"/>
      <c r="G264" s="479">
        <v>42.939600000000006</v>
      </c>
      <c r="H264" s="227">
        <f>IF(G264="","",G264-G264*COMPASS!$U$9)</f>
        <v>42.939600000000006</v>
      </c>
    </row>
    <row r="265" spans="1:8" ht="15" customHeight="1">
      <c r="A265" s="293" t="s">
        <v>474</v>
      </c>
      <c r="B265" s="370" t="s">
        <v>216</v>
      </c>
      <c r="C265" s="311" t="s">
        <v>462</v>
      </c>
      <c r="D265" s="311" t="s">
        <v>9699</v>
      </c>
      <c r="E265" s="515">
        <v>1</v>
      </c>
      <c r="F265" s="641"/>
      <c r="G265" s="479">
        <v>46.186800000000005</v>
      </c>
      <c r="H265" s="227">
        <f>IF(G265="","",G265-G265*COMPASS!$U$9)</f>
        <v>46.186800000000005</v>
      </c>
    </row>
    <row r="266" spans="1:8" ht="15" customHeight="1">
      <c r="A266" s="528" t="s">
        <v>7737</v>
      </c>
      <c r="B266" s="528"/>
      <c r="C266" s="528"/>
      <c r="D266" s="528"/>
      <c r="E266" s="528"/>
      <c r="F266" s="528"/>
      <c r="G266" s="528"/>
      <c r="H266" s="372" t="str">
        <f>IF(G266="","",G266-G266*COMPASS!$U$9)</f>
        <v/>
      </c>
    </row>
    <row r="267" spans="1:8" ht="15" customHeight="1">
      <c r="A267" s="347" t="s">
        <v>7738</v>
      </c>
      <c r="B267" s="371" t="s">
        <v>467</v>
      </c>
      <c r="C267" s="311" t="s">
        <v>3373</v>
      </c>
      <c r="D267" s="311" t="s">
        <v>7739</v>
      </c>
      <c r="E267" s="514">
        <v>1</v>
      </c>
      <c r="F267" s="642"/>
      <c r="G267" s="479">
        <v>49.790399999999998</v>
      </c>
      <c r="H267" s="227">
        <f>IF(G267="","",G267-G267*COMPASS!$U$9)</f>
        <v>49.790399999999998</v>
      </c>
    </row>
    <row r="268" spans="1:8" ht="15" customHeight="1">
      <c r="A268" s="347" t="s">
        <v>7740</v>
      </c>
      <c r="B268" s="371" t="s">
        <v>467</v>
      </c>
      <c r="C268" s="311" t="s">
        <v>3374</v>
      </c>
      <c r="D268" s="311" t="s">
        <v>7741</v>
      </c>
      <c r="E268" s="514">
        <v>1</v>
      </c>
      <c r="F268" s="642"/>
      <c r="G268" s="479">
        <v>51.189600000000006</v>
      </c>
      <c r="H268" s="227">
        <f>IF(G268="","",G268-G268*COMPASS!$U$9)</f>
        <v>51.189600000000006</v>
      </c>
    </row>
    <row r="269" spans="1:8" ht="15" customHeight="1">
      <c r="A269" s="347" t="s">
        <v>7742</v>
      </c>
      <c r="B269" s="371" t="s">
        <v>467</v>
      </c>
      <c r="C269" s="311" t="s">
        <v>3375</v>
      </c>
      <c r="D269" s="311" t="s">
        <v>7743</v>
      </c>
      <c r="E269" s="514">
        <v>1</v>
      </c>
      <c r="F269" s="642"/>
      <c r="G269" s="479">
        <v>52.628399999999999</v>
      </c>
      <c r="H269" s="227">
        <f>IF(G269="","",G269-G269*COMPASS!$U$9)</f>
        <v>52.628399999999999</v>
      </c>
    </row>
    <row r="270" spans="1:8" ht="15" customHeight="1">
      <c r="A270" s="347" t="s">
        <v>7744</v>
      </c>
      <c r="B270" s="371" t="s">
        <v>216</v>
      </c>
      <c r="C270" s="311" t="s">
        <v>3376</v>
      </c>
      <c r="D270" s="311" t="s">
        <v>7745</v>
      </c>
      <c r="E270" s="514">
        <v>1</v>
      </c>
      <c r="F270" s="642"/>
      <c r="G270" s="479">
        <v>54.740400000000001</v>
      </c>
      <c r="H270" s="227">
        <f>IF(G270="","",G270-G270*COMPASS!$U$9)</f>
        <v>54.740400000000001</v>
      </c>
    </row>
    <row r="271" spans="1:8" ht="15" customHeight="1">
      <c r="A271" s="347" t="s">
        <v>7746</v>
      </c>
      <c r="B271" s="371" t="s">
        <v>216</v>
      </c>
      <c r="C271" s="311" t="s">
        <v>3377</v>
      </c>
      <c r="D271" s="311" t="s">
        <v>7747</v>
      </c>
      <c r="E271" s="514">
        <v>1</v>
      </c>
      <c r="F271" s="642"/>
      <c r="G271" s="479">
        <v>58.885200000000005</v>
      </c>
      <c r="H271" s="227">
        <f>IF(G271="","",G271-G271*COMPASS!$U$9)</f>
        <v>58.885200000000005</v>
      </c>
    </row>
    <row r="272" spans="1:8" ht="15" customHeight="1">
      <c r="A272" s="347" t="s">
        <v>7748</v>
      </c>
      <c r="B272" s="371" t="s">
        <v>216</v>
      </c>
      <c r="C272" s="311" t="s">
        <v>3378</v>
      </c>
      <c r="D272" s="311" t="s">
        <v>7749</v>
      </c>
      <c r="E272" s="514">
        <v>1</v>
      </c>
      <c r="F272" s="642"/>
      <c r="G272" s="479">
        <v>51.757200000000005</v>
      </c>
      <c r="H272" s="227">
        <f>IF(G272="","",G272-G272*COMPASS!$U$9)</f>
        <v>51.757200000000005</v>
      </c>
    </row>
    <row r="273" spans="1:8" ht="15" customHeight="1">
      <c r="A273" s="347" t="s">
        <v>7750</v>
      </c>
      <c r="B273" s="371" t="s">
        <v>216</v>
      </c>
      <c r="C273" s="311" t="s">
        <v>3379</v>
      </c>
      <c r="D273" s="311" t="s">
        <v>7751</v>
      </c>
      <c r="E273" s="514">
        <v>1</v>
      </c>
      <c r="F273" s="642"/>
      <c r="G273" s="479">
        <v>53.195999999999998</v>
      </c>
      <c r="H273" s="227">
        <f>IF(G273="","",G273-G273*COMPASS!$U$9)</f>
        <v>53.195999999999998</v>
      </c>
    </row>
    <row r="274" spans="1:8" ht="15" customHeight="1">
      <c r="A274" s="347" t="s">
        <v>7752</v>
      </c>
      <c r="B274" s="371" t="s">
        <v>467</v>
      </c>
      <c r="C274" s="311" t="s">
        <v>3380</v>
      </c>
      <c r="D274" s="311" t="s">
        <v>7753</v>
      </c>
      <c r="E274" s="514">
        <v>1</v>
      </c>
      <c r="F274" s="642"/>
      <c r="G274" s="479">
        <v>54.555599999999998</v>
      </c>
      <c r="H274" s="227">
        <f>IF(G274="","",G274-G274*COMPASS!$U$9)</f>
        <v>54.555599999999998</v>
      </c>
    </row>
    <row r="275" spans="1:8" ht="15" customHeight="1">
      <c r="A275" s="347" t="s">
        <v>7754</v>
      </c>
      <c r="B275" s="371" t="s">
        <v>216</v>
      </c>
      <c r="C275" s="311" t="s">
        <v>3381</v>
      </c>
      <c r="D275" s="311" t="s">
        <v>7755</v>
      </c>
      <c r="E275" s="514">
        <v>1</v>
      </c>
      <c r="F275" s="642"/>
      <c r="G275" s="479">
        <v>56.654400000000003</v>
      </c>
      <c r="H275" s="227">
        <f>IF(G275="","",G275-G275*COMPASS!$U$9)</f>
        <v>56.654400000000003</v>
      </c>
    </row>
    <row r="276" spans="1:8" ht="15" customHeight="1">
      <c r="A276" s="347" t="s">
        <v>7756</v>
      </c>
      <c r="B276" s="371" t="s">
        <v>216</v>
      </c>
      <c r="C276" s="311" t="s">
        <v>3382</v>
      </c>
      <c r="D276" s="311" t="s">
        <v>7757</v>
      </c>
      <c r="E276" s="514">
        <v>1</v>
      </c>
      <c r="F276" s="642"/>
      <c r="G276" s="479">
        <v>60.970799999999997</v>
      </c>
      <c r="H276" s="227">
        <f>IF(G276="","",G276-G276*COMPASS!$U$9)</f>
        <v>60.970799999999997</v>
      </c>
    </row>
    <row r="277" spans="1:8" ht="15" customHeight="1">
      <c r="A277" s="347" t="s">
        <v>7758</v>
      </c>
      <c r="B277" s="371" t="s">
        <v>216</v>
      </c>
      <c r="C277" s="311" t="s">
        <v>3383</v>
      </c>
      <c r="D277" s="311" t="s">
        <v>7759</v>
      </c>
      <c r="E277" s="514">
        <v>1</v>
      </c>
      <c r="F277" s="642"/>
      <c r="G277" s="479">
        <v>53.750399999999999</v>
      </c>
      <c r="H277" s="227">
        <f>IF(G277="","",G277-G277*COMPASS!$U$9)</f>
        <v>53.750399999999999</v>
      </c>
    </row>
    <row r="278" spans="1:8" ht="15" customHeight="1">
      <c r="A278" s="347" t="s">
        <v>7760</v>
      </c>
      <c r="B278" s="371" t="s">
        <v>216</v>
      </c>
      <c r="C278" s="311" t="s">
        <v>3384</v>
      </c>
      <c r="D278" s="311" t="s">
        <v>7761</v>
      </c>
      <c r="E278" s="514">
        <v>1</v>
      </c>
      <c r="F278" s="642"/>
      <c r="G278" s="479">
        <v>55.149600000000007</v>
      </c>
      <c r="H278" s="227">
        <f>IF(G278="","",G278-G278*COMPASS!$U$9)</f>
        <v>55.149600000000007</v>
      </c>
    </row>
    <row r="279" spans="1:8" ht="15" customHeight="1">
      <c r="A279" s="347" t="s">
        <v>7762</v>
      </c>
      <c r="B279" s="371" t="s">
        <v>216</v>
      </c>
      <c r="C279" s="311" t="s">
        <v>3385</v>
      </c>
      <c r="D279" s="311" t="s">
        <v>7763</v>
      </c>
      <c r="E279" s="514">
        <v>1</v>
      </c>
      <c r="F279" s="642"/>
      <c r="G279" s="479">
        <v>56.548800000000007</v>
      </c>
      <c r="H279" s="227">
        <f>IF(G279="","",G279-G279*COMPASS!$U$9)</f>
        <v>56.548800000000007</v>
      </c>
    </row>
    <row r="280" spans="1:8" ht="15" customHeight="1">
      <c r="A280" s="347" t="s">
        <v>7764</v>
      </c>
      <c r="B280" s="371" t="s">
        <v>216</v>
      </c>
      <c r="C280" s="311" t="s">
        <v>3386</v>
      </c>
      <c r="D280" s="311" t="s">
        <v>7765</v>
      </c>
      <c r="E280" s="514">
        <v>1</v>
      </c>
      <c r="F280" s="642"/>
      <c r="G280" s="479">
        <v>58.647600000000004</v>
      </c>
      <c r="H280" s="227">
        <f>IF(G280="","",G280-G280*COMPASS!$U$9)</f>
        <v>58.647600000000004</v>
      </c>
    </row>
    <row r="281" spans="1:8" ht="15" customHeight="1">
      <c r="A281" s="347" t="s">
        <v>7766</v>
      </c>
      <c r="B281" s="371" t="s">
        <v>216</v>
      </c>
      <c r="C281" s="311" t="s">
        <v>3387</v>
      </c>
      <c r="D281" s="311" t="s">
        <v>7767</v>
      </c>
      <c r="E281" s="514">
        <v>1</v>
      </c>
      <c r="F281" s="642"/>
      <c r="G281" s="479">
        <v>62.845200000000006</v>
      </c>
      <c r="H281" s="227">
        <f>IF(G281="","",G281-G281*COMPASS!$U$9)</f>
        <v>62.845200000000006</v>
      </c>
    </row>
    <row r="282" spans="1:8" ht="15" customHeight="1">
      <c r="A282" s="347" t="s">
        <v>16010</v>
      </c>
      <c r="B282" s="371" t="s">
        <v>467</v>
      </c>
      <c r="C282" s="311" t="s">
        <v>16011</v>
      </c>
      <c r="D282" s="311" t="s">
        <v>16012</v>
      </c>
      <c r="E282" s="514">
        <v>1</v>
      </c>
      <c r="F282" s="641"/>
      <c r="G282" s="479">
        <v>9.4700000000000006</v>
      </c>
      <c r="H282" s="227">
        <f>IF(G282="","",G282-G282*COMPASS!$U$9)</f>
        <v>9.4700000000000006</v>
      </c>
    </row>
    <row r="283" spans="1:8" ht="15" customHeight="1">
      <c r="A283" s="347" t="s">
        <v>16013</v>
      </c>
      <c r="B283" s="371" t="s">
        <v>467</v>
      </c>
      <c r="C283" s="311" t="s">
        <v>16014</v>
      </c>
      <c r="D283" s="311" t="s">
        <v>16015</v>
      </c>
      <c r="E283" s="514">
        <v>1</v>
      </c>
      <c r="F283" s="641"/>
      <c r="G283" s="479">
        <v>10.47</v>
      </c>
      <c r="H283" s="227">
        <f>IF(G283="","",G283-G283*COMPASS!$U$9)</f>
        <v>10.47</v>
      </c>
    </row>
    <row r="284" spans="1:8" ht="15" customHeight="1">
      <c r="A284" s="347" t="s">
        <v>16016</v>
      </c>
      <c r="B284" s="371" t="s">
        <v>467</v>
      </c>
      <c r="C284" s="311" t="s">
        <v>16017</v>
      </c>
      <c r="D284" s="311" t="s">
        <v>16018</v>
      </c>
      <c r="E284" s="514">
        <v>1</v>
      </c>
      <c r="F284" s="641"/>
      <c r="G284" s="479">
        <v>11.48</v>
      </c>
      <c r="H284" s="227">
        <f>IF(G284="","",G284-G284*COMPASS!$U$9)</f>
        <v>11.48</v>
      </c>
    </row>
    <row r="285" spans="1:8" ht="15" customHeight="1">
      <c r="A285" s="528" t="s">
        <v>7768</v>
      </c>
      <c r="B285" s="528"/>
      <c r="C285" s="528"/>
      <c r="D285" s="528"/>
      <c r="E285" s="528"/>
      <c r="F285" s="528"/>
      <c r="G285" s="528"/>
      <c r="H285" s="227" t="str">
        <f>IF(G285="","",G285-G285*COMPASS!$U$9)</f>
        <v/>
      </c>
    </row>
    <row r="286" spans="1:8" ht="15" customHeight="1">
      <c r="A286" s="347" t="s">
        <v>7769</v>
      </c>
      <c r="B286" s="371" t="s">
        <v>216</v>
      </c>
      <c r="C286" s="311" t="s">
        <v>3389</v>
      </c>
      <c r="D286" s="311" t="s">
        <v>7770</v>
      </c>
      <c r="E286" s="514">
        <v>1</v>
      </c>
      <c r="F286" s="642"/>
      <c r="G286" s="479">
        <v>51.92880000000001</v>
      </c>
      <c r="H286" s="227">
        <f>IF(G286="","",G286-G286*COMPASS!$U$9)</f>
        <v>51.92880000000001</v>
      </c>
    </row>
    <row r="287" spans="1:8" ht="15" customHeight="1">
      <c r="A287" s="347" t="s">
        <v>7771</v>
      </c>
      <c r="B287" s="371" t="s">
        <v>467</v>
      </c>
      <c r="C287" s="311" t="s">
        <v>3390</v>
      </c>
      <c r="D287" s="311" t="s">
        <v>7772</v>
      </c>
      <c r="E287" s="514">
        <v>1</v>
      </c>
      <c r="F287" s="642"/>
      <c r="G287" s="479">
        <v>54.753599999999999</v>
      </c>
      <c r="H287" s="227">
        <f>IF(G287="","",G287-G287*COMPASS!$U$9)</f>
        <v>54.753599999999999</v>
      </c>
    </row>
    <row r="288" spans="1:8" ht="15" customHeight="1">
      <c r="A288" s="347" t="s">
        <v>7773</v>
      </c>
      <c r="B288" s="371" t="s">
        <v>467</v>
      </c>
      <c r="C288" s="311" t="s">
        <v>3391</v>
      </c>
      <c r="D288" s="311" t="s">
        <v>7774</v>
      </c>
      <c r="E288" s="514">
        <v>1</v>
      </c>
      <c r="F288" s="642"/>
      <c r="G288" s="479">
        <v>57.565200000000004</v>
      </c>
      <c r="H288" s="227">
        <f>IF(G288="","",G288-G288*COMPASS!$U$9)</f>
        <v>57.565200000000004</v>
      </c>
    </row>
    <row r="289" spans="1:8" ht="15" customHeight="1">
      <c r="A289" s="347" t="s">
        <v>7775</v>
      </c>
      <c r="B289" s="371" t="s">
        <v>467</v>
      </c>
      <c r="C289" s="311" t="s">
        <v>3392</v>
      </c>
      <c r="D289" s="311" t="s">
        <v>7776</v>
      </c>
      <c r="E289" s="514">
        <v>1</v>
      </c>
      <c r="F289" s="642"/>
      <c r="G289" s="479">
        <v>61.815600000000003</v>
      </c>
      <c r="H289" s="227">
        <f>IF(G289="","",G289-G289*COMPASS!$U$9)</f>
        <v>61.815600000000003</v>
      </c>
    </row>
    <row r="290" spans="1:8" ht="15" customHeight="1">
      <c r="A290" s="347" t="s">
        <v>7777</v>
      </c>
      <c r="B290" s="371" t="s">
        <v>216</v>
      </c>
      <c r="C290" s="311" t="s">
        <v>3393</v>
      </c>
      <c r="D290" s="311" t="s">
        <v>7778</v>
      </c>
      <c r="E290" s="514">
        <v>1</v>
      </c>
      <c r="F290" s="642"/>
      <c r="G290" s="479">
        <v>70.290000000000006</v>
      </c>
      <c r="H290" s="227">
        <f>IF(G290="","",G290-G290*COMPASS!$U$9)</f>
        <v>70.290000000000006</v>
      </c>
    </row>
    <row r="291" spans="1:8" ht="15" customHeight="1">
      <c r="A291" s="347" t="s">
        <v>7779</v>
      </c>
      <c r="B291" s="371" t="s">
        <v>216</v>
      </c>
      <c r="C291" s="311" t="s">
        <v>3394</v>
      </c>
      <c r="D291" s="311" t="s">
        <v>7780</v>
      </c>
      <c r="E291" s="514">
        <v>1</v>
      </c>
      <c r="F291" s="642"/>
      <c r="G291" s="479">
        <v>56.509200000000007</v>
      </c>
      <c r="H291" s="227">
        <f>IF(G291="","",G291-G291*COMPASS!$U$9)</f>
        <v>56.509200000000007</v>
      </c>
    </row>
    <row r="292" spans="1:8" ht="15" customHeight="1">
      <c r="A292" s="347" t="s">
        <v>7781</v>
      </c>
      <c r="B292" s="371" t="s">
        <v>216</v>
      </c>
      <c r="C292" s="311" t="s">
        <v>3395</v>
      </c>
      <c r="D292" s="311" t="s">
        <v>7782</v>
      </c>
      <c r="E292" s="514">
        <v>1</v>
      </c>
      <c r="F292" s="642"/>
      <c r="G292" s="479">
        <v>59.347200000000001</v>
      </c>
      <c r="H292" s="227">
        <f>IF(G292="","",G292-G292*COMPASS!$U$9)</f>
        <v>59.347200000000001</v>
      </c>
    </row>
    <row r="293" spans="1:8" ht="15" customHeight="1">
      <c r="A293" s="347" t="s">
        <v>7783</v>
      </c>
      <c r="B293" s="371" t="s">
        <v>216</v>
      </c>
      <c r="C293" s="311" t="s">
        <v>3396</v>
      </c>
      <c r="D293" s="311" t="s">
        <v>7784</v>
      </c>
      <c r="E293" s="514">
        <v>1</v>
      </c>
      <c r="F293" s="642"/>
      <c r="G293" s="479">
        <v>62.158800000000006</v>
      </c>
      <c r="H293" s="227">
        <f>IF(G293="","",G293-G293*COMPASS!$U$9)</f>
        <v>62.158800000000006</v>
      </c>
    </row>
    <row r="294" spans="1:8" ht="15" customHeight="1">
      <c r="A294" s="347" t="s">
        <v>7785</v>
      </c>
      <c r="B294" s="371" t="s">
        <v>216</v>
      </c>
      <c r="C294" s="311" t="s">
        <v>3397</v>
      </c>
      <c r="D294" s="311" t="s">
        <v>7786</v>
      </c>
      <c r="E294" s="514">
        <v>1</v>
      </c>
      <c r="F294" s="642"/>
      <c r="G294" s="479">
        <v>66.396000000000001</v>
      </c>
      <c r="H294" s="227">
        <f>IF(G294="","",G294-G294*COMPASS!$U$9)</f>
        <v>66.396000000000001</v>
      </c>
    </row>
    <row r="295" spans="1:8" ht="15" customHeight="1">
      <c r="A295" s="347" t="s">
        <v>7787</v>
      </c>
      <c r="B295" s="371" t="s">
        <v>216</v>
      </c>
      <c r="C295" s="311" t="s">
        <v>3398</v>
      </c>
      <c r="D295" s="311" t="s">
        <v>7788</v>
      </c>
      <c r="E295" s="514">
        <v>1</v>
      </c>
      <c r="F295" s="642"/>
      <c r="G295" s="479">
        <v>74.870400000000004</v>
      </c>
      <c r="H295" s="227">
        <f>IF(G295="","",G295-G295*COMPASS!$U$9)</f>
        <v>74.870400000000004</v>
      </c>
    </row>
    <row r="296" spans="1:8" ht="15" customHeight="1">
      <c r="A296" s="347" t="s">
        <v>7789</v>
      </c>
      <c r="B296" s="371" t="s">
        <v>216</v>
      </c>
      <c r="C296" s="311" t="s">
        <v>3399</v>
      </c>
      <c r="D296" s="311" t="s">
        <v>7790</v>
      </c>
      <c r="E296" s="514">
        <v>1</v>
      </c>
      <c r="F296" s="642"/>
      <c r="G296" s="479">
        <v>61.102800000000002</v>
      </c>
      <c r="H296" s="227">
        <f>IF(G296="","",G296-G296*COMPASS!$U$9)</f>
        <v>61.102800000000002</v>
      </c>
    </row>
    <row r="297" spans="1:8" ht="15" customHeight="1">
      <c r="A297" s="347" t="s">
        <v>7791</v>
      </c>
      <c r="B297" s="371" t="s">
        <v>216</v>
      </c>
      <c r="C297" s="311" t="s">
        <v>3400</v>
      </c>
      <c r="D297" s="311" t="s">
        <v>7792</v>
      </c>
      <c r="E297" s="514">
        <v>1</v>
      </c>
      <c r="F297" s="642"/>
      <c r="G297" s="479">
        <v>63.927600000000005</v>
      </c>
      <c r="H297" s="227">
        <f>IF(G297="","",G297-G297*COMPASS!$U$9)</f>
        <v>63.927600000000005</v>
      </c>
    </row>
    <row r="298" spans="1:8" ht="15" customHeight="1">
      <c r="A298" s="347" t="s">
        <v>7793</v>
      </c>
      <c r="B298" s="371" t="s">
        <v>216</v>
      </c>
      <c r="C298" s="311" t="s">
        <v>3401</v>
      </c>
      <c r="D298" s="311" t="s">
        <v>7794</v>
      </c>
      <c r="E298" s="514">
        <v>1</v>
      </c>
      <c r="F298" s="642"/>
      <c r="G298" s="479">
        <v>66.752400000000009</v>
      </c>
      <c r="H298" s="227">
        <f>IF(G298="","",G298-G298*COMPASS!$U$9)</f>
        <v>66.752400000000009</v>
      </c>
    </row>
    <row r="299" spans="1:8" ht="15" customHeight="1">
      <c r="A299" s="347" t="s">
        <v>7795</v>
      </c>
      <c r="B299" s="371" t="s">
        <v>216</v>
      </c>
      <c r="C299" s="311" t="s">
        <v>3402</v>
      </c>
      <c r="D299" s="311" t="s">
        <v>7796</v>
      </c>
      <c r="E299" s="514">
        <v>1</v>
      </c>
      <c r="F299" s="642"/>
      <c r="G299" s="479">
        <v>70.98960000000001</v>
      </c>
      <c r="H299" s="227">
        <f>IF(G299="","",G299-G299*COMPASS!$U$9)</f>
        <v>70.98960000000001</v>
      </c>
    </row>
    <row r="300" spans="1:8" ht="15" customHeight="1">
      <c r="A300" s="347" t="s">
        <v>7797</v>
      </c>
      <c r="B300" s="371" t="s">
        <v>216</v>
      </c>
      <c r="C300" s="311" t="s">
        <v>3403</v>
      </c>
      <c r="D300" s="311" t="s">
        <v>7798</v>
      </c>
      <c r="E300" s="514">
        <v>1</v>
      </c>
      <c r="F300" s="642"/>
      <c r="G300" s="479">
        <v>79.464000000000013</v>
      </c>
      <c r="H300" s="227">
        <f>IF(G300="","",G300-G300*COMPASS!$U$9)</f>
        <v>79.464000000000013</v>
      </c>
    </row>
    <row r="301" spans="1:8" ht="15" customHeight="1">
      <c r="A301" s="528" t="s">
        <v>676</v>
      </c>
      <c r="B301" s="528"/>
      <c r="C301" s="528"/>
      <c r="D301" s="528"/>
      <c r="E301" s="528"/>
      <c r="F301" s="528"/>
      <c r="G301" s="528"/>
      <c r="H301" s="227" t="str">
        <f>IF(G301="","",G301-G301*COMPASS!$U$9)</f>
        <v/>
      </c>
    </row>
    <row r="302" spans="1:8" ht="15" customHeight="1">
      <c r="A302" s="293" t="s">
        <v>53</v>
      </c>
      <c r="B302" s="370" t="s">
        <v>467</v>
      </c>
      <c r="C302" s="317" t="s">
        <v>7518</v>
      </c>
      <c r="D302" s="349" t="s">
        <v>9700</v>
      </c>
      <c r="E302" s="514">
        <v>2</v>
      </c>
      <c r="F302" s="641"/>
      <c r="G302" s="479">
        <v>6.7320000000000002</v>
      </c>
      <c r="H302" s="227">
        <f>IF(G302="","",G302-G302*COMPASS!$U$9)</f>
        <v>6.7320000000000002</v>
      </c>
    </row>
    <row r="303" spans="1:8" ht="0.6" customHeight="1">
      <c r="A303" s="293" t="s">
        <v>3263</v>
      </c>
      <c r="B303" s="370" t="s">
        <v>4437</v>
      </c>
      <c r="C303" s="317" t="s">
        <v>7519</v>
      </c>
      <c r="D303" s="349" t="s">
        <v>9701</v>
      </c>
      <c r="E303" s="514">
        <v>2</v>
      </c>
      <c r="F303" s="643"/>
      <c r="G303" s="479">
        <v>8.9760000000000009</v>
      </c>
      <c r="H303" s="227">
        <f>IF(G303="","",G303-G303*COMPASS!$U$9)</f>
        <v>8.9760000000000009</v>
      </c>
    </row>
    <row r="304" spans="1:8" ht="15" customHeight="1">
      <c r="A304" s="293" t="s">
        <v>3264</v>
      </c>
      <c r="B304" s="370" t="s">
        <v>467</v>
      </c>
      <c r="C304" s="317" t="s">
        <v>7520</v>
      </c>
      <c r="D304" s="349" t="s">
        <v>9702</v>
      </c>
      <c r="E304" s="514">
        <v>2</v>
      </c>
      <c r="F304" s="641"/>
      <c r="G304" s="479">
        <v>9.3192000000000004</v>
      </c>
      <c r="H304" s="227">
        <f>IF(G304="","",G304-G304*COMPASS!$U$9)</f>
        <v>9.3192000000000004</v>
      </c>
    </row>
    <row r="305" spans="1:8" ht="15" customHeight="1">
      <c r="A305" s="293" t="s">
        <v>52</v>
      </c>
      <c r="B305" s="370" t="s">
        <v>467</v>
      </c>
      <c r="C305" s="317" t="s">
        <v>7521</v>
      </c>
      <c r="D305" s="349" t="s">
        <v>9703</v>
      </c>
      <c r="E305" s="514">
        <v>2</v>
      </c>
      <c r="F305" s="641"/>
      <c r="G305" s="479">
        <v>6.7320000000000002</v>
      </c>
      <c r="H305" s="227">
        <f>IF(G305="","",G305-G305*COMPASS!$U$9)</f>
        <v>6.7320000000000002</v>
      </c>
    </row>
    <row r="306" spans="1:8" ht="15" customHeight="1">
      <c r="A306" s="293" t="s">
        <v>51</v>
      </c>
      <c r="B306" s="370" t="s">
        <v>467</v>
      </c>
      <c r="C306" s="317" t="s">
        <v>7522</v>
      </c>
      <c r="D306" s="349" t="s">
        <v>9704</v>
      </c>
      <c r="E306" s="514">
        <v>2</v>
      </c>
      <c r="F306" s="641"/>
      <c r="G306" s="479">
        <v>8.8440000000000012</v>
      </c>
      <c r="H306" s="227">
        <f>IF(G306="","",G306-G306*COMPASS!$U$9)</f>
        <v>8.8440000000000012</v>
      </c>
    </row>
    <row r="307" spans="1:8" ht="15" customHeight="1">
      <c r="A307" s="293" t="s">
        <v>16019</v>
      </c>
      <c r="B307" s="370" t="s">
        <v>467</v>
      </c>
      <c r="C307" s="317" t="s">
        <v>16020</v>
      </c>
      <c r="D307" s="349" t="s">
        <v>16021</v>
      </c>
      <c r="E307" s="514">
        <v>2</v>
      </c>
      <c r="F307" s="641"/>
      <c r="G307" s="479">
        <v>3.1280000000000001</v>
      </c>
      <c r="H307" s="227">
        <f>IF(G307="","",G307-G307*COMPASS!$U$9)</f>
        <v>3.1280000000000001</v>
      </c>
    </row>
    <row r="308" spans="1:8" ht="15" customHeight="1">
      <c r="A308" s="293" t="s">
        <v>16735</v>
      </c>
      <c r="B308" s="370" t="s">
        <v>467</v>
      </c>
      <c r="C308" s="317">
        <v>760246159</v>
      </c>
      <c r="D308" s="349" t="s">
        <v>16736</v>
      </c>
      <c r="E308" s="514">
        <v>1</v>
      </c>
      <c r="F308" s="641"/>
      <c r="G308" s="479">
        <v>21.776</v>
      </c>
      <c r="H308" s="227">
        <f>IF(G308="","",G308-G308*COMPASS!$U$9)</f>
        <v>21.776</v>
      </c>
    </row>
    <row r="309" spans="1:8" ht="15" customHeight="1">
      <c r="A309" s="347" t="s">
        <v>7799</v>
      </c>
      <c r="B309" s="371" t="s">
        <v>467</v>
      </c>
      <c r="C309" s="311" t="s">
        <v>3404</v>
      </c>
      <c r="D309" s="311" t="s">
        <v>9705</v>
      </c>
      <c r="E309" s="514">
        <v>2</v>
      </c>
      <c r="F309" s="641"/>
      <c r="G309" s="479">
        <v>13.714800000000002</v>
      </c>
      <c r="H309" s="227">
        <f>IF(G309="","",G309-G309*COMPASS!$U$9)</f>
        <v>13.714800000000002</v>
      </c>
    </row>
    <row r="310" spans="1:8" ht="15" customHeight="1">
      <c r="A310" s="347" t="s">
        <v>7800</v>
      </c>
      <c r="B310" s="371" t="s">
        <v>467</v>
      </c>
      <c r="C310" s="311" t="s">
        <v>3405</v>
      </c>
      <c r="D310" s="311" t="s">
        <v>9706</v>
      </c>
      <c r="E310" s="514">
        <v>2</v>
      </c>
      <c r="F310" s="642"/>
      <c r="G310" s="479">
        <v>14.691600000000001</v>
      </c>
      <c r="H310" s="227">
        <f>IF(G310="","",G310-G310*COMPASS!$U$9)</f>
        <v>14.691600000000001</v>
      </c>
    </row>
    <row r="311" spans="1:8" ht="15" customHeight="1">
      <c r="A311" s="347" t="s">
        <v>8399</v>
      </c>
      <c r="B311" s="371" t="s">
        <v>467</v>
      </c>
      <c r="C311" s="311" t="s">
        <v>8400</v>
      </c>
      <c r="D311" s="311" t="s">
        <v>9707</v>
      </c>
      <c r="E311" s="514">
        <v>2</v>
      </c>
      <c r="F311" s="642"/>
      <c r="G311" s="479">
        <v>14.031600000000001</v>
      </c>
      <c r="H311" s="227">
        <f>IF(G311="","",G311-G311*COMPASS!$U$9)</f>
        <v>14.031600000000001</v>
      </c>
    </row>
    <row r="312" spans="1:8" ht="15" customHeight="1">
      <c r="A312" s="347" t="s">
        <v>9925</v>
      </c>
      <c r="B312" s="371" t="s">
        <v>216</v>
      </c>
      <c r="C312" s="311" t="s">
        <v>9708</v>
      </c>
      <c r="D312" s="311" t="s">
        <v>9926</v>
      </c>
      <c r="E312" s="514">
        <v>2</v>
      </c>
      <c r="F312" s="642"/>
      <c r="G312" s="479">
        <v>15.021600000000001</v>
      </c>
      <c r="H312" s="227">
        <f>IF(G312="","",G312-G312*COMPASS!$U$9)</f>
        <v>15.021600000000001</v>
      </c>
    </row>
    <row r="313" spans="1:8" ht="15" customHeight="1">
      <c r="A313" s="347" t="s">
        <v>16737</v>
      </c>
      <c r="B313" s="371" t="s">
        <v>467</v>
      </c>
      <c r="C313" s="311">
        <v>760249511</v>
      </c>
      <c r="D313" s="311" t="s">
        <v>16738</v>
      </c>
      <c r="E313" s="514">
        <v>1</v>
      </c>
      <c r="F313" s="642"/>
      <c r="G313" s="479">
        <v>39.335999999999999</v>
      </c>
      <c r="H313" s="227">
        <f>IF(G313="","",G313-G313*COMPASS!$U$9)</f>
        <v>39.335999999999999</v>
      </c>
    </row>
    <row r="314" spans="1:8" ht="15" customHeight="1">
      <c r="A314" s="347" t="s">
        <v>7801</v>
      </c>
      <c r="B314" s="371" t="s">
        <v>467</v>
      </c>
      <c r="C314" s="311" t="s">
        <v>3407</v>
      </c>
      <c r="D314" s="311" t="s">
        <v>9709</v>
      </c>
      <c r="E314" s="514">
        <v>2</v>
      </c>
      <c r="F314" s="642"/>
      <c r="G314" s="479">
        <v>15.4176</v>
      </c>
      <c r="H314" s="227">
        <f>IF(G314="","",G314-G314*COMPASS!$U$9)</f>
        <v>15.4176</v>
      </c>
    </row>
    <row r="315" spans="1:8" ht="15" customHeight="1">
      <c r="A315" s="347" t="s">
        <v>10437</v>
      </c>
      <c r="B315" s="371" t="s">
        <v>216</v>
      </c>
      <c r="C315" s="311" t="s">
        <v>10438</v>
      </c>
      <c r="D315" s="311" t="s">
        <v>10439</v>
      </c>
      <c r="E315" s="514">
        <v>2</v>
      </c>
      <c r="F315" s="642"/>
      <c r="G315" s="479">
        <v>16.816800000000001</v>
      </c>
      <c r="H315" s="227">
        <f>IF(G315="","",G315-G315*COMPASS!$U$9)</f>
        <v>16.816800000000001</v>
      </c>
    </row>
    <row r="316" spans="1:8" ht="15" customHeight="1">
      <c r="A316" s="347" t="s">
        <v>7802</v>
      </c>
      <c r="B316" s="371" t="s">
        <v>467</v>
      </c>
      <c r="C316" s="311" t="s">
        <v>3408</v>
      </c>
      <c r="D316" s="311" t="s">
        <v>9710</v>
      </c>
      <c r="E316" s="514">
        <v>2</v>
      </c>
      <c r="F316" s="642"/>
      <c r="G316" s="479">
        <v>17.714400000000001</v>
      </c>
      <c r="H316" s="227">
        <f>IF(G316="","",G316-G316*COMPASS!$U$9)</f>
        <v>17.714400000000001</v>
      </c>
    </row>
    <row r="317" spans="1:8" ht="15" customHeight="1">
      <c r="A317" s="347" t="s">
        <v>8402</v>
      </c>
      <c r="B317" s="371" t="s">
        <v>467</v>
      </c>
      <c r="C317" s="311" t="s">
        <v>8403</v>
      </c>
      <c r="D317" s="311" t="s">
        <v>9711</v>
      </c>
      <c r="E317" s="514">
        <v>2</v>
      </c>
      <c r="F317" s="642"/>
      <c r="G317" s="479">
        <v>16.143600000000003</v>
      </c>
      <c r="H317" s="227">
        <f>IF(G317="","",G317-G317*COMPASS!$U$9)</f>
        <v>16.143600000000003</v>
      </c>
    </row>
    <row r="318" spans="1:8" ht="15" customHeight="1">
      <c r="A318" s="347" t="s">
        <v>9712</v>
      </c>
      <c r="B318" s="371" t="s">
        <v>216</v>
      </c>
      <c r="C318" s="311" t="s">
        <v>9713</v>
      </c>
      <c r="D318" s="311" t="s">
        <v>9714</v>
      </c>
      <c r="E318" s="514">
        <v>2</v>
      </c>
      <c r="F318" s="642"/>
      <c r="G318" s="479">
        <v>18.4404</v>
      </c>
      <c r="H318" s="227">
        <f>IF(G318="","",G318-G318*COMPASS!$U$9)</f>
        <v>18.4404</v>
      </c>
    </row>
    <row r="319" spans="1:8" ht="15" customHeight="1">
      <c r="A319" s="528" t="s">
        <v>4348</v>
      </c>
      <c r="B319" s="528"/>
      <c r="C319" s="528"/>
      <c r="D319" s="528"/>
      <c r="E319" s="528"/>
      <c r="F319" s="528"/>
      <c r="G319" s="528"/>
      <c r="H319" s="227" t="str">
        <f>IF(G319="","",G319-G319*COMPASS!$U$9)</f>
        <v/>
      </c>
    </row>
    <row r="320" spans="1:8" ht="15" customHeight="1">
      <c r="A320" s="293" t="s">
        <v>4349</v>
      </c>
      <c r="B320" s="370" t="s">
        <v>216</v>
      </c>
      <c r="C320" s="311" t="s">
        <v>4350</v>
      </c>
      <c r="D320" s="294" t="s">
        <v>7704</v>
      </c>
      <c r="E320" s="515">
        <v>1</v>
      </c>
      <c r="F320" s="641"/>
      <c r="G320" s="1188">
        <v>2010.4259999999999</v>
      </c>
      <c r="H320" s="227">
        <f>IF(G320="","",G320-G320*COMPASS!$U$9)</f>
        <v>2010.4259999999999</v>
      </c>
    </row>
    <row r="321" spans="1:8" ht="15" customHeight="1">
      <c r="A321" s="293" t="s">
        <v>4351</v>
      </c>
      <c r="B321" s="370" t="s">
        <v>216</v>
      </c>
      <c r="C321" s="311" t="s">
        <v>4352</v>
      </c>
      <c r="D321" s="294" t="s">
        <v>7705</v>
      </c>
      <c r="E321" s="515">
        <v>1</v>
      </c>
      <c r="F321" s="641"/>
      <c r="G321" s="1188">
        <v>2010.4259999999999</v>
      </c>
      <c r="H321" s="227">
        <f>IF(G321="","",G321-G321*COMPASS!$U$9)</f>
        <v>2010.4259999999999</v>
      </c>
    </row>
    <row r="322" spans="1:8" ht="15" customHeight="1">
      <c r="A322" s="293" t="s">
        <v>4353</v>
      </c>
      <c r="B322" s="370" t="s">
        <v>216</v>
      </c>
      <c r="C322" s="311" t="s">
        <v>4354</v>
      </c>
      <c r="D322" s="294" t="s">
        <v>7706</v>
      </c>
      <c r="E322" s="515">
        <v>1</v>
      </c>
      <c r="F322" s="641"/>
      <c r="G322" s="1188">
        <v>5.1744000000000003</v>
      </c>
      <c r="H322" s="227">
        <f>IF(G322="","",G322-G322*COMPASS!$U$9)</f>
        <v>5.1744000000000003</v>
      </c>
    </row>
    <row r="323" spans="1:8" ht="15" customHeight="1">
      <c r="A323" s="293" t="s">
        <v>4355</v>
      </c>
      <c r="B323" s="370" t="s">
        <v>216</v>
      </c>
      <c r="C323" s="311" t="s">
        <v>4356</v>
      </c>
      <c r="D323" s="294" t="s">
        <v>7707</v>
      </c>
      <c r="E323" s="515">
        <v>1</v>
      </c>
      <c r="F323" s="641"/>
      <c r="G323" s="1188">
        <v>4.0259999999999998</v>
      </c>
      <c r="H323" s="227">
        <f>IF(G323="","",G323-G323*COMPASS!$U$9)</f>
        <v>4.0259999999999998</v>
      </c>
    </row>
    <row r="324" spans="1:8" ht="15" customHeight="1">
      <c r="A324" s="293" t="s">
        <v>4357</v>
      </c>
      <c r="B324" s="370" t="s">
        <v>216</v>
      </c>
      <c r="C324" s="311" t="s">
        <v>4358</v>
      </c>
      <c r="D324" s="294" t="s">
        <v>7708</v>
      </c>
      <c r="E324" s="515">
        <v>1</v>
      </c>
      <c r="F324" s="641"/>
      <c r="G324" s="1188">
        <v>4.1052</v>
      </c>
      <c r="H324" s="227">
        <f>IF(G324="","",G324-G324*COMPASS!$U$9)</f>
        <v>4.1052</v>
      </c>
    </row>
    <row r="325" spans="1:8" ht="15" customHeight="1">
      <c r="A325" s="293" t="s">
        <v>4359</v>
      </c>
      <c r="B325" s="370" t="s">
        <v>216</v>
      </c>
      <c r="C325" s="311" t="s">
        <v>4360</v>
      </c>
      <c r="D325" s="294" t="s">
        <v>7709</v>
      </c>
      <c r="E325" s="515">
        <v>1</v>
      </c>
      <c r="F325" s="641"/>
      <c r="G325" s="1188">
        <v>3.3000000000000003</v>
      </c>
      <c r="H325" s="227">
        <f>IF(G325="","",G325-G325*COMPASS!$U$9)</f>
        <v>3.3000000000000003</v>
      </c>
    </row>
    <row r="326" spans="1:8" ht="15" customHeight="1">
      <c r="A326" s="528" t="s">
        <v>6217</v>
      </c>
      <c r="B326" s="528"/>
      <c r="C326" s="528"/>
      <c r="D326" s="528"/>
      <c r="E326" s="528"/>
      <c r="F326" s="528"/>
      <c r="G326" s="528"/>
      <c r="H326" s="227" t="str">
        <f>IF(G326="","",G326-G326*COMPASS!$U$9)</f>
        <v/>
      </c>
    </row>
    <row r="327" spans="1:8" ht="15" customHeight="1">
      <c r="A327" s="293" t="s">
        <v>563</v>
      </c>
      <c r="B327" s="370" t="s">
        <v>216</v>
      </c>
      <c r="C327" s="311" t="s">
        <v>564</v>
      </c>
      <c r="D327" s="294" t="s">
        <v>7710</v>
      </c>
      <c r="E327" s="515">
        <v>1</v>
      </c>
      <c r="F327" s="641"/>
      <c r="G327" s="1188">
        <v>112.68840000000002</v>
      </c>
      <c r="H327" s="227">
        <f>IF(G327="","",G327-G327*COMPASS!$U$9)</f>
        <v>112.68840000000002</v>
      </c>
    </row>
    <row r="328" spans="1:8" ht="15" customHeight="1">
      <c r="A328" s="293" t="s">
        <v>4435</v>
      </c>
      <c r="B328" s="370" t="s">
        <v>216</v>
      </c>
      <c r="C328" s="311" t="s">
        <v>4436</v>
      </c>
      <c r="D328" s="294" t="s">
        <v>7711</v>
      </c>
      <c r="E328" s="515">
        <v>1</v>
      </c>
      <c r="F328" s="641"/>
      <c r="G328" s="1188">
        <v>54.133200000000002</v>
      </c>
      <c r="H328" s="227">
        <f>IF(G328="","",G328-G328*COMPASS!$U$9)</f>
        <v>54.133200000000002</v>
      </c>
    </row>
    <row r="329" spans="1:8" ht="15" customHeight="1">
      <c r="A329" s="293" t="s">
        <v>559</v>
      </c>
      <c r="B329" s="370" t="s">
        <v>216</v>
      </c>
      <c r="C329" s="311" t="s">
        <v>7523</v>
      </c>
      <c r="D329" s="311" t="s">
        <v>7712</v>
      </c>
      <c r="E329" s="515">
        <v>1</v>
      </c>
      <c r="F329" s="641"/>
      <c r="G329" s="1188">
        <v>673.97879999999998</v>
      </c>
      <c r="H329" s="227">
        <f>IF(G329="","",G329-G329*COMPASS!$U$9)</f>
        <v>673.97879999999998</v>
      </c>
    </row>
    <row r="330" spans="1:8" ht="15" customHeight="1">
      <c r="A330" s="347" t="s">
        <v>6849</v>
      </c>
      <c r="B330" s="371" t="s">
        <v>216</v>
      </c>
      <c r="C330" s="311" t="s">
        <v>6847</v>
      </c>
      <c r="D330" s="311" t="s">
        <v>7713</v>
      </c>
      <c r="E330" s="515">
        <v>1</v>
      </c>
      <c r="F330" s="641"/>
      <c r="G330" s="1188">
        <v>1111.1759999999999</v>
      </c>
      <c r="H330" s="227">
        <f>IF(G330="","",G330-G330*COMPASS!$U$9)</f>
        <v>1111.1759999999999</v>
      </c>
    </row>
    <row r="331" spans="1:8" ht="15" customHeight="1">
      <c r="A331" s="293" t="s">
        <v>487</v>
      </c>
      <c r="B331" s="370" t="s">
        <v>216</v>
      </c>
      <c r="C331" s="311" t="s">
        <v>7524</v>
      </c>
      <c r="D331" s="294" t="s">
        <v>16022</v>
      </c>
      <c r="E331" s="515">
        <v>1</v>
      </c>
      <c r="F331" s="641"/>
      <c r="G331" s="1188">
        <v>32.511600000000001</v>
      </c>
      <c r="H331" s="227">
        <f>IF(G331="","",G331-G331*COMPASS!$U$9)</f>
        <v>32.511600000000001</v>
      </c>
    </row>
    <row r="332" spans="1:8" ht="15" customHeight="1">
      <c r="A332" s="293" t="s">
        <v>488</v>
      </c>
      <c r="B332" s="370" t="s">
        <v>216</v>
      </c>
      <c r="C332" s="311" t="s">
        <v>7525</v>
      </c>
      <c r="D332" s="294" t="s">
        <v>16023</v>
      </c>
      <c r="E332" s="515">
        <v>1</v>
      </c>
      <c r="F332" s="641"/>
      <c r="G332" s="1188">
        <v>37.342800000000004</v>
      </c>
      <c r="H332" s="227">
        <f>IF(G332="","",G332-G332*COMPASS!$U$9)</f>
        <v>37.342800000000004</v>
      </c>
    </row>
    <row r="333" spans="1:8" ht="15" customHeight="1">
      <c r="A333" s="293" t="s">
        <v>390</v>
      </c>
      <c r="B333" s="370" t="s">
        <v>216</v>
      </c>
      <c r="C333" s="311" t="s">
        <v>7526</v>
      </c>
      <c r="D333" s="294" t="s">
        <v>16024</v>
      </c>
      <c r="E333" s="515">
        <v>1</v>
      </c>
      <c r="F333" s="641"/>
      <c r="G333" s="1188">
        <v>37.342800000000004</v>
      </c>
      <c r="H333" s="227">
        <f>IF(G333="","",G333-G333*COMPASS!$U$9)</f>
        <v>37.342800000000004</v>
      </c>
    </row>
    <row r="334" spans="1:8" ht="15" customHeight="1">
      <c r="A334" s="293" t="s">
        <v>104</v>
      </c>
      <c r="B334" s="370" t="s">
        <v>216</v>
      </c>
      <c r="C334" s="311" t="s">
        <v>105</v>
      </c>
      <c r="D334" s="294" t="s">
        <v>16025</v>
      </c>
      <c r="E334" s="515">
        <v>1</v>
      </c>
      <c r="F334" s="641"/>
      <c r="G334" s="1188">
        <v>37.342800000000004</v>
      </c>
      <c r="H334" s="227">
        <f>IF(G334="","",G334-G334*COMPASS!$U$9)</f>
        <v>37.342800000000004</v>
      </c>
    </row>
    <row r="335" spans="1:8" ht="15" customHeight="1">
      <c r="A335" s="293" t="s">
        <v>7527</v>
      </c>
      <c r="B335" s="370" t="s">
        <v>467</v>
      </c>
      <c r="C335" s="311" t="s">
        <v>7528</v>
      </c>
      <c r="D335" s="294" t="s">
        <v>7578</v>
      </c>
      <c r="E335" s="515">
        <v>1</v>
      </c>
      <c r="F335" s="641"/>
      <c r="G335" s="1188">
        <v>198.5412</v>
      </c>
      <c r="H335" s="227">
        <f>IF(G335="","",G335-G335*COMPASS!$U$9)</f>
        <v>198.5412</v>
      </c>
    </row>
    <row r="336" spans="1:8" ht="15" customHeight="1">
      <c r="A336" s="293" t="s">
        <v>7579</v>
      </c>
      <c r="B336" s="370" t="s">
        <v>216</v>
      </c>
      <c r="C336" s="311" t="s">
        <v>7580</v>
      </c>
      <c r="D336" s="294" t="s">
        <v>7581</v>
      </c>
      <c r="E336" s="515">
        <v>1</v>
      </c>
      <c r="F336" s="641"/>
      <c r="G336" s="1188">
        <v>93.126000000000005</v>
      </c>
      <c r="H336" s="227">
        <f>IF(G336="","",G336-G336*COMPASS!$U$9)</f>
        <v>93.126000000000005</v>
      </c>
    </row>
    <row r="337" spans="1:8" ht="15" customHeight="1">
      <c r="A337" s="293" t="s">
        <v>11</v>
      </c>
      <c r="B337" s="370" t="s">
        <v>216</v>
      </c>
      <c r="C337" s="311" t="s">
        <v>7529</v>
      </c>
      <c r="D337" s="294" t="s">
        <v>7714</v>
      </c>
      <c r="E337" s="515">
        <v>1</v>
      </c>
      <c r="F337" s="641"/>
      <c r="G337" s="1188">
        <v>4.4352</v>
      </c>
      <c r="H337" s="227">
        <f>IF(G337="","",G337-G337*COMPASS!$U$9)</f>
        <v>4.4352</v>
      </c>
    </row>
    <row r="338" spans="1:8">
      <c r="A338" s="528" t="s">
        <v>7659</v>
      </c>
      <c r="B338" s="528"/>
      <c r="C338" s="528"/>
      <c r="D338" s="528"/>
      <c r="E338" s="528"/>
      <c r="F338" s="528"/>
      <c r="G338" s="528"/>
      <c r="H338" s="227" t="str">
        <f>IF(G338="","",G338-G338*COMPASS!$U$9)</f>
        <v/>
      </c>
    </row>
    <row r="339" spans="1:8" ht="15.6">
      <c r="A339" s="293" t="s">
        <v>8506</v>
      </c>
      <c r="B339" s="370" t="s">
        <v>216</v>
      </c>
      <c r="C339" s="311">
        <v>760248874</v>
      </c>
      <c r="D339" s="311" t="s">
        <v>16026</v>
      </c>
      <c r="E339" s="514">
        <v>500</v>
      </c>
      <c r="F339" s="641"/>
      <c r="G339" s="479">
        <v>1.9185144000000003</v>
      </c>
      <c r="H339" s="227">
        <f>IF(G339="","",G339-G339*COMPASS!$U$9)</f>
        <v>1.9185144000000003</v>
      </c>
    </row>
    <row r="340" spans="1:8" ht="15.6">
      <c r="A340" s="293" t="s">
        <v>7582</v>
      </c>
      <c r="B340" s="370" t="s">
        <v>216</v>
      </c>
      <c r="C340" s="311" t="s">
        <v>7583</v>
      </c>
      <c r="D340" s="311" t="s">
        <v>9715</v>
      </c>
      <c r="E340" s="514">
        <v>1</v>
      </c>
      <c r="F340" s="641"/>
      <c r="G340" s="479">
        <v>3.8747808000000004</v>
      </c>
      <c r="H340" s="227">
        <f>IF(G340="","",G340-G340*COMPASS!$U$9)</f>
        <v>3.8747808000000004</v>
      </c>
    </row>
    <row r="341" spans="1:8" ht="15.6">
      <c r="A341" s="293" t="s">
        <v>5886</v>
      </c>
      <c r="B341" s="370" t="s">
        <v>216</v>
      </c>
      <c r="C341" s="311" t="s">
        <v>5887</v>
      </c>
      <c r="D341" s="311" t="s">
        <v>9716</v>
      </c>
      <c r="E341" s="515">
        <v>2000</v>
      </c>
      <c r="F341" s="641"/>
      <c r="G341" s="479">
        <v>17.936</v>
      </c>
      <c r="H341" s="227">
        <f>IF(G341="","",G341-G341*COMPASS!$U$9)</f>
        <v>17.936</v>
      </c>
    </row>
  </sheetData>
  <sheetProtection algorithmName="SHA-512" hashValue="AwGij0RyoCaeIao18weuImB1ywpJiVeGELbsL4BxwmnNidkQA7acBGQ5RguKANS52z5gHOb8gVTLA9k6+gmBtw==" saltValue="V2sKXNDJYa3pxbtAU1jxTA==" spinCount="100000" sheet="1" objects="1" scenarios="1"/>
  <autoFilter ref="F1:F337"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5" activePane="bottomLeft" state="frozen"/>
      <selection activeCell="V11" sqref="V11"/>
      <selection pane="bottomLeft" activeCell="H11" sqref="H1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4" bestFit="1" customWidth="1"/>
    <col min="6" max="6" width="5.44140625" style="519" bestFit="1" customWidth="1"/>
    <col min="7" max="7" width="9.5546875" style="187" bestFit="1" customWidth="1"/>
    <col min="8" max="8" width="10.44140625" style="180" bestFit="1" customWidth="1"/>
    <col min="9" max="756" width="20" style="1" bestFit="1" customWidth="1"/>
  </cols>
  <sheetData>
    <row r="1" spans="1:756" s="49" customFormat="1" ht="13.5" customHeight="1">
      <c r="A1" s="53" t="str">
        <f>'LS CABLE'!A1</f>
        <v>Listino Maggio26</v>
      </c>
      <c r="B1" s="134"/>
      <c r="C1" s="54"/>
      <c r="D1" s="1386" t="s">
        <v>11815</v>
      </c>
      <c r="E1" s="1411"/>
      <c r="F1" s="1411"/>
      <c r="G1" s="1411"/>
      <c r="H1" s="1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1"/>
      <c r="F2" s="516"/>
      <c r="G2" s="155"/>
      <c r="H2" s="176"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3348</v>
      </c>
      <c r="B3" s="33"/>
      <c r="C3" s="151"/>
      <c r="D3" s="188"/>
      <c r="E3" s="302"/>
      <c r="F3" s="517"/>
      <c r="G3" s="186"/>
      <c r="H3" s="17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58" t="s">
        <v>217</v>
      </c>
      <c r="D4" s="189" t="s">
        <v>219</v>
      </c>
      <c r="E4" s="303" t="s">
        <v>490</v>
      </c>
      <c r="F4" s="518"/>
      <c r="G4" s="228" t="s">
        <v>189</v>
      </c>
      <c r="H4" s="226"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796" t="s">
        <v>664</v>
      </c>
      <c r="B5" s="797"/>
      <c r="C5" s="802"/>
      <c r="D5" s="794"/>
      <c r="E5" s="799"/>
      <c r="F5" s="799"/>
      <c r="G5" s="798"/>
      <c r="H5" s="798"/>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88" t="s">
        <v>3349</v>
      </c>
      <c r="B6" s="795" t="s">
        <v>216</v>
      </c>
      <c r="C6" s="793">
        <v>108258427</v>
      </c>
      <c r="D6" s="793" t="s">
        <v>8228</v>
      </c>
      <c r="E6" s="815">
        <v>25</v>
      </c>
      <c r="F6" s="816"/>
      <c r="G6" s="768">
        <v>5.625</v>
      </c>
      <c r="H6" s="227">
        <f>IF(G6="","",G6-G6*COMPASS!$U$33)</f>
        <v>5.625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88" t="s">
        <v>3414</v>
      </c>
      <c r="B7" s="795" t="s">
        <v>467</v>
      </c>
      <c r="C7" s="793">
        <v>108168469</v>
      </c>
      <c r="D7" s="793" t="s">
        <v>7672</v>
      </c>
      <c r="E7" s="815">
        <v>1</v>
      </c>
      <c r="F7" s="816"/>
      <c r="G7" s="768">
        <v>5.625</v>
      </c>
      <c r="H7" s="227">
        <f>IF(G7="","",G7-G7*COMPASS!$U$33)</f>
        <v>5.625</v>
      </c>
    </row>
    <row r="8" spans="1:756" ht="15.6" customHeight="1">
      <c r="A8" s="788" t="s">
        <v>4285</v>
      </c>
      <c r="B8" s="795" t="s">
        <v>571</v>
      </c>
      <c r="C8" s="793">
        <v>108168501</v>
      </c>
      <c r="D8" s="793" t="s">
        <v>7673</v>
      </c>
      <c r="E8" s="815">
        <v>25</v>
      </c>
      <c r="F8" s="816"/>
      <c r="G8" s="768">
        <v>3.1349999999999998</v>
      </c>
      <c r="H8" s="227">
        <f>IF(G8="","",G8-G8*COMPASS!$U$33)</f>
        <v>3.1349999999999998</v>
      </c>
    </row>
    <row r="9" spans="1:756" ht="15.6" customHeight="1">
      <c r="A9" s="788" t="s">
        <v>3415</v>
      </c>
      <c r="B9" s="795" t="s">
        <v>216</v>
      </c>
      <c r="C9" s="793">
        <v>108168543</v>
      </c>
      <c r="D9" s="793" t="s">
        <v>7674</v>
      </c>
      <c r="E9" s="815">
        <v>25</v>
      </c>
      <c r="F9" s="816"/>
      <c r="G9" s="768">
        <v>5.625</v>
      </c>
      <c r="H9" s="227">
        <f>IF(G9="","",G9-G9*COMPASS!$U$33)</f>
        <v>5.625</v>
      </c>
    </row>
    <row r="10" spans="1:756" ht="15.6" customHeight="1">
      <c r="A10" s="788" t="s">
        <v>3416</v>
      </c>
      <c r="B10" s="795" t="s">
        <v>571</v>
      </c>
      <c r="C10" s="793">
        <v>108168477</v>
      </c>
      <c r="D10" s="793" t="s">
        <v>7675</v>
      </c>
      <c r="E10" s="815">
        <v>1</v>
      </c>
      <c r="F10" s="816"/>
      <c r="G10" s="768">
        <v>2.64</v>
      </c>
      <c r="H10" s="227">
        <f>IF(G10="","",G10-G10*COMPASS!$U$33)</f>
        <v>2.64</v>
      </c>
    </row>
    <row r="11" spans="1:756" ht="15.6" customHeight="1">
      <c r="A11" s="788" t="s">
        <v>4194</v>
      </c>
      <c r="B11" s="795" t="s">
        <v>571</v>
      </c>
      <c r="C11" s="793">
        <v>108168519</v>
      </c>
      <c r="D11" s="793" t="s">
        <v>7676</v>
      </c>
      <c r="E11" s="815">
        <v>25</v>
      </c>
      <c r="F11" s="816"/>
      <c r="G11" s="768">
        <v>3.1349999999999998</v>
      </c>
      <c r="H11" s="227">
        <f>IF(G11="","",G11-G11*COMPASS!$U$33)</f>
        <v>3.1349999999999998</v>
      </c>
    </row>
    <row r="12" spans="1:756" ht="15.6" customHeight="1">
      <c r="A12" s="788" t="s">
        <v>3417</v>
      </c>
      <c r="B12" s="795" t="s">
        <v>571</v>
      </c>
      <c r="C12" s="793">
        <v>108168550</v>
      </c>
      <c r="D12" s="793" t="s">
        <v>7677</v>
      </c>
      <c r="E12" s="815">
        <v>25</v>
      </c>
      <c r="F12" s="816"/>
      <c r="G12" s="768">
        <v>3.3899999999999997</v>
      </c>
      <c r="H12" s="227">
        <f>IF(G12="","",G12-G12*COMPASS!$U$33)</f>
        <v>3.3899999999999997</v>
      </c>
    </row>
    <row r="13" spans="1:756" ht="15.6" customHeight="1">
      <c r="A13" s="788" t="s">
        <v>3418</v>
      </c>
      <c r="B13" s="795" t="s">
        <v>467</v>
      </c>
      <c r="C13" s="793">
        <v>107067928</v>
      </c>
      <c r="D13" s="793" t="s">
        <v>9934</v>
      </c>
      <c r="E13" s="815">
        <v>100</v>
      </c>
      <c r="F13" s="816"/>
      <c r="G13" s="768">
        <v>0.61499999999999999</v>
      </c>
      <c r="H13" s="227">
        <f>IF(G13="","",G13-G13*COMPASS!$U$33)</f>
        <v>0.61499999999999999</v>
      </c>
    </row>
    <row r="14" spans="1:756" ht="15.6" customHeight="1">
      <c r="A14" s="788" t="s">
        <v>3419</v>
      </c>
      <c r="B14" s="795" t="s">
        <v>216</v>
      </c>
      <c r="C14" s="793">
        <v>107067860</v>
      </c>
      <c r="D14" s="793" t="s">
        <v>9935</v>
      </c>
      <c r="E14" s="815">
        <v>100</v>
      </c>
      <c r="F14" s="816"/>
      <c r="G14" s="768">
        <v>0.61499999999999999</v>
      </c>
      <c r="H14" s="227">
        <f>IF(G14="","",G14-G14*COMPASS!$U$33)</f>
        <v>0.61499999999999999</v>
      </c>
    </row>
    <row r="15" spans="1:756" ht="15.6" customHeight="1">
      <c r="A15" s="788" t="s">
        <v>3420</v>
      </c>
      <c r="B15" s="795" t="s">
        <v>216</v>
      </c>
      <c r="C15" s="793">
        <v>107065583</v>
      </c>
      <c r="D15" s="793" t="s">
        <v>8394</v>
      </c>
      <c r="E15" s="815">
        <v>100</v>
      </c>
      <c r="F15" s="816"/>
      <c r="G15" s="768">
        <v>0.61499999999999999</v>
      </c>
      <c r="H15" s="227">
        <f>IF(G15="","",G15-G15*COMPASS!$U$33)</f>
        <v>0.61499999999999999</v>
      </c>
    </row>
    <row r="16" spans="1:756" ht="15.6" customHeight="1">
      <c r="A16" s="796" t="s">
        <v>7017</v>
      </c>
      <c r="B16" s="803"/>
      <c r="C16" s="801"/>
      <c r="D16" s="800"/>
      <c r="E16" s="804"/>
      <c r="F16" s="804"/>
      <c r="G16" s="805"/>
      <c r="H16" s="80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88" t="s">
        <v>4182</v>
      </c>
      <c r="B17" s="795" t="s">
        <v>467</v>
      </c>
      <c r="C17" s="793">
        <v>760157719</v>
      </c>
      <c r="D17" s="793" t="s">
        <v>7678</v>
      </c>
      <c r="E17" s="815">
        <v>1</v>
      </c>
      <c r="F17" s="816"/>
      <c r="G17" s="768">
        <v>7.0649999999999995</v>
      </c>
      <c r="H17" s="227">
        <f>IF(G17="","",G17-G17*COMPASS!$U$33)</f>
        <v>7.0649999999999995</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88" t="s">
        <v>4183</v>
      </c>
      <c r="B18" s="795" t="s">
        <v>467</v>
      </c>
      <c r="C18" s="793">
        <v>760157727</v>
      </c>
      <c r="D18" s="793" t="s">
        <v>7679</v>
      </c>
      <c r="E18" s="815">
        <v>1</v>
      </c>
      <c r="F18" s="816"/>
      <c r="G18" s="768">
        <v>7.0649999999999995</v>
      </c>
      <c r="H18" s="227">
        <f>IF(G18="","",G18-G18*COMPASS!$U$33)</f>
        <v>7.0649999999999995</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88" t="s">
        <v>4184</v>
      </c>
      <c r="B19" s="795" t="s">
        <v>467</v>
      </c>
      <c r="C19" s="793">
        <v>760157701</v>
      </c>
      <c r="D19" s="793" t="s">
        <v>7680</v>
      </c>
      <c r="E19" s="815">
        <v>1</v>
      </c>
      <c r="F19" s="816"/>
      <c r="G19" s="768">
        <v>2.64</v>
      </c>
      <c r="H19" s="227">
        <f>IF(G19="","",G19-G19*COMPASS!$U$33)</f>
        <v>2.64</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88" t="s">
        <v>7018</v>
      </c>
      <c r="B20" s="795" t="s">
        <v>216</v>
      </c>
      <c r="C20" s="793" t="s">
        <v>8229</v>
      </c>
      <c r="D20" s="793" t="s">
        <v>7681</v>
      </c>
      <c r="E20" s="815">
        <v>10</v>
      </c>
      <c r="F20" s="809"/>
      <c r="G20" s="479">
        <v>5.4</v>
      </c>
      <c r="H20" s="227">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88" t="s">
        <v>7019</v>
      </c>
      <c r="B21" s="795" t="s">
        <v>216</v>
      </c>
      <c r="C21" s="793" t="s">
        <v>8230</v>
      </c>
      <c r="D21" s="793" t="s">
        <v>7682</v>
      </c>
      <c r="E21" s="815">
        <v>10</v>
      </c>
      <c r="F21" s="809"/>
      <c r="G21" s="479">
        <v>5.94</v>
      </c>
      <c r="H21" s="227">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88" t="s">
        <v>7020</v>
      </c>
      <c r="B22" s="795" t="s">
        <v>216</v>
      </c>
      <c r="C22" s="793" t="s">
        <v>8231</v>
      </c>
      <c r="D22" s="793" t="s">
        <v>7683</v>
      </c>
      <c r="E22" s="815">
        <v>10</v>
      </c>
      <c r="F22" s="809"/>
      <c r="G22" s="479">
        <v>5.94</v>
      </c>
      <c r="H22" s="227">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88" t="s">
        <v>7021</v>
      </c>
      <c r="B23" s="795" t="s">
        <v>216</v>
      </c>
      <c r="C23" s="793" t="s">
        <v>8232</v>
      </c>
      <c r="D23" s="793" t="s">
        <v>7684</v>
      </c>
      <c r="E23" s="815">
        <v>10</v>
      </c>
      <c r="F23" s="809"/>
      <c r="G23" s="479">
        <v>3.67</v>
      </c>
      <c r="H23" s="227">
        <f>IF(G23="","",G23-G23*COMPASS!$U$33)</f>
        <v>3.67</v>
      </c>
    </row>
    <row r="24" spans="1:756">
      <c r="A24" s="788" t="s">
        <v>7022</v>
      </c>
      <c r="B24" s="795" t="s">
        <v>216</v>
      </c>
      <c r="C24" s="793" t="s">
        <v>8233</v>
      </c>
      <c r="D24" s="793" t="s">
        <v>7685</v>
      </c>
      <c r="E24" s="815">
        <v>10</v>
      </c>
      <c r="F24" s="809"/>
      <c r="G24" s="479">
        <v>3.67</v>
      </c>
      <c r="H24" s="227">
        <f>IF(G24="","",G24-G24*COMPASS!$U$33)</f>
        <v>3.67</v>
      </c>
    </row>
    <row r="25" spans="1:756">
      <c r="A25" s="788" t="s">
        <v>7023</v>
      </c>
      <c r="B25" s="795" t="s">
        <v>216</v>
      </c>
      <c r="C25" s="793" t="s">
        <v>8234</v>
      </c>
      <c r="D25" s="793" t="s">
        <v>7686</v>
      </c>
      <c r="E25" s="815">
        <v>10</v>
      </c>
      <c r="F25" s="809"/>
      <c r="G25" s="479">
        <v>5.83</v>
      </c>
      <c r="H25" s="227">
        <f>IF(G25="","",G25-G25*COMPASS!$U$33)</f>
        <v>5.83</v>
      </c>
    </row>
    <row r="26" spans="1:756">
      <c r="A26" s="788" t="s">
        <v>7024</v>
      </c>
      <c r="B26" s="795" t="s">
        <v>216</v>
      </c>
      <c r="C26" s="793" t="s">
        <v>8235</v>
      </c>
      <c r="D26" s="793" t="s">
        <v>7687</v>
      </c>
      <c r="E26" s="815">
        <v>10</v>
      </c>
      <c r="F26" s="809"/>
      <c r="G26" s="479">
        <v>3.89</v>
      </c>
      <c r="H26" s="227">
        <f>IF(G26="","",G26-G26*COMPASS!$U$33)</f>
        <v>3.89</v>
      </c>
    </row>
    <row r="27" spans="1:756">
      <c r="A27" s="788" t="s">
        <v>7025</v>
      </c>
      <c r="B27" s="795" t="s">
        <v>216</v>
      </c>
      <c r="C27" s="793" t="s">
        <v>8236</v>
      </c>
      <c r="D27" s="793" t="s">
        <v>7688</v>
      </c>
      <c r="E27" s="815">
        <v>10</v>
      </c>
      <c r="F27" s="809"/>
      <c r="G27" s="479">
        <v>3.67</v>
      </c>
      <c r="H27" s="227">
        <f>IF(G27="","",G27-G27*COMPASS!$U$33)</f>
        <v>3.67</v>
      </c>
    </row>
    <row r="28" spans="1:756">
      <c r="A28" s="788" t="s">
        <v>7026</v>
      </c>
      <c r="B28" s="795" t="s">
        <v>216</v>
      </c>
      <c r="C28" s="793" t="s">
        <v>8237</v>
      </c>
      <c r="D28" s="793" t="s">
        <v>7689</v>
      </c>
      <c r="E28" s="815">
        <v>10</v>
      </c>
      <c r="F28" s="809"/>
      <c r="G28" s="479">
        <v>3.78</v>
      </c>
      <c r="H28" s="227">
        <f>IF(G28="","",G28-G28*COMPASS!$U$33)</f>
        <v>3.78</v>
      </c>
    </row>
    <row r="29" spans="1:756">
      <c r="A29" s="788" t="s">
        <v>7027</v>
      </c>
      <c r="B29" s="795" t="s">
        <v>216</v>
      </c>
      <c r="C29" s="793" t="s">
        <v>8238</v>
      </c>
      <c r="D29" s="793" t="s">
        <v>7690</v>
      </c>
      <c r="E29" s="815">
        <v>10</v>
      </c>
      <c r="F29" s="809"/>
      <c r="G29" s="479">
        <v>3.78</v>
      </c>
      <c r="H29" s="227">
        <f>IF(G29="","",G29-G29*COMPASS!$U$33)</f>
        <v>3.78</v>
      </c>
    </row>
    <row r="30" spans="1:756">
      <c r="A30" s="788" t="s">
        <v>7028</v>
      </c>
      <c r="B30" s="795" t="s">
        <v>216</v>
      </c>
      <c r="C30" s="793" t="s">
        <v>8239</v>
      </c>
      <c r="D30" s="793" t="s">
        <v>7691</v>
      </c>
      <c r="E30" s="815">
        <v>10</v>
      </c>
      <c r="F30" s="809"/>
      <c r="G30" s="479">
        <v>3.78</v>
      </c>
      <c r="H30" s="227">
        <f>IF(G30="","",G30-G30*COMPASS!$U$33)</f>
        <v>3.78</v>
      </c>
    </row>
    <row r="31" spans="1:756">
      <c r="A31" s="788" t="s">
        <v>7029</v>
      </c>
      <c r="B31" s="795" t="s">
        <v>216</v>
      </c>
      <c r="C31" s="793" t="s">
        <v>8240</v>
      </c>
      <c r="D31" s="793" t="s">
        <v>7692</v>
      </c>
      <c r="E31" s="815">
        <v>10</v>
      </c>
      <c r="F31" s="809"/>
      <c r="G31" s="479">
        <v>3.78</v>
      </c>
      <c r="H31" s="227">
        <f>IF(G31="","",G31-G31*COMPASS!$U$33)</f>
        <v>3.78</v>
      </c>
    </row>
    <row r="32" spans="1:756">
      <c r="A32" s="788" t="s">
        <v>7030</v>
      </c>
      <c r="B32" s="795" t="s">
        <v>216</v>
      </c>
      <c r="C32" s="793" t="s">
        <v>8241</v>
      </c>
      <c r="D32" s="793" t="s">
        <v>7693</v>
      </c>
      <c r="E32" s="815">
        <v>10</v>
      </c>
      <c r="F32" s="809"/>
      <c r="G32" s="479">
        <v>4.0999999999999996</v>
      </c>
      <c r="H32" s="227">
        <f>IF(G32="","",G32-G32*COMPASS!$U$33)</f>
        <v>4.0999999999999996</v>
      </c>
    </row>
    <row r="33" spans="1:8">
      <c r="A33" s="788" t="s">
        <v>7031</v>
      </c>
      <c r="B33" s="795" t="s">
        <v>216</v>
      </c>
      <c r="C33" s="793" t="s">
        <v>8242</v>
      </c>
      <c r="D33" s="793" t="s">
        <v>7694</v>
      </c>
      <c r="E33" s="815">
        <v>10</v>
      </c>
      <c r="F33" s="809"/>
      <c r="G33" s="479">
        <v>3.35</v>
      </c>
      <c r="H33" s="227">
        <f>IF(G33="","",G33-G33*COMPASS!$U$33)</f>
        <v>3.35</v>
      </c>
    </row>
    <row r="34" spans="1:8">
      <c r="A34" s="788" t="s">
        <v>7032</v>
      </c>
      <c r="B34" s="795" t="s">
        <v>216</v>
      </c>
      <c r="C34" s="793" t="s">
        <v>8243</v>
      </c>
      <c r="D34" s="793" t="s">
        <v>7695</v>
      </c>
      <c r="E34" s="815">
        <v>10</v>
      </c>
      <c r="F34" s="809"/>
      <c r="G34" s="479">
        <v>5.94</v>
      </c>
      <c r="H34" s="227">
        <f>IF(G34="","",G34-G34*COMPASS!$U$33)</f>
        <v>5.94</v>
      </c>
    </row>
    <row r="35" spans="1:8">
      <c r="A35" s="788" t="s">
        <v>7033</v>
      </c>
      <c r="B35" s="795" t="s">
        <v>216</v>
      </c>
      <c r="C35" s="793" t="s">
        <v>8244</v>
      </c>
      <c r="D35" s="793" t="s">
        <v>7696</v>
      </c>
      <c r="E35" s="815">
        <v>10</v>
      </c>
      <c r="F35" s="809"/>
      <c r="G35" s="479">
        <v>5.78</v>
      </c>
      <c r="H35" s="227">
        <f>IF(G35="","",G35-G35*COMPASS!$U$33)</f>
        <v>5.78</v>
      </c>
    </row>
    <row r="36" spans="1:8">
      <c r="A36" s="788" t="s">
        <v>7034</v>
      </c>
      <c r="B36" s="795" t="s">
        <v>216</v>
      </c>
      <c r="C36" s="793" t="s">
        <v>8245</v>
      </c>
      <c r="D36" s="793" t="s">
        <v>7697</v>
      </c>
      <c r="E36" s="815">
        <v>10</v>
      </c>
      <c r="F36" s="809"/>
      <c r="G36" s="479">
        <v>6.48</v>
      </c>
      <c r="H36" s="227">
        <f>IF(G36="","",G36-G36*COMPASS!$U$33)</f>
        <v>6.48</v>
      </c>
    </row>
    <row r="37" spans="1:8">
      <c r="A37" s="796" t="s">
        <v>277</v>
      </c>
      <c r="B37" s="803"/>
      <c r="C37" s="801"/>
      <c r="D37" s="800"/>
      <c r="E37" s="804"/>
      <c r="F37" s="804"/>
      <c r="G37" s="805"/>
      <c r="H37" s="805"/>
    </row>
    <row r="38" spans="1:8">
      <c r="A38" s="788" t="s">
        <v>6856</v>
      </c>
      <c r="B38" s="795" t="s">
        <v>216</v>
      </c>
      <c r="C38" s="793">
        <v>106658156</v>
      </c>
      <c r="D38" s="793" t="s">
        <v>7803</v>
      </c>
      <c r="E38" s="815">
        <v>5</v>
      </c>
      <c r="F38" s="816"/>
      <c r="G38" s="768">
        <v>39.674999999999997</v>
      </c>
      <c r="H38" s="227">
        <f>IF(G38="","",G38-G38*COMPASS!$U$33)</f>
        <v>39.674999999999997</v>
      </c>
    </row>
    <row r="39" spans="1:8">
      <c r="A39" s="788" t="s">
        <v>5961</v>
      </c>
      <c r="B39" s="795" t="s">
        <v>216</v>
      </c>
      <c r="C39" s="793">
        <v>700016488</v>
      </c>
      <c r="D39" s="793" t="s">
        <v>8199</v>
      </c>
      <c r="E39" s="815">
        <v>1</v>
      </c>
      <c r="F39" s="816"/>
      <c r="G39" s="768">
        <v>90.824999999999989</v>
      </c>
      <c r="H39" s="227">
        <f>IF(G39="","",G39-G39*COMPASS!$U$33)</f>
        <v>90.824999999999989</v>
      </c>
    </row>
    <row r="40" spans="1:8">
      <c r="A40" s="788" t="s">
        <v>8200</v>
      </c>
      <c r="B40" s="795" t="s">
        <v>571</v>
      </c>
      <c r="C40" s="793">
        <v>107984007</v>
      </c>
      <c r="D40" s="793" t="s">
        <v>8201</v>
      </c>
      <c r="E40" s="815">
        <v>1</v>
      </c>
      <c r="F40" s="816"/>
      <c r="G40" s="768">
        <v>6.1529999999999996</v>
      </c>
      <c r="H40" s="227">
        <f>IF(G40="","",G40-G40*COMPASS!$U$33)</f>
        <v>6.1529999999999996</v>
      </c>
    </row>
    <row r="41" spans="1:8">
      <c r="A41" s="788" t="s">
        <v>8202</v>
      </c>
      <c r="B41" s="795" t="s">
        <v>571</v>
      </c>
      <c r="C41" s="793">
        <v>107984049</v>
      </c>
      <c r="D41" s="793" t="s">
        <v>8203</v>
      </c>
      <c r="E41" s="815">
        <v>1</v>
      </c>
      <c r="F41" s="816"/>
      <c r="G41" s="768">
        <v>6.8049999999999997</v>
      </c>
      <c r="H41" s="227">
        <f>IF(G41="","",G41-G41*COMPASS!$U$33)</f>
        <v>6.8049999999999997</v>
      </c>
    </row>
    <row r="42" spans="1:8">
      <c r="A42" s="788" t="s">
        <v>8204</v>
      </c>
      <c r="B42" s="795" t="s">
        <v>216</v>
      </c>
      <c r="C42" s="793">
        <v>107952442</v>
      </c>
      <c r="D42" s="793" t="s">
        <v>8205</v>
      </c>
      <c r="E42" s="815">
        <v>25</v>
      </c>
      <c r="F42" s="816"/>
      <c r="G42" s="768">
        <v>11.49</v>
      </c>
      <c r="H42" s="227">
        <f>IF(G42="","",G42-G42*COMPASS!$U$33)</f>
        <v>11.49</v>
      </c>
    </row>
    <row r="43" spans="1:8">
      <c r="A43" s="788" t="s">
        <v>8206</v>
      </c>
      <c r="B43" s="795" t="s">
        <v>216</v>
      </c>
      <c r="C43" s="793">
        <v>107431546</v>
      </c>
      <c r="D43" s="793" t="s">
        <v>8207</v>
      </c>
      <c r="E43" s="815">
        <v>20</v>
      </c>
      <c r="F43" s="816"/>
      <c r="G43" s="768">
        <v>23.625</v>
      </c>
      <c r="H43" s="227">
        <f>IF(G43="","",G43-G43*COMPASS!$U$33)</f>
        <v>23.625</v>
      </c>
    </row>
    <row r="44" spans="1:8">
      <c r="A44" s="788" t="s">
        <v>5962</v>
      </c>
      <c r="B44" s="795" t="s">
        <v>571</v>
      </c>
      <c r="C44" s="793">
        <v>107984015</v>
      </c>
      <c r="D44" s="793" t="s">
        <v>7698</v>
      </c>
      <c r="E44" s="815">
        <v>1</v>
      </c>
      <c r="F44" s="816"/>
      <c r="G44" s="768">
        <v>6.1529999999999996</v>
      </c>
      <c r="H44" s="227">
        <f>IF(G44="","",G44-G44*COMPASS!$U$33)</f>
        <v>6.1529999999999996</v>
      </c>
    </row>
    <row r="45" spans="1:8">
      <c r="A45" s="788" t="s">
        <v>5963</v>
      </c>
      <c r="B45" s="795" t="s">
        <v>216</v>
      </c>
      <c r="C45" s="793">
        <v>107952459</v>
      </c>
      <c r="D45" s="793" t="s">
        <v>7699</v>
      </c>
      <c r="E45" s="815">
        <v>25</v>
      </c>
      <c r="F45" s="816"/>
      <c r="G45" s="768">
        <v>11.475000000000001</v>
      </c>
      <c r="H45" s="227">
        <f>IF(G45="","",G45-G45*COMPASS!$U$33)</f>
        <v>11.475000000000001</v>
      </c>
    </row>
    <row r="46" spans="1:8">
      <c r="A46" s="788" t="s">
        <v>7978</v>
      </c>
      <c r="B46" s="795" t="s">
        <v>216</v>
      </c>
      <c r="C46" s="793">
        <v>107431538</v>
      </c>
      <c r="D46" s="793" t="s">
        <v>7963</v>
      </c>
      <c r="E46" s="815">
        <v>1</v>
      </c>
      <c r="F46" s="816"/>
      <c r="G46" s="768">
        <v>23.625</v>
      </c>
      <c r="H46" s="227">
        <f>IF(G46="","",G46-G46*COMPASS!$U$33)</f>
        <v>23.625</v>
      </c>
    </row>
    <row r="47" spans="1:8">
      <c r="A47" s="796" t="s">
        <v>3350</v>
      </c>
      <c r="B47" s="803"/>
      <c r="C47" s="801"/>
      <c r="D47" s="800"/>
      <c r="E47" s="804"/>
      <c r="F47" s="804"/>
      <c r="G47" s="805"/>
      <c r="H47" s="805"/>
    </row>
    <row r="48" spans="1:8">
      <c r="A48" s="796" t="s">
        <v>3351</v>
      </c>
      <c r="B48" s="803"/>
      <c r="C48" s="801"/>
      <c r="D48" s="800"/>
      <c r="E48" s="804"/>
      <c r="F48" s="804"/>
      <c r="G48" s="805"/>
      <c r="H48" s="805"/>
    </row>
    <row r="49" spans="1:8">
      <c r="A49" s="788" t="s">
        <v>5967</v>
      </c>
      <c r="B49" s="795" t="s">
        <v>467</v>
      </c>
      <c r="C49" s="793">
        <v>760240767</v>
      </c>
      <c r="D49" s="793" t="s">
        <v>5876</v>
      </c>
      <c r="E49" s="815">
        <v>305</v>
      </c>
      <c r="F49" s="816"/>
      <c r="G49" s="768">
        <v>3.443409836065574</v>
      </c>
      <c r="H49" s="227">
        <f>IF(G49="","",G49-G49*COMPASS!$U$33)</f>
        <v>3.443409836065574</v>
      </c>
    </row>
    <row r="50" spans="1:8">
      <c r="A50" s="788" t="s">
        <v>5968</v>
      </c>
      <c r="B50" s="795" t="s">
        <v>571</v>
      </c>
      <c r="C50" s="793">
        <v>760240843</v>
      </c>
      <c r="D50" s="793" t="s">
        <v>5877</v>
      </c>
      <c r="E50" s="815">
        <v>305</v>
      </c>
      <c r="F50" s="816"/>
      <c r="G50" s="768">
        <v>3.1899344262295082</v>
      </c>
      <c r="H50" s="227">
        <f>IF(G50="","",G50-G50*COMPASS!$U$33)</f>
        <v>3.1899344262295082</v>
      </c>
    </row>
    <row r="51" spans="1:8">
      <c r="A51" s="788" t="s">
        <v>5969</v>
      </c>
      <c r="B51" s="795" t="s">
        <v>216</v>
      </c>
      <c r="C51" s="793">
        <v>760107318</v>
      </c>
      <c r="D51" s="793" t="s">
        <v>4438</v>
      </c>
      <c r="E51" s="815">
        <v>4880</v>
      </c>
      <c r="F51" s="816"/>
      <c r="G51" s="768">
        <v>2.8694262295081967</v>
      </c>
      <c r="H51" s="227">
        <f>IF(G51="","",G51-G51*COMPASS!$U$33)</f>
        <v>2.8694262295081967</v>
      </c>
    </row>
    <row r="52" spans="1:8">
      <c r="A52" s="788" t="s">
        <v>5970</v>
      </c>
      <c r="B52" s="795" t="s">
        <v>216</v>
      </c>
      <c r="C52" s="793">
        <v>760106054</v>
      </c>
      <c r="D52" s="793" t="s">
        <v>5878</v>
      </c>
      <c r="E52" s="815">
        <v>7320</v>
      </c>
      <c r="F52" s="816"/>
      <c r="G52" s="768">
        <v>2.9554918032786888</v>
      </c>
      <c r="H52" s="227">
        <f>IF(G52="","",G52-G52*COMPASS!$U$33)</f>
        <v>2.9554918032786888</v>
      </c>
    </row>
    <row r="53" spans="1:8">
      <c r="A53" s="796" t="s">
        <v>3352</v>
      </c>
      <c r="B53" s="803"/>
      <c r="C53" s="801"/>
      <c r="D53" s="800"/>
      <c r="E53" s="804"/>
      <c r="F53" s="804"/>
      <c r="G53" s="805"/>
      <c r="H53" s="805"/>
    </row>
    <row r="54" spans="1:8">
      <c r="A54" s="788" t="s">
        <v>5971</v>
      </c>
      <c r="B54" s="795" t="s">
        <v>467</v>
      </c>
      <c r="C54" s="793">
        <v>760152587</v>
      </c>
      <c r="D54" s="793" t="s">
        <v>6950</v>
      </c>
      <c r="E54" s="815">
        <v>1</v>
      </c>
      <c r="F54" s="816"/>
      <c r="G54" s="768">
        <v>948.06</v>
      </c>
      <c r="H54" s="227">
        <f>IF(G54="","",G54-G54*COMPASS!$U$33)</f>
        <v>948.06</v>
      </c>
    </row>
    <row r="55" spans="1:8">
      <c r="A55" s="788" t="s">
        <v>5972</v>
      </c>
      <c r="B55" s="795" t="s">
        <v>216</v>
      </c>
      <c r="C55" s="793">
        <v>760152595</v>
      </c>
      <c r="D55" s="793" t="s">
        <v>6951</v>
      </c>
      <c r="E55" s="815">
        <v>1</v>
      </c>
      <c r="F55" s="816"/>
      <c r="G55" s="768">
        <v>1796.37</v>
      </c>
      <c r="H55" s="227">
        <f>IF(G55="","",G55-G55*COMPASS!$U$33)</f>
        <v>1796.37</v>
      </c>
    </row>
    <row r="56" spans="1:8">
      <c r="A56" s="788" t="s">
        <v>5973</v>
      </c>
      <c r="B56" s="795" t="s">
        <v>216</v>
      </c>
      <c r="C56" s="793">
        <v>760151324</v>
      </c>
      <c r="D56" s="793" t="s">
        <v>6952</v>
      </c>
      <c r="E56" s="815">
        <v>1</v>
      </c>
      <c r="F56" s="816"/>
      <c r="G56" s="768">
        <v>971.67</v>
      </c>
      <c r="H56" s="227">
        <f>IF(G56="","",G56-G56*COMPASS!$U$33)</f>
        <v>971.67</v>
      </c>
    </row>
    <row r="57" spans="1:8">
      <c r="A57" s="788" t="s">
        <v>5974</v>
      </c>
      <c r="B57" s="795" t="s">
        <v>216</v>
      </c>
      <c r="C57" s="793">
        <v>760151779</v>
      </c>
      <c r="D57" s="793" t="s">
        <v>6953</v>
      </c>
      <c r="E57" s="815">
        <v>1</v>
      </c>
      <c r="F57" s="816"/>
      <c r="G57" s="768">
        <v>1729.23</v>
      </c>
      <c r="H57" s="227">
        <f>IF(G57="","",G57-G57*COMPASS!$U$33)</f>
        <v>1729.23</v>
      </c>
    </row>
    <row r="58" spans="1:8">
      <c r="A58" s="788" t="s">
        <v>8382</v>
      </c>
      <c r="B58" s="795" t="s">
        <v>216</v>
      </c>
      <c r="C58" s="793">
        <v>760102251</v>
      </c>
      <c r="D58" s="793" t="s">
        <v>8378</v>
      </c>
      <c r="E58" s="815">
        <v>1</v>
      </c>
      <c r="F58" s="816"/>
      <c r="G58" s="768">
        <v>934.62000000000012</v>
      </c>
      <c r="H58" s="227">
        <f>IF(G58="","",G58-G58*COMPASS!$U$33)</f>
        <v>934.62000000000012</v>
      </c>
    </row>
    <row r="59" spans="1:8">
      <c r="A59" s="788" t="s">
        <v>5975</v>
      </c>
      <c r="B59" s="795" t="s">
        <v>216</v>
      </c>
      <c r="C59" s="793">
        <v>760151183</v>
      </c>
      <c r="D59" s="793" t="s">
        <v>4439</v>
      </c>
      <c r="E59" s="815">
        <v>1</v>
      </c>
      <c r="F59" s="816"/>
      <c r="G59" s="768">
        <v>197.77499999999998</v>
      </c>
      <c r="H59" s="227">
        <f>IF(G59="","",G59-G59*COMPASS!$U$33)</f>
        <v>197.77499999999998</v>
      </c>
    </row>
    <row r="60" spans="1:8">
      <c r="A60" s="796" t="s">
        <v>3353</v>
      </c>
      <c r="B60" s="803"/>
      <c r="C60" s="801"/>
      <c r="D60" s="800"/>
      <c r="E60" s="804"/>
      <c r="F60" s="804"/>
      <c r="G60" s="805"/>
      <c r="H60" s="805"/>
    </row>
    <row r="61" spans="1:8">
      <c r="A61" s="788" t="s">
        <v>5976</v>
      </c>
      <c r="B61" s="795" t="s">
        <v>467</v>
      </c>
      <c r="C61" s="793">
        <v>760092361</v>
      </c>
      <c r="D61" s="793" t="s">
        <v>4440</v>
      </c>
      <c r="E61" s="815">
        <v>1</v>
      </c>
      <c r="F61" s="816"/>
      <c r="G61" s="768">
        <v>30.54</v>
      </c>
      <c r="H61" s="227">
        <f>IF(G61="","",G61-G61*COMPASS!$U$33)</f>
        <v>30.54</v>
      </c>
    </row>
    <row r="62" spans="1:8">
      <c r="A62" s="788" t="s">
        <v>5977</v>
      </c>
      <c r="B62" s="795" t="s">
        <v>467</v>
      </c>
      <c r="C62" s="793">
        <v>760092429</v>
      </c>
      <c r="D62" s="793" t="s">
        <v>4441</v>
      </c>
      <c r="E62" s="815">
        <v>1</v>
      </c>
      <c r="F62" s="816"/>
      <c r="G62" s="768">
        <v>30.54</v>
      </c>
      <c r="H62" s="227">
        <f>IF(G62="","",G62-G62*COMPASS!$U$33)</f>
        <v>30.54</v>
      </c>
    </row>
    <row r="63" spans="1:8">
      <c r="A63" s="788" t="s">
        <v>5978</v>
      </c>
      <c r="B63" s="795" t="s">
        <v>216</v>
      </c>
      <c r="C63" s="793">
        <v>760092411</v>
      </c>
      <c r="D63" s="793" t="s">
        <v>4442</v>
      </c>
      <c r="E63" s="815">
        <v>10</v>
      </c>
      <c r="F63" s="816"/>
      <c r="G63" s="768">
        <v>30.54</v>
      </c>
      <c r="H63" s="227">
        <f>IF(G63="","",G63-G63*COMPASS!$U$33)</f>
        <v>30.54</v>
      </c>
    </row>
    <row r="64" spans="1:8">
      <c r="A64" s="788" t="s">
        <v>5979</v>
      </c>
      <c r="B64" s="795" t="s">
        <v>216</v>
      </c>
      <c r="C64" s="793">
        <v>760092445</v>
      </c>
      <c r="D64" s="793" t="s">
        <v>4443</v>
      </c>
      <c r="E64" s="815">
        <v>25</v>
      </c>
      <c r="F64" s="816"/>
      <c r="G64" s="768">
        <v>30.54</v>
      </c>
      <c r="H64" s="227">
        <f>IF(G64="","",G64-G64*COMPASS!$U$33)</f>
        <v>30.54</v>
      </c>
    </row>
    <row r="65" spans="1:8">
      <c r="A65" s="788" t="s">
        <v>5980</v>
      </c>
      <c r="B65" s="795" t="s">
        <v>216</v>
      </c>
      <c r="C65" s="793">
        <v>760092403</v>
      </c>
      <c r="D65" s="793" t="s">
        <v>4444</v>
      </c>
      <c r="E65" s="815">
        <v>25</v>
      </c>
      <c r="F65" s="816"/>
      <c r="G65" s="768">
        <v>30.54</v>
      </c>
      <c r="H65" s="227">
        <f>IF(G65="","",G65-G65*COMPASS!$U$33)</f>
        <v>30.54</v>
      </c>
    </row>
    <row r="66" spans="1:8">
      <c r="A66" s="788" t="s">
        <v>5981</v>
      </c>
      <c r="B66" s="795" t="s">
        <v>216</v>
      </c>
      <c r="C66" s="793">
        <v>760092452</v>
      </c>
      <c r="D66" s="793" t="s">
        <v>4445</v>
      </c>
      <c r="E66" s="815">
        <v>25</v>
      </c>
      <c r="F66" s="816"/>
      <c r="G66" s="768">
        <v>30.54</v>
      </c>
      <c r="H66" s="227">
        <f>IF(G66="","",G66-G66*COMPASS!$U$33)</f>
        <v>30.54</v>
      </c>
    </row>
    <row r="67" spans="1:8">
      <c r="A67" s="788" t="s">
        <v>5982</v>
      </c>
      <c r="B67" s="795" t="s">
        <v>216</v>
      </c>
      <c r="C67" s="793">
        <v>760092387</v>
      </c>
      <c r="D67" s="793" t="s">
        <v>4446</v>
      </c>
      <c r="E67" s="815">
        <v>25</v>
      </c>
      <c r="F67" s="816"/>
      <c r="G67" s="768">
        <v>30.54</v>
      </c>
      <c r="H67" s="227">
        <f>IF(G67="","",G67-G67*COMPASS!$U$33)</f>
        <v>30.54</v>
      </c>
    </row>
    <row r="68" spans="1:8">
      <c r="A68" s="788" t="s">
        <v>8404</v>
      </c>
      <c r="B68" s="795" t="s">
        <v>216</v>
      </c>
      <c r="C68" s="793">
        <v>760092437</v>
      </c>
      <c r="D68" s="793" t="s">
        <v>8395</v>
      </c>
      <c r="E68" s="815">
        <v>25</v>
      </c>
      <c r="F68" s="816"/>
      <c r="G68" s="768">
        <v>30.54</v>
      </c>
      <c r="H68" s="227">
        <f>IF(G68="","",G68-G68*COMPASS!$U$33)</f>
        <v>30.54</v>
      </c>
    </row>
    <row r="69" spans="1:8">
      <c r="A69" s="796" t="s">
        <v>3354</v>
      </c>
      <c r="B69" s="803"/>
      <c r="C69" s="801"/>
      <c r="D69" s="800"/>
      <c r="E69" s="804"/>
      <c r="F69" s="804"/>
      <c r="G69" s="805"/>
      <c r="H69" s="805"/>
    </row>
    <row r="70" spans="1:8">
      <c r="A70" s="788" t="s">
        <v>5983</v>
      </c>
      <c r="B70" s="795" t="s">
        <v>216</v>
      </c>
      <c r="C70" s="793" t="s">
        <v>3355</v>
      </c>
      <c r="D70" s="793" t="s">
        <v>4447</v>
      </c>
      <c r="E70" s="815">
        <v>1</v>
      </c>
      <c r="F70" s="816"/>
      <c r="G70" s="768">
        <v>17.475000000000001</v>
      </c>
      <c r="H70" s="227">
        <f>IF(G70="","",G70-G70*COMPASS!$U$33)</f>
        <v>17.475000000000001</v>
      </c>
    </row>
    <row r="71" spans="1:8">
      <c r="A71" s="788" t="s">
        <v>5984</v>
      </c>
      <c r="B71" s="795" t="s">
        <v>467</v>
      </c>
      <c r="C71" s="793" t="s">
        <v>3356</v>
      </c>
      <c r="D71" s="793" t="s">
        <v>4448</v>
      </c>
      <c r="E71" s="815">
        <v>1</v>
      </c>
      <c r="F71" s="816"/>
      <c r="G71" s="768">
        <v>20.024999999999999</v>
      </c>
      <c r="H71" s="227">
        <f>IF(G71="","",G71-G71*COMPASS!$U$33)</f>
        <v>20.024999999999999</v>
      </c>
    </row>
    <row r="72" spans="1:8">
      <c r="A72" s="788" t="s">
        <v>5985</v>
      </c>
      <c r="B72" s="795" t="s">
        <v>467</v>
      </c>
      <c r="C72" s="793" t="s">
        <v>3357</v>
      </c>
      <c r="D72" s="793" t="s">
        <v>4449</v>
      </c>
      <c r="E72" s="815">
        <v>1</v>
      </c>
      <c r="F72" s="816"/>
      <c r="G72" s="768">
        <v>22.575000000000003</v>
      </c>
      <c r="H72" s="227">
        <f>IF(G72="","",G72-G72*COMPASS!$U$33)</f>
        <v>22.575000000000003</v>
      </c>
    </row>
    <row r="73" spans="1:8">
      <c r="A73" s="788" t="s">
        <v>5986</v>
      </c>
      <c r="B73" s="795" t="s">
        <v>467</v>
      </c>
      <c r="C73" s="793" t="s">
        <v>3358</v>
      </c>
      <c r="D73" s="793" t="s">
        <v>4450</v>
      </c>
      <c r="E73" s="815">
        <v>1</v>
      </c>
      <c r="F73" s="816"/>
      <c r="G73" s="768">
        <v>26.400000000000002</v>
      </c>
      <c r="H73" s="227">
        <f>IF(G73="","",G73-G73*COMPASS!$U$33)</f>
        <v>26.400000000000002</v>
      </c>
    </row>
    <row r="74" spans="1:8">
      <c r="A74" s="788" t="s">
        <v>5987</v>
      </c>
      <c r="B74" s="795" t="s">
        <v>467</v>
      </c>
      <c r="C74" s="793" t="s">
        <v>4286</v>
      </c>
      <c r="D74" s="793" t="s">
        <v>4451</v>
      </c>
      <c r="E74" s="815">
        <v>1</v>
      </c>
      <c r="F74" s="816"/>
      <c r="G74" s="768">
        <v>34.049999999999997</v>
      </c>
      <c r="H74" s="227">
        <f>IF(G74="","",G74-G74*COMPASS!$U$33)</f>
        <v>34.049999999999997</v>
      </c>
    </row>
    <row r="75" spans="1:8">
      <c r="A75" s="788" t="s">
        <v>5988</v>
      </c>
      <c r="B75" s="795" t="s">
        <v>216</v>
      </c>
      <c r="C75" s="793" t="s">
        <v>3359</v>
      </c>
      <c r="D75" s="793" t="s">
        <v>4452</v>
      </c>
      <c r="E75" s="815">
        <v>1</v>
      </c>
      <c r="F75" s="816"/>
      <c r="G75" s="768">
        <v>39.150000000000006</v>
      </c>
      <c r="H75" s="227">
        <f>IF(G75="","",G75-G75*COMPASS!$U$33)</f>
        <v>39.150000000000006</v>
      </c>
    </row>
    <row r="76" spans="1:8">
      <c r="A76" s="788" t="s">
        <v>5989</v>
      </c>
      <c r="B76" s="795" t="s">
        <v>216</v>
      </c>
      <c r="C76" s="793" t="s">
        <v>4287</v>
      </c>
      <c r="D76" s="793" t="s">
        <v>4453</v>
      </c>
      <c r="E76" s="815">
        <v>1</v>
      </c>
      <c r="F76" s="816"/>
      <c r="G76" s="768">
        <v>17.475000000000001</v>
      </c>
      <c r="H76" s="227">
        <f>IF(G76="","",G76-G76*COMPASS!$U$33)</f>
        <v>17.475000000000001</v>
      </c>
    </row>
    <row r="77" spans="1:8">
      <c r="A77" s="788" t="s">
        <v>5990</v>
      </c>
      <c r="B77" s="795" t="s">
        <v>216</v>
      </c>
      <c r="C77" s="793" t="s">
        <v>4186</v>
      </c>
      <c r="D77" s="793" t="s">
        <v>4454</v>
      </c>
      <c r="E77" s="815">
        <v>1</v>
      </c>
      <c r="F77" s="816"/>
      <c r="G77" s="768">
        <v>20.024999999999999</v>
      </c>
      <c r="H77" s="227">
        <f>IF(G77="","",G77-G77*COMPASS!$U$33)</f>
        <v>20.024999999999999</v>
      </c>
    </row>
    <row r="78" spans="1:8">
      <c r="A78" s="788" t="s">
        <v>5991</v>
      </c>
      <c r="B78" s="795" t="s">
        <v>216</v>
      </c>
      <c r="C78" s="793" t="s">
        <v>4187</v>
      </c>
      <c r="D78" s="793" t="s">
        <v>4455</v>
      </c>
      <c r="E78" s="815">
        <v>1</v>
      </c>
      <c r="F78" s="816"/>
      <c r="G78" s="768">
        <v>22.575000000000003</v>
      </c>
      <c r="H78" s="227">
        <f>IF(G78="","",G78-G78*COMPASS!$U$33)</f>
        <v>22.575000000000003</v>
      </c>
    </row>
    <row r="79" spans="1:8">
      <c r="A79" s="788" t="s">
        <v>5992</v>
      </c>
      <c r="B79" s="795" t="s">
        <v>216</v>
      </c>
      <c r="C79" s="793" t="s">
        <v>4188</v>
      </c>
      <c r="D79" s="793" t="s">
        <v>4456</v>
      </c>
      <c r="E79" s="815">
        <v>1</v>
      </c>
      <c r="F79" s="816"/>
      <c r="G79" s="768">
        <v>26.400000000000002</v>
      </c>
      <c r="H79" s="227">
        <f>IF(G79="","",G79-G79*COMPASS!$U$33)</f>
        <v>26.400000000000002</v>
      </c>
    </row>
    <row r="80" spans="1:8">
      <c r="A80" s="788" t="s">
        <v>5993</v>
      </c>
      <c r="B80" s="795" t="s">
        <v>216</v>
      </c>
      <c r="C80" s="793" t="s">
        <v>4288</v>
      </c>
      <c r="D80" s="793" t="s">
        <v>4457</v>
      </c>
      <c r="E80" s="815">
        <v>1</v>
      </c>
      <c r="F80" s="816"/>
      <c r="G80" s="768">
        <v>34.049999999999997</v>
      </c>
      <c r="H80" s="227">
        <f>IF(G80="","",G80-G80*COMPASS!$U$33)</f>
        <v>34.049999999999997</v>
      </c>
    </row>
    <row r="81" spans="1:8">
      <c r="A81" s="788" t="s">
        <v>5994</v>
      </c>
      <c r="B81" s="795" t="s">
        <v>216</v>
      </c>
      <c r="C81" s="793" t="s">
        <v>4189</v>
      </c>
      <c r="D81" s="793" t="s">
        <v>4458</v>
      </c>
      <c r="E81" s="815">
        <v>1</v>
      </c>
      <c r="F81" s="816"/>
      <c r="G81" s="768">
        <v>39.150000000000006</v>
      </c>
      <c r="H81" s="227">
        <f>IF(G81="","",G81-G81*COMPASS!$U$33)</f>
        <v>39.150000000000006</v>
      </c>
    </row>
    <row r="82" spans="1:8">
      <c r="A82" s="796" t="s">
        <v>4289</v>
      </c>
      <c r="B82" s="803"/>
      <c r="C82" s="801"/>
      <c r="D82" s="800"/>
      <c r="E82" s="804"/>
      <c r="F82" s="804"/>
      <c r="G82" s="805"/>
      <c r="H82" s="805"/>
    </row>
    <row r="83" spans="1:8">
      <c r="A83" s="796" t="s">
        <v>10451</v>
      </c>
      <c r="B83" s="803"/>
      <c r="C83" s="801"/>
      <c r="D83" s="800"/>
      <c r="E83" s="804"/>
      <c r="F83" s="804"/>
      <c r="G83" s="805"/>
      <c r="H83" s="805"/>
    </row>
    <row r="84" spans="1:8">
      <c r="A84" s="788" t="s">
        <v>5995</v>
      </c>
      <c r="B84" s="795" t="s">
        <v>216</v>
      </c>
      <c r="C84" s="793">
        <v>760237886</v>
      </c>
      <c r="D84" s="793" t="s">
        <v>5964</v>
      </c>
      <c r="E84" s="815">
        <v>8235</v>
      </c>
      <c r="F84" s="816"/>
      <c r="G84" s="768">
        <v>3.62527868852459</v>
      </c>
      <c r="H84" s="227">
        <f>IF(G84="","",G84-G84*COMPASS!$U$33)</f>
        <v>3.62527868852459</v>
      </c>
    </row>
    <row r="85" spans="1:8">
      <c r="A85" s="788" t="s">
        <v>5996</v>
      </c>
      <c r="B85" s="795" t="s">
        <v>571</v>
      </c>
      <c r="C85" s="793">
        <v>760237885</v>
      </c>
      <c r="D85" s="793" t="s">
        <v>5965</v>
      </c>
      <c r="E85" s="815">
        <v>8235</v>
      </c>
      <c r="F85" s="816"/>
      <c r="G85" s="768">
        <v>3.3583770491803278</v>
      </c>
      <c r="H85" s="227">
        <f>IF(G85="","",G85-G85*COMPASS!$U$33)</f>
        <v>3.3583770491803278</v>
      </c>
    </row>
    <row r="86" spans="1:8">
      <c r="A86" s="788" t="s">
        <v>5997</v>
      </c>
      <c r="B86" s="795" t="s">
        <v>216</v>
      </c>
      <c r="C86" s="793">
        <v>760081323</v>
      </c>
      <c r="D86" s="793" t="s">
        <v>5966</v>
      </c>
      <c r="E86" s="815">
        <v>8235</v>
      </c>
      <c r="F86" s="816"/>
      <c r="G86" s="768">
        <v>3.0211475409836064</v>
      </c>
      <c r="H86" s="227">
        <f>IF(G86="","",G86-G86*COMPASS!$U$33)</f>
        <v>3.0211475409836064</v>
      </c>
    </row>
    <row r="87" spans="1:8">
      <c r="A87" s="788" t="s">
        <v>5998</v>
      </c>
      <c r="B87" s="795" t="s">
        <v>216</v>
      </c>
      <c r="C87" s="793">
        <v>760178129</v>
      </c>
      <c r="D87" s="793" t="s">
        <v>4459</v>
      </c>
      <c r="E87" s="815">
        <v>9150</v>
      </c>
      <c r="F87" s="816"/>
      <c r="G87" s="768">
        <v>5.4515901639344264</v>
      </c>
      <c r="H87" s="227">
        <f>IF(G87="","",G87-G87*COMPASS!$U$33)</f>
        <v>5.4515901639344264</v>
      </c>
    </row>
    <row r="88" spans="1:8">
      <c r="A88" s="796" t="s">
        <v>4290</v>
      </c>
      <c r="B88" s="803"/>
      <c r="C88" s="801"/>
      <c r="D88" s="800"/>
      <c r="E88" s="804"/>
      <c r="F88" s="804"/>
      <c r="G88" s="805"/>
      <c r="H88" s="805"/>
    </row>
    <row r="89" spans="1:8">
      <c r="A89" s="788" t="s">
        <v>5999</v>
      </c>
      <c r="B89" s="795" t="s">
        <v>467</v>
      </c>
      <c r="C89" s="793">
        <v>760152801</v>
      </c>
      <c r="D89" s="793" t="s">
        <v>4676</v>
      </c>
      <c r="E89" s="815">
        <v>1</v>
      </c>
      <c r="F89" s="816"/>
      <c r="G89" s="768">
        <v>32.865000000000002</v>
      </c>
      <c r="H89" s="227">
        <f>IF(G89="","",G89-G89*COMPASS!$U$33)</f>
        <v>32.865000000000002</v>
      </c>
    </row>
    <row r="90" spans="1:8">
      <c r="A90" s="788" t="s">
        <v>6000</v>
      </c>
      <c r="B90" s="795" t="s">
        <v>467</v>
      </c>
      <c r="C90" s="793">
        <v>760152827</v>
      </c>
      <c r="D90" s="793" t="s">
        <v>7804</v>
      </c>
      <c r="E90" s="815">
        <v>1</v>
      </c>
      <c r="F90" s="816"/>
      <c r="G90" s="768">
        <v>30.78</v>
      </c>
      <c r="H90" s="227">
        <f>IF(G90="","",G90-G90*COMPASS!$U$33)</f>
        <v>30.78</v>
      </c>
    </row>
    <row r="91" spans="1:8">
      <c r="A91" s="796" t="s">
        <v>4291</v>
      </c>
      <c r="B91" s="803"/>
      <c r="C91" s="801"/>
      <c r="D91" s="800"/>
      <c r="E91" s="804"/>
      <c r="F91" s="804"/>
      <c r="G91" s="805"/>
      <c r="H91" s="805"/>
    </row>
    <row r="92" spans="1:8">
      <c r="A92" s="788" t="s">
        <v>6001</v>
      </c>
      <c r="B92" s="795" t="s">
        <v>467</v>
      </c>
      <c r="C92" s="793">
        <v>760150144</v>
      </c>
      <c r="D92" s="793" t="s">
        <v>6954</v>
      </c>
      <c r="E92" s="815">
        <v>1</v>
      </c>
      <c r="F92" s="816"/>
      <c r="G92" s="768">
        <v>175.98</v>
      </c>
      <c r="H92" s="227">
        <f>IF(G92="","",G92-G92*COMPASS!$U$33)</f>
        <v>175.98</v>
      </c>
    </row>
    <row r="93" spans="1:8">
      <c r="A93" s="788" t="s">
        <v>6002</v>
      </c>
      <c r="B93" s="795" t="s">
        <v>216</v>
      </c>
      <c r="C93" s="793">
        <v>760151498</v>
      </c>
      <c r="D93" s="793" t="s">
        <v>6955</v>
      </c>
      <c r="E93" s="815">
        <v>1</v>
      </c>
      <c r="F93" s="816"/>
      <c r="G93" s="768">
        <v>351.96</v>
      </c>
      <c r="H93" s="227">
        <f>IF(G93="","",G93-G93*COMPASS!$U$33)</f>
        <v>351.96</v>
      </c>
    </row>
    <row r="94" spans="1:8">
      <c r="A94" s="796" t="s">
        <v>3354</v>
      </c>
      <c r="B94" s="803"/>
      <c r="C94" s="801"/>
      <c r="D94" s="800"/>
      <c r="E94" s="804"/>
      <c r="F94" s="804"/>
      <c r="G94" s="805"/>
      <c r="H94" s="805"/>
    </row>
    <row r="95" spans="1:8">
      <c r="A95" s="788" t="s">
        <v>6003</v>
      </c>
      <c r="B95" s="795" t="s">
        <v>216</v>
      </c>
      <c r="C95" s="793" t="s">
        <v>4677</v>
      </c>
      <c r="D95" s="793" t="s">
        <v>4678</v>
      </c>
      <c r="E95" s="815">
        <v>1</v>
      </c>
      <c r="F95" s="816"/>
      <c r="G95" s="768">
        <v>25.155000000000001</v>
      </c>
      <c r="H95" s="227">
        <f>IF(G95="","",G95-G95*COMPASS!$U$33)</f>
        <v>25.155000000000001</v>
      </c>
    </row>
    <row r="96" spans="1:8">
      <c r="A96" s="788" t="s">
        <v>6004</v>
      </c>
      <c r="B96" s="795" t="s">
        <v>216</v>
      </c>
      <c r="C96" s="793" t="s">
        <v>4679</v>
      </c>
      <c r="D96" s="793" t="s">
        <v>4680</v>
      </c>
      <c r="E96" s="815">
        <v>1</v>
      </c>
      <c r="F96" s="816"/>
      <c r="G96" s="768">
        <v>28.094999999999999</v>
      </c>
      <c r="H96" s="227">
        <f>IF(G96="","",G96-G96*COMPASS!$U$33)</f>
        <v>28.094999999999999</v>
      </c>
    </row>
    <row r="97" spans="1:8">
      <c r="A97" s="788" t="s">
        <v>6005</v>
      </c>
      <c r="B97" s="795" t="s">
        <v>216</v>
      </c>
      <c r="C97" s="793" t="s">
        <v>4681</v>
      </c>
      <c r="D97" s="793" t="s">
        <v>4682</v>
      </c>
      <c r="E97" s="815">
        <v>1</v>
      </c>
      <c r="F97" s="816"/>
      <c r="G97" s="768">
        <v>31.035000000000004</v>
      </c>
      <c r="H97" s="227">
        <f>IF(G97="","",G97-G97*COMPASS!$U$33)</f>
        <v>31.035000000000004</v>
      </c>
    </row>
    <row r="98" spans="1:8">
      <c r="A98" s="788" t="s">
        <v>6006</v>
      </c>
      <c r="B98" s="795" t="s">
        <v>216</v>
      </c>
      <c r="C98" s="793" t="s">
        <v>4683</v>
      </c>
      <c r="D98" s="793" t="s">
        <v>4684</v>
      </c>
      <c r="E98" s="815">
        <v>1</v>
      </c>
      <c r="F98" s="816"/>
      <c r="G98" s="768">
        <v>35.445</v>
      </c>
      <c r="H98" s="227">
        <f>IF(G98="","",G98-G98*COMPASS!$U$33)</f>
        <v>35.445</v>
      </c>
    </row>
    <row r="99" spans="1:8">
      <c r="A99" s="788" t="s">
        <v>6007</v>
      </c>
      <c r="B99" s="795" t="s">
        <v>216</v>
      </c>
      <c r="C99" s="793" t="s">
        <v>4685</v>
      </c>
      <c r="D99" s="793" t="s">
        <v>4686</v>
      </c>
      <c r="E99" s="815">
        <v>1</v>
      </c>
      <c r="F99" s="816"/>
      <c r="G99" s="768">
        <v>44.265000000000001</v>
      </c>
      <c r="H99" s="227">
        <f>IF(G99="","",G99-G99*COMPASS!$U$33)</f>
        <v>44.265000000000001</v>
      </c>
    </row>
    <row r="100" spans="1:8">
      <c r="A100" s="788" t="s">
        <v>6008</v>
      </c>
      <c r="B100" s="795" t="s">
        <v>216</v>
      </c>
      <c r="C100" s="793" t="s">
        <v>4687</v>
      </c>
      <c r="D100" s="793" t="s">
        <v>4688</v>
      </c>
      <c r="E100" s="815">
        <v>1</v>
      </c>
      <c r="F100" s="816"/>
      <c r="G100" s="768">
        <v>50.144999999999996</v>
      </c>
      <c r="H100" s="227">
        <f>IF(G100="","",G100-G100*COMPASS!$U$33)</f>
        <v>50.144999999999996</v>
      </c>
    </row>
    <row r="101" spans="1:8">
      <c r="A101" s="788" t="s">
        <v>6009</v>
      </c>
      <c r="B101" s="795" t="s">
        <v>216</v>
      </c>
      <c r="C101" s="793" t="s">
        <v>4689</v>
      </c>
      <c r="D101" s="793" t="s">
        <v>4690</v>
      </c>
      <c r="E101" s="815">
        <v>1</v>
      </c>
      <c r="F101" s="816"/>
      <c r="G101" s="768">
        <v>25.155000000000001</v>
      </c>
      <c r="H101" s="227">
        <f>IF(G101="","",G101-G101*COMPASS!$U$33)</f>
        <v>25.155000000000001</v>
      </c>
    </row>
    <row r="102" spans="1:8">
      <c r="A102" s="788" t="s">
        <v>6010</v>
      </c>
      <c r="B102" s="795" t="s">
        <v>216</v>
      </c>
      <c r="C102" s="793" t="s">
        <v>4691</v>
      </c>
      <c r="D102" s="793" t="s">
        <v>4692</v>
      </c>
      <c r="E102" s="815">
        <v>1</v>
      </c>
      <c r="F102" s="816"/>
      <c r="G102" s="768">
        <v>28.094999999999999</v>
      </c>
      <c r="H102" s="227">
        <f>IF(G102="","",G102-G102*COMPASS!$U$33)</f>
        <v>28.094999999999999</v>
      </c>
    </row>
    <row r="103" spans="1:8">
      <c r="A103" s="788" t="s">
        <v>6011</v>
      </c>
      <c r="B103" s="795" t="s">
        <v>216</v>
      </c>
      <c r="C103" s="793" t="s">
        <v>4693</v>
      </c>
      <c r="D103" s="793" t="s">
        <v>4694</v>
      </c>
      <c r="E103" s="815">
        <v>1</v>
      </c>
      <c r="F103" s="816"/>
      <c r="G103" s="768">
        <v>31.035000000000004</v>
      </c>
      <c r="H103" s="227">
        <f>IF(G103="","",G103-G103*COMPASS!$U$33)</f>
        <v>31.035000000000004</v>
      </c>
    </row>
    <row r="104" spans="1:8">
      <c r="A104" s="788" t="s">
        <v>6012</v>
      </c>
      <c r="B104" s="795" t="s">
        <v>216</v>
      </c>
      <c r="C104" s="793" t="s">
        <v>4695</v>
      </c>
      <c r="D104" s="793" t="s">
        <v>4696</v>
      </c>
      <c r="E104" s="815">
        <v>1</v>
      </c>
      <c r="F104" s="816"/>
      <c r="G104" s="768">
        <v>35.445</v>
      </c>
      <c r="H104" s="227">
        <f>IF(G104="","",G104-G104*COMPASS!$U$33)</f>
        <v>35.445</v>
      </c>
    </row>
    <row r="105" spans="1:8">
      <c r="A105" s="788" t="s">
        <v>6013</v>
      </c>
      <c r="B105" s="795" t="s">
        <v>216</v>
      </c>
      <c r="C105" s="793" t="s">
        <v>4697</v>
      </c>
      <c r="D105" s="793" t="s">
        <v>4698</v>
      </c>
      <c r="E105" s="815">
        <v>1</v>
      </c>
      <c r="F105" s="816"/>
      <c r="G105" s="768">
        <v>44.265000000000001</v>
      </c>
      <c r="H105" s="227">
        <f>IF(G105="","",G105-G105*COMPASS!$U$33)</f>
        <v>44.265000000000001</v>
      </c>
    </row>
    <row r="106" spans="1:8">
      <c r="A106" s="788" t="s">
        <v>6014</v>
      </c>
      <c r="B106" s="795" t="s">
        <v>216</v>
      </c>
      <c r="C106" s="793" t="s">
        <v>4699</v>
      </c>
      <c r="D106" s="793" t="s">
        <v>4700</v>
      </c>
      <c r="E106" s="815">
        <v>1</v>
      </c>
      <c r="F106" s="816"/>
      <c r="G106" s="768">
        <v>50.144999999999996</v>
      </c>
      <c r="H106" s="227">
        <f>IF(G106="","",G106-G106*COMPASS!$U$33)</f>
        <v>50.144999999999996</v>
      </c>
    </row>
    <row r="107" spans="1:8">
      <c r="A107" s="796" t="s">
        <v>3360</v>
      </c>
      <c r="B107" s="803"/>
      <c r="C107" s="801"/>
      <c r="D107" s="800"/>
      <c r="E107" s="804"/>
      <c r="F107" s="804"/>
      <c r="G107" s="805"/>
      <c r="H107" s="805"/>
    </row>
    <row r="108" spans="1:8">
      <c r="A108" s="796" t="s">
        <v>3361</v>
      </c>
      <c r="B108" s="803"/>
      <c r="C108" s="801"/>
      <c r="D108" s="800"/>
      <c r="E108" s="804"/>
      <c r="F108" s="804"/>
      <c r="G108" s="805"/>
      <c r="H108" s="805"/>
    </row>
    <row r="109" spans="1:8">
      <c r="A109" s="788" t="s">
        <v>6015</v>
      </c>
      <c r="B109" s="795" t="s">
        <v>216</v>
      </c>
      <c r="C109" s="793">
        <v>760237883</v>
      </c>
      <c r="D109" s="793" t="s">
        <v>6865</v>
      </c>
      <c r="E109" s="815">
        <v>8235</v>
      </c>
      <c r="F109" s="816"/>
      <c r="G109" s="768">
        <v>2.8873770491803281</v>
      </c>
      <c r="H109" s="227">
        <f>IF(G109="","",G109-G109*COMPASS!$U$33)</f>
        <v>2.8873770491803281</v>
      </c>
    </row>
    <row r="110" spans="1:8">
      <c r="A110" s="788" t="s">
        <v>6868</v>
      </c>
      <c r="B110" s="795" t="s">
        <v>216</v>
      </c>
      <c r="C110" s="793">
        <v>760241923</v>
      </c>
      <c r="D110" s="793" t="s">
        <v>6866</v>
      </c>
      <c r="E110" s="815">
        <v>10980</v>
      </c>
      <c r="F110" s="816"/>
      <c r="G110" s="768">
        <v>2.8033278688524592</v>
      </c>
      <c r="H110" s="227">
        <f>IF(G110="","",G110-G110*COMPASS!$U$33)</f>
        <v>2.8033278688524592</v>
      </c>
    </row>
    <row r="111" spans="1:8">
      <c r="A111" s="788" t="s">
        <v>6016</v>
      </c>
      <c r="B111" s="795" t="s">
        <v>571</v>
      </c>
      <c r="C111" s="793">
        <v>760237882</v>
      </c>
      <c r="D111" s="793" t="s">
        <v>6867</v>
      </c>
      <c r="E111" s="815">
        <v>305</v>
      </c>
      <c r="F111" s="816"/>
      <c r="G111" s="768">
        <v>2.6812622950819671</v>
      </c>
      <c r="H111" s="227">
        <f>IF(G111="","",G111-G111*COMPASS!$U$33)</f>
        <v>2.6812622950819671</v>
      </c>
    </row>
    <row r="112" spans="1:8">
      <c r="A112" s="788" t="s">
        <v>6869</v>
      </c>
      <c r="B112" s="795" t="s">
        <v>571</v>
      </c>
      <c r="C112" s="793">
        <v>760241924</v>
      </c>
      <c r="D112" s="793" t="s">
        <v>6956</v>
      </c>
      <c r="E112" s="815">
        <v>305</v>
      </c>
      <c r="F112" s="816"/>
      <c r="G112" s="768">
        <v>2.6031639344262292</v>
      </c>
      <c r="H112" s="227">
        <f>IF(G112="","",G112-G112*COMPASS!$U$33)</f>
        <v>2.6031639344262292</v>
      </c>
    </row>
    <row r="113" spans="1:8">
      <c r="A113" s="788" t="s">
        <v>6017</v>
      </c>
      <c r="B113" s="795" t="s">
        <v>467</v>
      </c>
      <c r="C113" s="793">
        <v>700216450</v>
      </c>
      <c r="D113" s="793" t="s">
        <v>4460</v>
      </c>
      <c r="E113" s="815">
        <v>305</v>
      </c>
      <c r="F113" s="816"/>
      <c r="G113" s="768">
        <v>2.3361639344262293</v>
      </c>
      <c r="H113" s="227">
        <f>IF(G113="","",G113-G113*COMPASS!$U$33)</f>
        <v>2.3361639344262293</v>
      </c>
    </row>
    <row r="114" spans="1:8">
      <c r="A114" s="788" t="s">
        <v>6018</v>
      </c>
      <c r="B114" s="795" t="s">
        <v>216</v>
      </c>
      <c r="C114" s="793">
        <v>760008888</v>
      </c>
      <c r="D114" s="793" t="s">
        <v>4461</v>
      </c>
      <c r="E114" s="815">
        <v>305</v>
      </c>
      <c r="F114" s="816"/>
      <c r="G114" s="768">
        <v>3.1326885245901641</v>
      </c>
      <c r="H114" s="227">
        <f>IF(G114="","",G114-G114*COMPASS!$U$33)</f>
        <v>3.1326885245901641</v>
      </c>
    </row>
    <row r="115" spans="1:8">
      <c r="A115" s="796" t="s">
        <v>3362</v>
      </c>
      <c r="B115" s="803"/>
      <c r="C115" s="801"/>
      <c r="D115" s="800"/>
      <c r="E115" s="804"/>
      <c r="F115" s="804"/>
      <c r="G115" s="805"/>
      <c r="H115" s="805"/>
    </row>
    <row r="116" spans="1:8">
      <c r="A116" s="788" t="s">
        <v>6019</v>
      </c>
      <c r="B116" s="795" t="s">
        <v>467</v>
      </c>
      <c r="C116" s="793">
        <v>760152561</v>
      </c>
      <c r="D116" s="793" t="s">
        <v>10452</v>
      </c>
      <c r="E116" s="815">
        <v>1</v>
      </c>
      <c r="F116" s="816"/>
      <c r="G116" s="768">
        <v>768.54</v>
      </c>
      <c r="H116" s="227">
        <f>IF(G116="","",G116-G116*COMPASS!$U$33)</f>
        <v>768.54</v>
      </c>
    </row>
    <row r="117" spans="1:8">
      <c r="A117" s="788" t="s">
        <v>6020</v>
      </c>
      <c r="B117" s="795" t="s">
        <v>216</v>
      </c>
      <c r="C117" s="793">
        <v>760152579</v>
      </c>
      <c r="D117" s="793" t="s">
        <v>10453</v>
      </c>
      <c r="E117" s="815">
        <v>1</v>
      </c>
      <c r="F117" s="816"/>
      <c r="G117" s="768">
        <v>1385.49</v>
      </c>
      <c r="H117" s="227">
        <f>IF(G117="","",G117-G117*COMPASS!$U$33)</f>
        <v>1385.49</v>
      </c>
    </row>
    <row r="118" spans="1:8">
      <c r="A118" s="788" t="s">
        <v>6021</v>
      </c>
      <c r="B118" s="795" t="s">
        <v>216</v>
      </c>
      <c r="C118" s="793">
        <v>760151308</v>
      </c>
      <c r="D118" s="793" t="s">
        <v>10454</v>
      </c>
      <c r="E118" s="815">
        <v>1</v>
      </c>
      <c r="F118" s="816"/>
      <c r="G118" s="768">
        <v>782.97</v>
      </c>
      <c r="H118" s="227">
        <f>IF(G118="","",G118-G118*COMPASS!$U$33)</f>
        <v>782.97</v>
      </c>
    </row>
    <row r="119" spans="1:8">
      <c r="A119" s="788" t="s">
        <v>6022</v>
      </c>
      <c r="B119" s="795" t="s">
        <v>216</v>
      </c>
      <c r="C119" s="793">
        <v>760151753</v>
      </c>
      <c r="D119" s="793" t="s">
        <v>10455</v>
      </c>
      <c r="E119" s="815">
        <v>1</v>
      </c>
      <c r="F119" s="816"/>
      <c r="G119" s="768">
        <v>1399.44</v>
      </c>
      <c r="H119" s="227">
        <f>IF(G119="","",G119-G119*COMPASS!$U$33)</f>
        <v>1399.44</v>
      </c>
    </row>
    <row r="120" spans="1:8">
      <c r="A120" s="788" t="s">
        <v>6023</v>
      </c>
      <c r="B120" s="795" t="s">
        <v>216</v>
      </c>
      <c r="C120" s="793">
        <v>760151167</v>
      </c>
      <c r="D120" s="793" t="s">
        <v>10456</v>
      </c>
      <c r="E120" s="815">
        <v>1</v>
      </c>
      <c r="F120" s="816"/>
      <c r="G120" s="768">
        <v>150.42000000000002</v>
      </c>
      <c r="H120" s="227">
        <f>IF(G120="","",G120-G120*COMPASS!$U$33)</f>
        <v>150.42000000000002</v>
      </c>
    </row>
    <row r="121" spans="1:8">
      <c r="A121" s="796" t="s">
        <v>3363</v>
      </c>
      <c r="B121" s="803"/>
      <c r="C121" s="801"/>
      <c r="D121" s="800"/>
      <c r="E121" s="804"/>
      <c r="F121" s="804"/>
      <c r="G121" s="805"/>
      <c r="H121" s="805"/>
    </row>
    <row r="122" spans="1:8">
      <c r="A122" s="788" t="s">
        <v>6024</v>
      </c>
      <c r="B122" s="795" t="s">
        <v>467</v>
      </c>
      <c r="C122" s="793">
        <v>700206725</v>
      </c>
      <c r="D122" s="793" t="s">
        <v>4462</v>
      </c>
      <c r="E122" s="815">
        <v>1</v>
      </c>
      <c r="F122" s="816"/>
      <c r="G122" s="768">
        <v>22.02</v>
      </c>
      <c r="H122" s="227">
        <f>IF(G122="","",G122-G122*COMPASS!$U$33)</f>
        <v>22.02</v>
      </c>
    </row>
    <row r="123" spans="1:8">
      <c r="A123" s="788" t="s">
        <v>6025</v>
      </c>
      <c r="B123" s="795" t="s">
        <v>467</v>
      </c>
      <c r="C123" s="793">
        <v>700206667</v>
      </c>
      <c r="D123" s="793" t="s">
        <v>4463</v>
      </c>
      <c r="E123" s="815">
        <v>1</v>
      </c>
      <c r="F123" s="816"/>
      <c r="G123" s="768">
        <v>22.02</v>
      </c>
      <c r="H123" s="227">
        <f>IF(G123="","",G123-G123*COMPASS!$U$33)</f>
        <v>22.02</v>
      </c>
    </row>
    <row r="124" spans="1:8">
      <c r="A124" s="788" t="s">
        <v>6026</v>
      </c>
      <c r="B124" s="795" t="s">
        <v>467</v>
      </c>
      <c r="C124" s="793">
        <v>700206717</v>
      </c>
      <c r="D124" s="793" t="s">
        <v>4464</v>
      </c>
      <c r="E124" s="815">
        <v>1</v>
      </c>
      <c r="F124" s="816"/>
      <c r="G124" s="768">
        <v>22.02</v>
      </c>
      <c r="H124" s="227">
        <f>IF(G124="","",G124-G124*COMPASS!$U$33)</f>
        <v>22.02</v>
      </c>
    </row>
    <row r="125" spans="1:8">
      <c r="A125" s="788" t="s">
        <v>6027</v>
      </c>
      <c r="B125" s="795" t="s">
        <v>216</v>
      </c>
      <c r="C125" s="793">
        <v>700206741</v>
      </c>
      <c r="D125" s="793" t="s">
        <v>4465</v>
      </c>
      <c r="E125" s="815">
        <v>25</v>
      </c>
      <c r="F125" s="816"/>
      <c r="G125" s="768">
        <v>22.02</v>
      </c>
      <c r="H125" s="227">
        <f>IF(G125="","",G125-G125*COMPASS!$U$33)</f>
        <v>22.02</v>
      </c>
    </row>
    <row r="126" spans="1:8">
      <c r="A126" s="788" t="s">
        <v>6028</v>
      </c>
      <c r="B126" s="795" t="s">
        <v>216</v>
      </c>
      <c r="C126" s="793">
        <v>700206709</v>
      </c>
      <c r="D126" s="793" t="s">
        <v>4466</v>
      </c>
      <c r="E126" s="815">
        <v>25</v>
      </c>
      <c r="F126" s="816"/>
      <c r="G126" s="768">
        <v>22.02</v>
      </c>
      <c r="H126" s="227">
        <f>IF(G126="","",G126-G126*COMPASS!$U$33)</f>
        <v>22.02</v>
      </c>
    </row>
    <row r="127" spans="1:8">
      <c r="A127" s="788" t="s">
        <v>6029</v>
      </c>
      <c r="B127" s="795" t="s">
        <v>216</v>
      </c>
      <c r="C127" s="793">
        <v>700206758</v>
      </c>
      <c r="D127" s="793" t="s">
        <v>4467</v>
      </c>
      <c r="E127" s="815">
        <v>25</v>
      </c>
      <c r="F127" s="816"/>
      <c r="G127" s="768">
        <v>22.02</v>
      </c>
      <c r="H127" s="227">
        <f>IF(G127="","",G127-G127*COMPASS!$U$33)</f>
        <v>22.02</v>
      </c>
    </row>
    <row r="128" spans="1:8">
      <c r="A128" s="788" t="s">
        <v>6030</v>
      </c>
      <c r="B128" s="795" t="s">
        <v>216</v>
      </c>
      <c r="C128" s="793">
        <v>700206691</v>
      </c>
      <c r="D128" s="793" t="s">
        <v>4468</v>
      </c>
      <c r="E128" s="815">
        <v>25</v>
      </c>
      <c r="F128" s="816"/>
      <c r="G128" s="768">
        <v>22.02</v>
      </c>
      <c r="H128" s="227">
        <f>IF(G128="","",G128-G128*COMPASS!$U$33)</f>
        <v>22.02</v>
      </c>
    </row>
    <row r="129" spans="1:8">
      <c r="A129" s="796" t="s">
        <v>3364</v>
      </c>
      <c r="B129" s="803"/>
      <c r="C129" s="801"/>
      <c r="D129" s="800"/>
      <c r="E129" s="804"/>
      <c r="F129" s="804"/>
      <c r="G129" s="805"/>
      <c r="H129" s="805"/>
    </row>
    <row r="130" spans="1:8">
      <c r="A130" s="788" t="s">
        <v>6031</v>
      </c>
      <c r="B130" s="795" t="s">
        <v>467</v>
      </c>
      <c r="C130" s="793" t="s">
        <v>3365</v>
      </c>
      <c r="D130" s="793" t="s">
        <v>4469</v>
      </c>
      <c r="E130" s="815">
        <v>1</v>
      </c>
      <c r="F130" s="816"/>
      <c r="G130" s="768">
        <v>14.34</v>
      </c>
      <c r="H130" s="227">
        <f>IF(G130="","",G130-G130*COMPASS!$U$33)</f>
        <v>14.34</v>
      </c>
    </row>
    <row r="131" spans="1:8">
      <c r="A131" s="788" t="s">
        <v>6032</v>
      </c>
      <c r="B131" s="795" t="s">
        <v>467</v>
      </c>
      <c r="C131" s="793" t="s">
        <v>3436</v>
      </c>
      <c r="D131" s="793" t="s">
        <v>4470</v>
      </c>
      <c r="E131" s="815">
        <v>1</v>
      </c>
      <c r="F131" s="816"/>
      <c r="G131" s="768">
        <v>16.23</v>
      </c>
      <c r="H131" s="227">
        <f>IF(G131="","",G131-G131*COMPASS!$U$33)</f>
        <v>16.23</v>
      </c>
    </row>
    <row r="132" spans="1:8">
      <c r="A132" s="788" t="s">
        <v>6033</v>
      </c>
      <c r="B132" s="795" t="s">
        <v>467</v>
      </c>
      <c r="C132" s="793" t="s">
        <v>3437</v>
      </c>
      <c r="D132" s="793" t="s">
        <v>4471</v>
      </c>
      <c r="E132" s="815">
        <v>1</v>
      </c>
      <c r="F132" s="816"/>
      <c r="G132" s="768">
        <v>18.12</v>
      </c>
      <c r="H132" s="227">
        <f>IF(G132="","",G132-G132*COMPASS!$U$33)</f>
        <v>18.12</v>
      </c>
    </row>
    <row r="133" spans="1:8">
      <c r="A133" s="788" t="s">
        <v>6034</v>
      </c>
      <c r="B133" s="795" t="s">
        <v>467</v>
      </c>
      <c r="C133" s="793" t="s">
        <v>3438</v>
      </c>
      <c r="D133" s="793" t="s">
        <v>4472</v>
      </c>
      <c r="E133" s="815">
        <v>1</v>
      </c>
      <c r="F133" s="816"/>
      <c r="G133" s="768">
        <v>20.955000000000002</v>
      </c>
      <c r="H133" s="227">
        <f>IF(G133="","",G133-G133*COMPASS!$U$33)</f>
        <v>20.955000000000002</v>
      </c>
    </row>
    <row r="134" spans="1:8">
      <c r="A134" s="788" t="s">
        <v>6035</v>
      </c>
      <c r="B134" s="795" t="s">
        <v>216</v>
      </c>
      <c r="C134" s="793" t="s">
        <v>4292</v>
      </c>
      <c r="D134" s="793" t="s">
        <v>4473</v>
      </c>
      <c r="E134" s="815">
        <v>1</v>
      </c>
      <c r="F134" s="816"/>
      <c r="G134" s="768">
        <v>26.625</v>
      </c>
      <c r="H134" s="227">
        <f>IF(G134="","",G134-G134*COMPASS!$U$33)</f>
        <v>26.625</v>
      </c>
    </row>
    <row r="135" spans="1:8">
      <c r="A135" s="788" t="s">
        <v>6036</v>
      </c>
      <c r="B135" s="795" t="s">
        <v>216</v>
      </c>
      <c r="C135" s="793" t="s">
        <v>3439</v>
      </c>
      <c r="D135" s="793" t="s">
        <v>4474</v>
      </c>
      <c r="E135" s="815">
        <v>1</v>
      </c>
      <c r="F135" s="816"/>
      <c r="G135" s="768">
        <v>30.405000000000001</v>
      </c>
      <c r="H135" s="227">
        <f>IF(G135="","",G135-G135*COMPASS!$U$33)</f>
        <v>30.405000000000001</v>
      </c>
    </row>
    <row r="136" spans="1:8">
      <c r="A136" s="788" t="s">
        <v>6037</v>
      </c>
      <c r="B136" s="795" t="s">
        <v>467</v>
      </c>
      <c r="C136" s="793" t="s">
        <v>4190</v>
      </c>
      <c r="D136" s="793" t="s">
        <v>4475</v>
      </c>
      <c r="E136" s="815">
        <v>1</v>
      </c>
      <c r="F136" s="816"/>
      <c r="G136" s="768">
        <v>14.34</v>
      </c>
      <c r="H136" s="227">
        <f>IF(G136="","",G136-G136*COMPASS!$U$33)</f>
        <v>14.34</v>
      </c>
    </row>
    <row r="137" spans="1:8">
      <c r="A137" s="788" t="s">
        <v>6038</v>
      </c>
      <c r="B137" s="795" t="s">
        <v>467</v>
      </c>
      <c r="C137" s="793" t="s">
        <v>4191</v>
      </c>
      <c r="D137" s="793" t="s">
        <v>4476</v>
      </c>
      <c r="E137" s="815">
        <v>1</v>
      </c>
      <c r="F137" s="816"/>
      <c r="G137" s="768">
        <v>16.23</v>
      </c>
      <c r="H137" s="227">
        <f>IF(G137="","",G137-G137*COMPASS!$U$33)</f>
        <v>16.23</v>
      </c>
    </row>
    <row r="138" spans="1:8">
      <c r="A138" s="788" t="s">
        <v>6039</v>
      </c>
      <c r="B138" s="795" t="s">
        <v>467</v>
      </c>
      <c r="C138" s="793" t="s">
        <v>4192</v>
      </c>
      <c r="D138" s="793" t="s">
        <v>4477</v>
      </c>
      <c r="E138" s="815">
        <v>1</v>
      </c>
      <c r="F138" s="816"/>
      <c r="G138" s="768">
        <v>18.12</v>
      </c>
      <c r="H138" s="227">
        <f>IF(G138="","",G138-G138*COMPASS!$U$33)</f>
        <v>18.12</v>
      </c>
    </row>
    <row r="139" spans="1:8">
      <c r="A139" s="788" t="s">
        <v>6040</v>
      </c>
      <c r="B139" s="795" t="s">
        <v>467</v>
      </c>
      <c r="C139" s="793" t="s">
        <v>4193</v>
      </c>
      <c r="D139" s="793" t="s">
        <v>4478</v>
      </c>
      <c r="E139" s="815">
        <v>1</v>
      </c>
      <c r="F139" s="816"/>
      <c r="G139" s="768">
        <v>20.955000000000002</v>
      </c>
      <c r="H139" s="227">
        <f>IF(G139="","",G139-G139*COMPASS!$U$33)</f>
        <v>20.955000000000002</v>
      </c>
    </row>
    <row r="140" spans="1:8">
      <c r="A140" s="788" t="s">
        <v>8396</v>
      </c>
      <c r="B140" s="795" t="s">
        <v>216</v>
      </c>
      <c r="C140" s="793" t="s">
        <v>8397</v>
      </c>
      <c r="D140" s="793" t="s">
        <v>8398</v>
      </c>
      <c r="E140" s="815">
        <v>1</v>
      </c>
      <c r="F140" s="816"/>
      <c r="G140" s="768">
        <v>25.68</v>
      </c>
      <c r="H140" s="227">
        <f>IF(G140="","",G140-G140*COMPASS!$U$33)</f>
        <v>25.68</v>
      </c>
    </row>
    <row r="141" spans="1:8">
      <c r="A141" s="788" t="s">
        <v>6041</v>
      </c>
      <c r="B141" s="795" t="s">
        <v>467</v>
      </c>
      <c r="C141" s="793" t="s">
        <v>4293</v>
      </c>
      <c r="D141" s="793" t="s">
        <v>4479</v>
      </c>
      <c r="E141" s="815">
        <v>1</v>
      </c>
      <c r="F141" s="816"/>
      <c r="G141" s="768">
        <v>26.625</v>
      </c>
      <c r="H141" s="227">
        <f>IF(G141="","",G141-G141*COMPASS!$U$33)</f>
        <v>26.625</v>
      </c>
    </row>
    <row r="142" spans="1:8">
      <c r="A142" s="788" t="s">
        <v>6957</v>
      </c>
      <c r="B142" s="795" t="s">
        <v>216</v>
      </c>
      <c r="C142" s="793" t="s">
        <v>6958</v>
      </c>
      <c r="D142" s="793" t="s">
        <v>4480</v>
      </c>
      <c r="E142" s="815">
        <v>1</v>
      </c>
      <c r="F142" s="816"/>
      <c r="G142" s="768">
        <v>30.405000000000001</v>
      </c>
      <c r="H142" s="227">
        <f>IF(G142="","",G142-G142*COMPASS!$U$33)</f>
        <v>30.405000000000001</v>
      </c>
    </row>
    <row r="143" spans="1:8">
      <c r="A143" s="796" t="s">
        <v>6959</v>
      </c>
      <c r="B143" s="803"/>
      <c r="C143" s="801"/>
      <c r="D143" s="800"/>
      <c r="E143" s="804"/>
      <c r="F143" s="804"/>
      <c r="G143" s="1128"/>
      <c r="H143" s="1128"/>
    </row>
    <row r="144" spans="1:8">
      <c r="A144" s="806" t="s">
        <v>7964</v>
      </c>
      <c r="B144" s="795" t="s">
        <v>216</v>
      </c>
      <c r="C144" s="793" t="s">
        <v>10457</v>
      </c>
      <c r="D144" s="793" t="s">
        <v>8208</v>
      </c>
      <c r="E144" s="815">
        <v>1</v>
      </c>
      <c r="F144" s="807"/>
      <c r="G144" s="768">
        <v>33.21</v>
      </c>
      <c r="H144" s="227">
        <f>IF(G144="","",G144-G144*COMPASS!$U$33)</f>
        <v>33.21</v>
      </c>
    </row>
    <row r="145" spans="1:8">
      <c r="A145" s="806" t="s">
        <v>7965</v>
      </c>
      <c r="B145" s="795" t="s">
        <v>216</v>
      </c>
      <c r="C145" s="793" t="s">
        <v>10458</v>
      </c>
      <c r="D145" s="793" t="s">
        <v>8209</v>
      </c>
      <c r="E145" s="815">
        <v>1</v>
      </c>
      <c r="F145" s="807"/>
      <c r="G145" s="768">
        <v>37.994999999999997</v>
      </c>
      <c r="H145" s="227">
        <f>IF(G145="","",G145-G145*COMPASS!$U$33)</f>
        <v>37.994999999999997</v>
      </c>
    </row>
    <row r="146" spans="1:8">
      <c r="A146" s="796" t="s">
        <v>8379</v>
      </c>
      <c r="B146" s="803"/>
      <c r="C146" s="801"/>
      <c r="D146" s="800"/>
      <c r="E146" s="804"/>
      <c r="F146" s="804"/>
      <c r="G146" s="805"/>
      <c r="H146" s="805"/>
    </row>
    <row r="147" spans="1:8">
      <c r="A147" s="788" t="s">
        <v>6042</v>
      </c>
      <c r="B147" s="795" t="s">
        <v>467</v>
      </c>
      <c r="C147" s="793">
        <v>760184507</v>
      </c>
      <c r="D147" s="793" t="s">
        <v>10055</v>
      </c>
      <c r="E147" s="815">
        <v>1</v>
      </c>
      <c r="F147" s="816"/>
      <c r="G147" s="768">
        <v>65.19</v>
      </c>
      <c r="H147" s="227">
        <f>IF(G147="","",G147-G147*COMPASS!$U$33)</f>
        <v>65.19</v>
      </c>
    </row>
    <row r="148" spans="1:8">
      <c r="A148" s="788" t="s">
        <v>8383</v>
      </c>
      <c r="B148" s="795" t="s">
        <v>216</v>
      </c>
      <c r="C148" s="793">
        <v>760207274</v>
      </c>
      <c r="D148" s="793" t="s">
        <v>10056</v>
      </c>
      <c r="E148" s="815">
        <v>1</v>
      </c>
      <c r="F148" s="816"/>
      <c r="G148" s="768">
        <v>58.86</v>
      </c>
      <c r="H148" s="227">
        <f>IF(G148="","",G148-G148*COMPASS!$U$33)</f>
        <v>58.86</v>
      </c>
    </row>
    <row r="149" spans="1:8">
      <c r="A149" s="796" t="s">
        <v>3367</v>
      </c>
      <c r="B149" s="803"/>
      <c r="C149" s="801"/>
      <c r="D149" s="800"/>
      <c r="E149" s="804"/>
      <c r="F149" s="804"/>
      <c r="G149" s="805"/>
      <c r="H149" s="805"/>
    </row>
    <row r="150" spans="1:8">
      <c r="A150" s="788" t="s">
        <v>6043</v>
      </c>
      <c r="B150" s="795" t="s">
        <v>467</v>
      </c>
      <c r="C150" s="793">
        <v>760187187</v>
      </c>
      <c r="D150" s="793" t="s">
        <v>4481</v>
      </c>
      <c r="E150" s="815">
        <v>1</v>
      </c>
      <c r="F150" s="816"/>
      <c r="G150" s="768">
        <v>156</v>
      </c>
      <c r="H150" s="227">
        <f>IF(G150="","",G150-G150*COMPASS!$U$33)</f>
        <v>156</v>
      </c>
    </row>
    <row r="151" spans="1:8">
      <c r="A151" s="788" t="s">
        <v>6044</v>
      </c>
      <c r="B151" s="795" t="s">
        <v>216</v>
      </c>
      <c r="C151" s="793">
        <v>760187195</v>
      </c>
      <c r="D151" s="793" t="s">
        <v>4482</v>
      </c>
      <c r="E151" s="815">
        <v>1</v>
      </c>
      <c r="F151" s="816"/>
      <c r="G151" s="768">
        <v>272.07</v>
      </c>
      <c r="H151" s="227">
        <f>IF(G151="","",G151-G151*COMPASS!$U$33)</f>
        <v>272.07</v>
      </c>
    </row>
    <row r="152" spans="1:8">
      <c r="A152" s="788" t="s">
        <v>6045</v>
      </c>
      <c r="B152" s="795" t="s">
        <v>216</v>
      </c>
      <c r="C152" s="793">
        <v>760187203</v>
      </c>
      <c r="D152" s="793" t="s">
        <v>4483</v>
      </c>
      <c r="E152" s="815">
        <v>1</v>
      </c>
      <c r="F152" s="816"/>
      <c r="G152" s="768">
        <v>184.125</v>
      </c>
      <c r="H152" s="227">
        <f>IF(G152="","",G152-G152*COMPASS!$U$33)</f>
        <v>184.125</v>
      </c>
    </row>
    <row r="153" spans="1:8">
      <c r="A153" s="788" t="s">
        <v>6046</v>
      </c>
      <c r="B153" s="795" t="s">
        <v>216</v>
      </c>
      <c r="C153" s="793">
        <v>760187211</v>
      </c>
      <c r="D153" s="793" t="s">
        <v>4484</v>
      </c>
      <c r="E153" s="815">
        <v>1</v>
      </c>
      <c r="F153" s="816"/>
      <c r="G153" s="768">
        <v>321.13499999999999</v>
      </c>
      <c r="H153" s="227">
        <f>IF(G153="","",G153-G153*COMPASS!$U$33)</f>
        <v>321.13499999999999</v>
      </c>
    </row>
    <row r="154" spans="1:8">
      <c r="A154" s="788" t="s">
        <v>6047</v>
      </c>
      <c r="B154" s="795" t="s">
        <v>216</v>
      </c>
      <c r="C154" s="793">
        <v>760187179</v>
      </c>
      <c r="D154" s="793" t="s">
        <v>6850</v>
      </c>
      <c r="E154" s="815">
        <v>1</v>
      </c>
      <c r="F154" s="816"/>
      <c r="G154" s="768">
        <v>52.304999999999993</v>
      </c>
      <c r="H154" s="227">
        <f>IF(G154="","",G154-G154*COMPASS!$U$33)</f>
        <v>52.304999999999993</v>
      </c>
    </row>
    <row r="155" spans="1:8">
      <c r="A155" s="796" t="s">
        <v>3368</v>
      </c>
      <c r="B155" s="803"/>
      <c r="C155" s="801"/>
      <c r="D155" s="800"/>
      <c r="E155" s="804"/>
      <c r="F155" s="804"/>
      <c r="G155" s="805"/>
      <c r="H155" s="805"/>
    </row>
    <row r="156" spans="1:8">
      <c r="A156" s="796" t="s">
        <v>3369</v>
      </c>
      <c r="B156" s="803"/>
      <c r="C156" s="801"/>
      <c r="D156" s="800"/>
      <c r="E156" s="804"/>
      <c r="F156" s="804"/>
      <c r="G156" s="805"/>
      <c r="H156" s="805"/>
    </row>
    <row r="157" spans="1:8">
      <c r="A157" s="788" t="s">
        <v>6967</v>
      </c>
      <c r="B157" s="795" t="s">
        <v>571</v>
      </c>
      <c r="C157" s="793">
        <v>760241762</v>
      </c>
      <c r="D157" s="793" t="s">
        <v>6968</v>
      </c>
      <c r="E157" s="815">
        <v>1</v>
      </c>
      <c r="F157" s="816"/>
      <c r="G157" s="768">
        <v>10.016999999999999</v>
      </c>
      <c r="H157" s="227">
        <f>IF(G157="","",G157-G157*COMPASS!$U$33)</f>
        <v>10.016999999999999</v>
      </c>
    </row>
    <row r="158" spans="1:8">
      <c r="A158" s="796" t="s">
        <v>3370</v>
      </c>
      <c r="B158" s="803"/>
      <c r="C158" s="801"/>
      <c r="D158" s="800"/>
      <c r="E158" s="804"/>
      <c r="F158" s="804"/>
      <c r="G158" s="805"/>
      <c r="H158" s="805"/>
    </row>
    <row r="159" spans="1:8">
      <c r="A159" s="788" t="s">
        <v>6048</v>
      </c>
      <c r="B159" s="795" t="s">
        <v>571</v>
      </c>
      <c r="C159" s="793">
        <v>760091835</v>
      </c>
      <c r="D159" s="793" t="s">
        <v>6851</v>
      </c>
      <c r="E159" s="815">
        <v>1</v>
      </c>
      <c r="F159" s="816"/>
      <c r="G159" s="768">
        <v>7.6920000000000002</v>
      </c>
      <c r="H159" s="227">
        <f>IF(G159="","",G159-G159*COMPASS!$U$33)</f>
        <v>7.6920000000000002</v>
      </c>
    </row>
    <row r="160" spans="1:8">
      <c r="A160" s="796" t="s">
        <v>4377</v>
      </c>
      <c r="B160" s="803"/>
      <c r="C160" s="801"/>
      <c r="D160" s="800"/>
      <c r="E160" s="804"/>
      <c r="F160" s="804"/>
      <c r="G160" s="805"/>
      <c r="H160" s="805"/>
    </row>
    <row r="161" spans="1:8">
      <c r="A161" s="788" t="s">
        <v>6049</v>
      </c>
      <c r="B161" s="795" t="s">
        <v>571</v>
      </c>
      <c r="C161" s="793">
        <v>760218529</v>
      </c>
      <c r="D161" s="793" t="s">
        <v>7043</v>
      </c>
      <c r="E161" s="815">
        <v>500</v>
      </c>
      <c r="F161" s="816"/>
      <c r="G161" s="768">
        <v>16.902000000000001</v>
      </c>
      <c r="H161" s="227">
        <f>IF(G161="","",G161-G161*COMPASS!$U$33)</f>
        <v>16.902000000000001</v>
      </c>
    </row>
    <row r="162" spans="1:8">
      <c r="A162" s="788" t="s">
        <v>6050</v>
      </c>
      <c r="B162" s="795" t="s">
        <v>571</v>
      </c>
      <c r="C162" s="793">
        <v>760239011</v>
      </c>
      <c r="D162" s="793" t="s">
        <v>6852</v>
      </c>
      <c r="E162" s="815">
        <v>500</v>
      </c>
      <c r="F162" s="816"/>
      <c r="G162" s="768">
        <v>23.899000000000001</v>
      </c>
      <c r="H162" s="227">
        <f>IF(G162="","",G162-G162*COMPASS!$U$33)</f>
        <v>23.899000000000001</v>
      </c>
    </row>
    <row r="163" spans="1:8">
      <c r="A163" s="788" t="s">
        <v>6051</v>
      </c>
      <c r="B163" s="795" t="s">
        <v>571</v>
      </c>
      <c r="C163" s="793">
        <v>760154963</v>
      </c>
      <c r="D163" s="793" t="s">
        <v>6853</v>
      </c>
      <c r="E163" s="815">
        <v>500</v>
      </c>
      <c r="F163" s="816"/>
      <c r="G163" s="768">
        <v>9.4499999999999993</v>
      </c>
      <c r="H163" s="227">
        <f>IF(G163="","",G163-G163*COMPASS!$U$33)</f>
        <v>9.4499999999999993</v>
      </c>
    </row>
    <row r="164" spans="1:8">
      <c r="A164" s="788" t="s">
        <v>6052</v>
      </c>
      <c r="B164" s="795" t="s">
        <v>571</v>
      </c>
      <c r="C164" s="793">
        <v>760154971</v>
      </c>
      <c r="D164" s="793" t="s">
        <v>6854</v>
      </c>
      <c r="E164" s="815">
        <v>499.87200000000001</v>
      </c>
      <c r="F164" s="816"/>
      <c r="G164" s="768">
        <v>10.237</v>
      </c>
      <c r="H164" s="227">
        <f>IF(G164="","",G164-G164*COMPASS!$U$33)</f>
        <v>10.237</v>
      </c>
    </row>
    <row r="165" spans="1:8">
      <c r="A165" s="788" t="s">
        <v>6053</v>
      </c>
      <c r="B165" s="795" t="s">
        <v>571</v>
      </c>
      <c r="C165" s="793">
        <v>760154997</v>
      </c>
      <c r="D165" s="793" t="s">
        <v>6855</v>
      </c>
      <c r="E165" s="815">
        <v>500</v>
      </c>
      <c r="F165" s="816"/>
      <c r="G165" s="768">
        <v>12.195</v>
      </c>
      <c r="H165" s="227">
        <f>IF(G165="","",G165-G165*COMPASS!$U$33)</f>
        <v>12.195</v>
      </c>
    </row>
    <row r="166" spans="1:8">
      <c r="A166" s="796" t="s">
        <v>8499</v>
      </c>
      <c r="B166" s="803"/>
      <c r="C166" s="801"/>
      <c r="D166" s="800"/>
      <c r="E166" s="804"/>
      <c r="F166" s="804"/>
      <c r="G166" s="805"/>
      <c r="H166" s="805"/>
    </row>
    <row r="167" spans="1:8">
      <c r="A167" s="796" t="s">
        <v>3371</v>
      </c>
      <c r="B167" s="803"/>
      <c r="C167" s="801"/>
      <c r="D167" s="800"/>
      <c r="E167" s="804"/>
      <c r="F167" s="804"/>
      <c r="G167" s="805"/>
      <c r="H167" s="805"/>
    </row>
    <row r="168" spans="1:8">
      <c r="A168" s="788" t="s">
        <v>6054</v>
      </c>
      <c r="B168" s="795" t="s">
        <v>467</v>
      </c>
      <c r="C168" s="793">
        <v>760193771</v>
      </c>
      <c r="D168" s="793" t="s">
        <v>7966</v>
      </c>
      <c r="E168" s="815">
        <v>1</v>
      </c>
      <c r="F168" s="816"/>
      <c r="G168" s="768">
        <v>391.36500000000001</v>
      </c>
      <c r="H168" s="227">
        <f>IF(G168="","",G168-G168*COMPASS!$U$33)</f>
        <v>391.36500000000001</v>
      </c>
    </row>
    <row r="169" spans="1:8">
      <c r="A169" s="788" t="s">
        <v>6055</v>
      </c>
      <c r="B169" s="795" t="s">
        <v>571</v>
      </c>
      <c r="C169" s="793">
        <v>760193839</v>
      </c>
      <c r="D169" s="793" t="s">
        <v>7967</v>
      </c>
      <c r="E169" s="815">
        <v>1</v>
      </c>
      <c r="F169" s="816"/>
      <c r="G169" s="768">
        <v>195.38399999999999</v>
      </c>
      <c r="H169" s="227">
        <f>IF(G169="","",G169-G169*COMPASS!$U$33)</f>
        <v>195.38399999999999</v>
      </c>
    </row>
    <row r="170" spans="1:8">
      <c r="A170" s="788" t="s">
        <v>6056</v>
      </c>
      <c r="B170" s="795" t="s">
        <v>571</v>
      </c>
      <c r="C170" s="793">
        <v>760193821</v>
      </c>
      <c r="D170" s="793" t="s">
        <v>7968</v>
      </c>
      <c r="E170" s="815">
        <v>1</v>
      </c>
      <c r="F170" s="816"/>
      <c r="G170" s="768">
        <v>186.40700000000001</v>
      </c>
      <c r="H170" s="227">
        <f>IF(G170="","",G170-G170*COMPASS!$U$33)</f>
        <v>186.40700000000001</v>
      </c>
    </row>
    <row r="171" spans="1:8">
      <c r="A171" s="788" t="s">
        <v>6057</v>
      </c>
      <c r="B171" s="795" t="s">
        <v>571</v>
      </c>
      <c r="C171" s="793">
        <v>760033860</v>
      </c>
      <c r="D171" s="793" t="s">
        <v>10459</v>
      </c>
      <c r="E171" s="815">
        <v>1</v>
      </c>
      <c r="F171" s="817"/>
      <c r="G171" s="768">
        <v>24.370999999999999</v>
      </c>
      <c r="H171" s="227">
        <f>IF(G171="","",G171-G171*COMPASS!$U$33)</f>
        <v>24.370999999999999</v>
      </c>
    </row>
    <row r="172" spans="1:8">
      <c r="A172" s="788" t="s">
        <v>6058</v>
      </c>
      <c r="B172" s="795" t="s">
        <v>216</v>
      </c>
      <c r="C172" s="793">
        <v>760227306</v>
      </c>
      <c r="D172" s="793" t="s">
        <v>10460</v>
      </c>
      <c r="E172" s="815">
        <v>1</v>
      </c>
      <c r="F172" s="816"/>
      <c r="G172" s="768">
        <v>1299.99</v>
      </c>
      <c r="H172" s="227">
        <f>IF(G172="","",G172-G172*COMPASS!$U$33)</f>
        <v>1299.99</v>
      </c>
    </row>
    <row r="173" spans="1:8">
      <c r="A173" s="788" t="s">
        <v>6059</v>
      </c>
      <c r="B173" s="795" t="s">
        <v>216</v>
      </c>
      <c r="C173" s="793">
        <v>760193755</v>
      </c>
      <c r="D173" s="793" t="s">
        <v>7969</v>
      </c>
      <c r="E173" s="815">
        <v>1</v>
      </c>
      <c r="F173" s="816"/>
      <c r="G173" s="768">
        <v>312.65999999999997</v>
      </c>
      <c r="H173" s="227">
        <f>IF(G173="","",G173-G173*COMPASS!$U$33)</f>
        <v>312.65999999999997</v>
      </c>
    </row>
    <row r="174" spans="1:8">
      <c r="A174" s="796" t="s">
        <v>3409</v>
      </c>
      <c r="B174" s="803"/>
      <c r="C174" s="801"/>
      <c r="D174" s="800"/>
      <c r="E174" s="804"/>
      <c r="F174" s="804"/>
      <c r="G174" s="805"/>
      <c r="H174" s="805"/>
    </row>
    <row r="175" spans="1:8">
      <c r="A175" s="788" t="s">
        <v>6064</v>
      </c>
      <c r="B175" s="795" t="s">
        <v>467</v>
      </c>
      <c r="C175" s="793">
        <v>760039867</v>
      </c>
      <c r="D175" s="793" t="s">
        <v>7646</v>
      </c>
      <c r="E175" s="815">
        <v>1</v>
      </c>
      <c r="F175" s="816"/>
      <c r="G175" s="768">
        <v>44.88</v>
      </c>
      <c r="H175" s="227">
        <f>IF(G175="","",G175-G175*COMPASS!$U$33)</f>
        <v>44.88</v>
      </c>
    </row>
    <row r="176" spans="1:8">
      <c r="A176" s="788" t="s">
        <v>6065</v>
      </c>
      <c r="B176" s="795" t="s">
        <v>216</v>
      </c>
      <c r="C176" s="793">
        <v>760031856</v>
      </c>
      <c r="D176" s="793" t="s">
        <v>7647</v>
      </c>
      <c r="E176" s="815">
        <v>10</v>
      </c>
      <c r="F176" s="816"/>
      <c r="G176" s="768">
        <v>61.784999999999997</v>
      </c>
      <c r="H176" s="227">
        <f>IF(G176="","",G176-G176*COMPASS!$U$33)</f>
        <v>61.784999999999997</v>
      </c>
    </row>
    <row r="177" spans="1:8">
      <c r="A177" s="788" t="s">
        <v>6066</v>
      </c>
      <c r="B177" s="795" t="s">
        <v>216</v>
      </c>
      <c r="C177" s="793">
        <v>760057075</v>
      </c>
      <c r="D177" s="793" t="s">
        <v>7648</v>
      </c>
      <c r="E177" s="815">
        <v>1</v>
      </c>
      <c r="F177" s="816"/>
      <c r="G177" s="768">
        <v>101.92500000000001</v>
      </c>
      <c r="H177" s="227">
        <f>IF(G177="","",G177-G177*COMPASS!$U$33)</f>
        <v>101.92500000000001</v>
      </c>
    </row>
    <row r="178" spans="1:8">
      <c r="A178" s="788" t="s">
        <v>6067</v>
      </c>
      <c r="B178" s="795" t="s">
        <v>216</v>
      </c>
      <c r="C178" s="793">
        <v>760031054</v>
      </c>
      <c r="D178" s="793" t="s">
        <v>7649</v>
      </c>
      <c r="E178" s="815">
        <v>1</v>
      </c>
      <c r="F178" s="816"/>
      <c r="G178" s="768">
        <v>120.55500000000001</v>
      </c>
      <c r="H178" s="227">
        <f>IF(G178="","",G178-G178*COMPASS!$U$33)</f>
        <v>120.55500000000001</v>
      </c>
    </row>
    <row r="179" spans="1:8">
      <c r="A179" s="788" t="s">
        <v>6068</v>
      </c>
      <c r="B179" s="795" t="s">
        <v>467</v>
      </c>
      <c r="C179" s="793">
        <v>760148502</v>
      </c>
      <c r="D179" s="793" t="s">
        <v>7650</v>
      </c>
      <c r="E179" s="815">
        <v>1</v>
      </c>
      <c r="F179" s="816"/>
      <c r="G179" s="768">
        <v>81.644999999999996</v>
      </c>
      <c r="H179" s="227">
        <f>IF(G179="","",G179-G179*COMPASS!$U$33)</f>
        <v>81.644999999999996</v>
      </c>
    </row>
    <row r="180" spans="1:8">
      <c r="A180" s="796" t="s">
        <v>9050</v>
      </c>
      <c r="B180" s="803"/>
      <c r="C180" s="801"/>
      <c r="D180" s="800"/>
      <c r="E180" s="804"/>
      <c r="F180" s="804"/>
      <c r="G180" s="805"/>
      <c r="H180" s="805"/>
    </row>
    <row r="181" spans="1:8">
      <c r="A181" s="788" t="s">
        <v>7047</v>
      </c>
      <c r="B181" s="795" t="s">
        <v>467</v>
      </c>
      <c r="C181" s="793">
        <v>760230938</v>
      </c>
      <c r="D181" s="793" t="s">
        <v>7805</v>
      </c>
      <c r="E181" s="815">
        <v>1</v>
      </c>
      <c r="F181" s="816"/>
      <c r="G181" s="768">
        <v>127.005</v>
      </c>
      <c r="H181" s="227">
        <f>IF(G181="","",G181-G181*COMPASS!$U$33)</f>
        <v>127.005</v>
      </c>
    </row>
    <row r="182" spans="1:8">
      <c r="A182" s="788" t="s">
        <v>7046</v>
      </c>
      <c r="B182" s="795" t="s">
        <v>467</v>
      </c>
      <c r="C182" s="793">
        <v>760216754</v>
      </c>
      <c r="D182" s="793" t="s">
        <v>7806</v>
      </c>
      <c r="E182" s="815">
        <v>1</v>
      </c>
      <c r="F182" s="816"/>
      <c r="G182" s="768">
        <v>267.79500000000002</v>
      </c>
      <c r="H182" s="227">
        <f>IF(G182="","",G182-G182*COMPASS!$U$33)</f>
        <v>267.79500000000002</v>
      </c>
    </row>
    <row r="183" spans="1:8">
      <c r="A183" s="788" t="s">
        <v>7045</v>
      </c>
      <c r="B183" s="795" t="s">
        <v>467</v>
      </c>
      <c r="C183" s="793">
        <v>760230946</v>
      </c>
      <c r="D183" s="793" t="s">
        <v>7807</v>
      </c>
      <c r="E183" s="815">
        <v>1</v>
      </c>
      <c r="F183" s="816"/>
      <c r="G183" s="768">
        <v>127.005</v>
      </c>
      <c r="H183" s="227">
        <f>IF(G183="","",G183-G183*COMPASS!$U$33)</f>
        <v>127.005</v>
      </c>
    </row>
    <row r="184" spans="1:8">
      <c r="A184" s="788" t="s">
        <v>7044</v>
      </c>
      <c r="B184" s="795" t="s">
        <v>467</v>
      </c>
      <c r="C184" s="793">
        <v>760216762</v>
      </c>
      <c r="D184" s="793" t="s">
        <v>7808</v>
      </c>
      <c r="E184" s="815">
        <v>1</v>
      </c>
      <c r="F184" s="816"/>
      <c r="G184" s="768">
        <v>267.79500000000002</v>
      </c>
      <c r="H184" s="227">
        <f>IF(G184="","",G184-G184*COMPASS!$U$33)</f>
        <v>267.79500000000002</v>
      </c>
    </row>
    <row r="185" spans="1:8">
      <c r="A185" s="788" t="s">
        <v>6070</v>
      </c>
      <c r="B185" s="795" t="s">
        <v>571</v>
      </c>
      <c r="C185" s="793">
        <v>760115907</v>
      </c>
      <c r="D185" s="793" t="s">
        <v>7809</v>
      </c>
      <c r="E185" s="815">
        <v>1</v>
      </c>
      <c r="F185" s="816"/>
      <c r="G185" s="768">
        <v>227.22</v>
      </c>
      <c r="H185" s="227">
        <f>IF(G185="","",G185-G185*COMPASS!$U$33)</f>
        <v>227.22</v>
      </c>
    </row>
    <row r="186" spans="1:8">
      <c r="A186" s="788" t="s">
        <v>9051</v>
      </c>
      <c r="B186" s="795" t="s">
        <v>216</v>
      </c>
      <c r="C186" s="793">
        <v>760134551</v>
      </c>
      <c r="D186" s="793" t="s">
        <v>9052</v>
      </c>
      <c r="E186" s="815">
        <v>1</v>
      </c>
      <c r="F186" s="816"/>
      <c r="G186" s="768">
        <v>127.005</v>
      </c>
      <c r="H186" s="227">
        <f>IF(G186="","",G186-G186*COMPASS!$U$33)</f>
        <v>127.005</v>
      </c>
    </row>
    <row r="187" spans="1:8">
      <c r="A187" s="788" t="s">
        <v>9053</v>
      </c>
      <c r="B187" s="795" t="s">
        <v>216</v>
      </c>
      <c r="C187" s="793">
        <v>760135087</v>
      </c>
      <c r="D187" s="793" t="s">
        <v>9054</v>
      </c>
      <c r="E187" s="815">
        <v>1</v>
      </c>
      <c r="F187" s="816"/>
      <c r="G187" s="768">
        <v>127.005</v>
      </c>
      <c r="H187" s="227">
        <f>IF(G187="","",G187-G187*COMPASS!$U$33)</f>
        <v>127.005</v>
      </c>
    </row>
    <row r="188" spans="1:8">
      <c r="A188" s="788" t="s">
        <v>6069</v>
      </c>
      <c r="B188" s="795" t="s">
        <v>467</v>
      </c>
      <c r="C188" s="793">
        <v>760109462</v>
      </c>
      <c r="D188" s="793" t="s">
        <v>8293</v>
      </c>
      <c r="E188" s="815">
        <v>1</v>
      </c>
      <c r="F188" s="816"/>
      <c r="G188" s="768">
        <v>29.565000000000001</v>
      </c>
      <c r="H188" s="227">
        <f>IF(G188="","",G188-G188*COMPASS!$U$33)</f>
        <v>29.565000000000001</v>
      </c>
    </row>
    <row r="189" spans="1:8">
      <c r="A189" s="796" t="s">
        <v>9055</v>
      </c>
      <c r="B189" s="803"/>
      <c r="C189" s="801"/>
      <c r="D189" s="800"/>
      <c r="E189" s="804"/>
      <c r="F189" s="804"/>
      <c r="G189" s="805"/>
      <c r="H189" s="805"/>
    </row>
    <row r="190" spans="1:8">
      <c r="A190" s="788" t="s">
        <v>10461</v>
      </c>
      <c r="B190" s="795" t="s">
        <v>216</v>
      </c>
      <c r="C190" s="793">
        <v>760245496</v>
      </c>
      <c r="D190" s="793" t="s">
        <v>10462</v>
      </c>
      <c r="E190" s="815">
        <v>1</v>
      </c>
      <c r="F190" s="816"/>
      <c r="G190" s="768">
        <v>364.90500000000003</v>
      </c>
      <c r="H190" s="227">
        <f>IF(G190="","",G190-G190*COMPASS!$U$33)</f>
        <v>364.90500000000003</v>
      </c>
    </row>
    <row r="191" spans="1:8">
      <c r="A191" s="788" t="s">
        <v>10463</v>
      </c>
      <c r="B191" s="795" t="s">
        <v>216</v>
      </c>
      <c r="C191" s="793">
        <v>760245495</v>
      </c>
      <c r="D191" s="793" t="s">
        <v>10464</v>
      </c>
      <c r="E191" s="815">
        <v>1</v>
      </c>
      <c r="F191" s="816"/>
      <c r="G191" s="768">
        <v>364.90500000000003</v>
      </c>
      <c r="H191" s="227">
        <f>IF(G191="","",G191-G191*COMPASS!$U$33)</f>
        <v>364.90500000000003</v>
      </c>
    </row>
    <row r="192" spans="1:8">
      <c r="A192" s="788" t="s">
        <v>10465</v>
      </c>
      <c r="B192" s="795" t="s">
        <v>216</v>
      </c>
      <c r="C192" s="793">
        <v>760245494</v>
      </c>
      <c r="D192" s="793" t="s">
        <v>10466</v>
      </c>
      <c r="E192" s="815">
        <v>1</v>
      </c>
      <c r="F192" s="816"/>
      <c r="G192" s="768">
        <v>487.93500000000006</v>
      </c>
      <c r="H192" s="227">
        <f>IF(G192="","",G192-G192*COMPASS!$U$33)</f>
        <v>487.93500000000006</v>
      </c>
    </row>
    <row r="193" spans="1:8">
      <c r="A193" s="788" t="s">
        <v>10467</v>
      </c>
      <c r="B193" s="795" t="s">
        <v>216</v>
      </c>
      <c r="C193" s="793">
        <v>760245399</v>
      </c>
      <c r="D193" s="793" t="s">
        <v>10468</v>
      </c>
      <c r="E193" s="815">
        <v>1</v>
      </c>
      <c r="F193" s="816"/>
      <c r="G193" s="768">
        <v>608.625</v>
      </c>
      <c r="H193" s="227">
        <f>IF(G193="","",G193-G193*COMPASS!$U$33)</f>
        <v>608.625</v>
      </c>
    </row>
    <row r="194" spans="1:8">
      <c r="A194" s="788" t="s">
        <v>10469</v>
      </c>
      <c r="B194" s="795" t="s">
        <v>216</v>
      </c>
      <c r="C194" s="793">
        <v>760245401</v>
      </c>
      <c r="D194" s="793" t="s">
        <v>10470</v>
      </c>
      <c r="E194" s="815">
        <v>1</v>
      </c>
      <c r="F194" s="816"/>
      <c r="G194" s="768">
        <v>608.625</v>
      </c>
      <c r="H194" s="227">
        <f>IF(G194="","",G194-G194*COMPASS!$U$33)</f>
        <v>608.625</v>
      </c>
    </row>
    <row r="195" spans="1:8">
      <c r="A195" s="788" t="s">
        <v>10471</v>
      </c>
      <c r="B195" s="795" t="s">
        <v>216</v>
      </c>
      <c r="C195" s="793">
        <v>760244927</v>
      </c>
      <c r="D195" s="793" t="s">
        <v>10472</v>
      </c>
      <c r="E195" s="815">
        <v>1</v>
      </c>
      <c r="F195" s="816"/>
      <c r="G195" s="768">
        <v>1034.25</v>
      </c>
      <c r="H195" s="227">
        <f>IF(G195="","",G195-G195*COMPASS!$U$33)</f>
        <v>1034.25</v>
      </c>
    </row>
    <row r="196" spans="1:8">
      <c r="A196" s="788" t="s">
        <v>10473</v>
      </c>
      <c r="B196" s="795" t="s">
        <v>216</v>
      </c>
      <c r="C196" s="793">
        <v>760244929</v>
      </c>
      <c r="D196" s="793" t="s">
        <v>10474</v>
      </c>
      <c r="E196" s="815">
        <v>1</v>
      </c>
      <c r="F196" s="816"/>
      <c r="G196" s="768">
        <v>1034.25</v>
      </c>
      <c r="H196" s="227">
        <f>IF(G196="","",G196-G196*COMPASS!$U$33)</f>
        <v>1034.25</v>
      </c>
    </row>
    <row r="197" spans="1:8">
      <c r="A197" s="796" t="s">
        <v>9056</v>
      </c>
      <c r="B197" s="803"/>
      <c r="C197" s="801"/>
      <c r="D197" s="800"/>
      <c r="E197" s="804"/>
      <c r="F197" s="804"/>
      <c r="G197" s="805"/>
      <c r="H197" s="805"/>
    </row>
    <row r="198" spans="1:8">
      <c r="A198" s="788" t="s">
        <v>8756</v>
      </c>
      <c r="B198" s="795" t="s">
        <v>467</v>
      </c>
      <c r="C198" s="793">
        <v>760242975</v>
      </c>
      <c r="D198" s="793" t="s">
        <v>8757</v>
      </c>
      <c r="E198" s="815">
        <v>1</v>
      </c>
      <c r="F198" s="816"/>
      <c r="G198" s="768">
        <v>113.78999999999999</v>
      </c>
      <c r="H198" s="227">
        <f>IF(G198="","",G198-G198*COMPASS!$U$33)</f>
        <v>113.78999999999999</v>
      </c>
    </row>
    <row r="199" spans="1:8">
      <c r="A199" s="788" t="s">
        <v>8758</v>
      </c>
      <c r="B199" s="795" t="s">
        <v>216</v>
      </c>
      <c r="C199" s="793">
        <v>760242979</v>
      </c>
      <c r="D199" s="793" t="s">
        <v>8759</v>
      </c>
      <c r="E199" s="815">
        <v>1</v>
      </c>
      <c r="F199" s="816"/>
      <c r="G199" s="768">
        <v>245.45999999999998</v>
      </c>
      <c r="H199" s="227">
        <f>IF(G199="","",G199-G199*COMPASS!$U$33)</f>
        <v>245.45999999999998</v>
      </c>
    </row>
    <row r="200" spans="1:8">
      <c r="A200" s="788" t="s">
        <v>8760</v>
      </c>
      <c r="B200" s="795" t="s">
        <v>216</v>
      </c>
      <c r="C200" s="793">
        <v>760242976</v>
      </c>
      <c r="D200" s="793" t="s">
        <v>8761</v>
      </c>
      <c r="E200" s="815">
        <v>1</v>
      </c>
      <c r="F200" s="816"/>
      <c r="G200" s="768">
        <v>113.78999999999999</v>
      </c>
      <c r="H200" s="227">
        <f>IF(G200="","",G200-G200*COMPASS!$U$33)</f>
        <v>113.78999999999999</v>
      </c>
    </row>
    <row r="201" spans="1:8">
      <c r="A201" s="788" t="s">
        <v>8762</v>
      </c>
      <c r="B201" s="795" t="s">
        <v>467</v>
      </c>
      <c r="C201" s="793">
        <v>760242980</v>
      </c>
      <c r="D201" s="793" t="s">
        <v>8763</v>
      </c>
      <c r="E201" s="815">
        <v>1</v>
      </c>
      <c r="F201" s="816"/>
      <c r="G201" s="768">
        <v>245.45999999999998</v>
      </c>
      <c r="H201" s="227">
        <f>IF(G201="","",G201-G201*COMPASS!$U$33)</f>
        <v>245.45999999999998</v>
      </c>
    </row>
    <row r="202" spans="1:8">
      <c r="A202" s="788" t="s">
        <v>8764</v>
      </c>
      <c r="B202" s="795" t="s">
        <v>216</v>
      </c>
      <c r="C202" s="793">
        <v>760242978</v>
      </c>
      <c r="D202" s="793" t="s">
        <v>8765</v>
      </c>
      <c r="E202" s="815">
        <v>1</v>
      </c>
      <c r="F202" s="816"/>
      <c r="G202" s="768">
        <v>113.78999999999999</v>
      </c>
      <c r="H202" s="227">
        <f>IF(G202="","",G202-G202*COMPASS!$U$33)</f>
        <v>113.78999999999999</v>
      </c>
    </row>
    <row r="203" spans="1:8">
      <c r="A203" s="788" t="s">
        <v>8766</v>
      </c>
      <c r="B203" s="795" t="s">
        <v>216</v>
      </c>
      <c r="C203" s="793">
        <v>760242982</v>
      </c>
      <c r="D203" s="793" t="s">
        <v>8767</v>
      </c>
      <c r="E203" s="815">
        <v>1</v>
      </c>
      <c r="F203" s="816"/>
      <c r="G203" s="768">
        <v>245.45999999999998</v>
      </c>
      <c r="H203" s="227">
        <f>IF(G203="","",G203-G203*COMPASS!$U$33)</f>
        <v>245.45999999999998</v>
      </c>
    </row>
    <row r="204" spans="1:8">
      <c r="A204" s="796" t="s">
        <v>3372</v>
      </c>
      <c r="B204" s="803"/>
      <c r="C204" s="801"/>
      <c r="D204" s="800"/>
      <c r="E204" s="804"/>
      <c r="F204" s="804"/>
      <c r="G204" s="805"/>
      <c r="H204" s="805"/>
    </row>
    <row r="205" spans="1:8">
      <c r="A205" s="788" t="s">
        <v>6071</v>
      </c>
      <c r="B205" s="795" t="s">
        <v>467</v>
      </c>
      <c r="C205" s="793">
        <v>700002215</v>
      </c>
      <c r="D205" s="793" t="s">
        <v>7651</v>
      </c>
      <c r="E205" s="815">
        <v>1</v>
      </c>
      <c r="F205" s="816"/>
      <c r="G205" s="768">
        <v>20.085000000000001</v>
      </c>
      <c r="H205" s="227">
        <f>IF(G205="","",G205-G205*COMPASS!$U$33)</f>
        <v>20.085000000000001</v>
      </c>
    </row>
    <row r="206" spans="1:8">
      <c r="A206" s="788" t="s">
        <v>6072</v>
      </c>
      <c r="B206" s="795" t="s">
        <v>216</v>
      </c>
      <c r="C206" s="793">
        <v>700004815</v>
      </c>
      <c r="D206" s="793" t="s">
        <v>7652</v>
      </c>
      <c r="E206" s="815">
        <v>25</v>
      </c>
      <c r="F206" s="816"/>
      <c r="G206" s="768">
        <v>11.82</v>
      </c>
      <c r="H206" s="227">
        <f>IF(G206="","",G206-G206*COMPASS!$U$33)</f>
        <v>11.82</v>
      </c>
    </row>
    <row r="207" spans="1:8">
      <c r="A207" s="788" t="s">
        <v>6073</v>
      </c>
      <c r="B207" s="795" t="s">
        <v>571</v>
      </c>
      <c r="C207" s="793">
        <v>108622895</v>
      </c>
      <c r="D207" s="793" t="s">
        <v>7653</v>
      </c>
      <c r="E207" s="815">
        <v>500</v>
      </c>
      <c r="F207" s="816"/>
      <c r="G207" s="768">
        <v>7.8659999999999997</v>
      </c>
      <c r="H207" s="227">
        <f>IF(G207="","",G207-G207*COMPASS!$U$33)</f>
        <v>7.8659999999999997</v>
      </c>
    </row>
    <row r="208" spans="1:8">
      <c r="A208" s="796" t="s">
        <v>7810</v>
      </c>
      <c r="B208" s="803"/>
      <c r="C208" s="801"/>
      <c r="D208" s="800"/>
      <c r="E208" s="804"/>
      <c r="F208" s="804"/>
      <c r="G208" s="805"/>
      <c r="H208" s="805"/>
    </row>
    <row r="209" spans="1:8">
      <c r="A209" s="788" t="s">
        <v>10475</v>
      </c>
      <c r="B209" s="795" t="s">
        <v>216</v>
      </c>
      <c r="C209" s="793" t="s">
        <v>3375</v>
      </c>
      <c r="D209" s="793" t="s">
        <v>10476</v>
      </c>
      <c r="E209" s="818">
        <v>1</v>
      </c>
      <c r="F209" s="819"/>
      <c r="G209" s="768">
        <v>62.91</v>
      </c>
      <c r="H209" s="227">
        <f>IF(G209="","",G209-G209*COMPASS!$U$33)</f>
        <v>62.91</v>
      </c>
    </row>
    <row r="210" spans="1:8">
      <c r="A210" s="788" t="s">
        <v>10477</v>
      </c>
      <c r="B210" s="795" t="s">
        <v>216</v>
      </c>
      <c r="C210" s="793" t="s">
        <v>3377</v>
      </c>
      <c r="D210" s="793" t="s">
        <v>10478</v>
      </c>
      <c r="E210" s="818">
        <v>1</v>
      </c>
      <c r="F210" s="819"/>
      <c r="G210" s="768">
        <v>66.914999999999992</v>
      </c>
      <c r="H210" s="227">
        <f>IF(G210="","",G210-G210*COMPASS!$U$33)</f>
        <v>66.914999999999992</v>
      </c>
    </row>
    <row r="211" spans="1:8">
      <c r="A211" s="796" t="s">
        <v>3388</v>
      </c>
      <c r="B211" s="803"/>
      <c r="C211" s="801"/>
      <c r="D211" s="800"/>
      <c r="E211" s="804"/>
      <c r="F211" s="804"/>
      <c r="G211" s="805"/>
      <c r="H211" s="805"/>
    </row>
    <row r="212" spans="1:8">
      <c r="A212" s="788" t="s">
        <v>7970</v>
      </c>
      <c r="B212" s="795" t="s">
        <v>216</v>
      </c>
      <c r="C212" s="793" t="s">
        <v>3391</v>
      </c>
      <c r="D212" s="793" t="s">
        <v>7971</v>
      </c>
      <c r="E212" s="815">
        <v>1</v>
      </c>
      <c r="F212" s="816"/>
      <c r="G212" s="768">
        <v>65.414999999999992</v>
      </c>
      <c r="H212" s="227">
        <f>IF(G212="","",G212-G212*COMPASS!$U$33)</f>
        <v>65.414999999999992</v>
      </c>
    </row>
    <row r="213" spans="1:8">
      <c r="A213" s="788" t="s">
        <v>7972</v>
      </c>
      <c r="B213" s="795" t="s">
        <v>216</v>
      </c>
      <c r="C213" s="793" t="s">
        <v>3392</v>
      </c>
      <c r="D213" s="793" t="s">
        <v>7973</v>
      </c>
      <c r="E213" s="815">
        <v>1</v>
      </c>
      <c r="F213" s="817"/>
      <c r="G213" s="768">
        <v>70.245000000000005</v>
      </c>
      <c r="H213" s="227">
        <f>IF(G213="","",G213-G213*COMPASS!$U$33)</f>
        <v>70.245000000000005</v>
      </c>
    </row>
    <row r="214" spans="1:8">
      <c r="A214" s="788" t="s">
        <v>7974</v>
      </c>
      <c r="B214" s="795" t="s">
        <v>216</v>
      </c>
      <c r="C214" s="793" t="s">
        <v>3393</v>
      </c>
      <c r="D214" s="793" t="s">
        <v>7975</v>
      </c>
      <c r="E214" s="815">
        <v>1</v>
      </c>
      <c r="F214" s="816"/>
      <c r="G214" s="768">
        <v>79.875</v>
      </c>
      <c r="H214" s="227">
        <f>IF(G214="","",G214-G214*COMPASS!$U$33)</f>
        <v>79.875</v>
      </c>
    </row>
    <row r="215" spans="1:8">
      <c r="A215" s="788" t="s">
        <v>7976</v>
      </c>
      <c r="B215" s="795" t="s">
        <v>216</v>
      </c>
      <c r="C215" s="793" t="s">
        <v>3396</v>
      </c>
      <c r="D215" s="793" t="s">
        <v>7977</v>
      </c>
      <c r="E215" s="815">
        <v>1</v>
      </c>
      <c r="F215" s="816"/>
      <c r="G215" s="768">
        <v>70.635000000000005</v>
      </c>
      <c r="H215" s="227">
        <f>IF(G215="","",G215-G215*COMPASS!$U$33)</f>
        <v>70.635000000000005</v>
      </c>
    </row>
    <row r="216" spans="1:8">
      <c r="A216" s="796" t="s">
        <v>7811</v>
      </c>
      <c r="B216" s="1020"/>
      <c r="C216" s="1021"/>
      <c r="D216" s="1021"/>
      <c r="E216" s="1022"/>
      <c r="F216" s="1022"/>
      <c r="G216" s="805"/>
      <c r="H216" s="805"/>
    </row>
    <row r="217" spans="1:8">
      <c r="A217" s="788" t="s">
        <v>4294</v>
      </c>
      <c r="B217" s="795" t="s">
        <v>216</v>
      </c>
      <c r="C217" s="793" t="s">
        <v>3404</v>
      </c>
      <c r="D217" s="793" t="s">
        <v>7812</v>
      </c>
      <c r="E217" s="814">
        <v>2</v>
      </c>
      <c r="F217" s="808"/>
      <c r="G217" s="768">
        <v>15.585000000000001</v>
      </c>
      <c r="H217" s="227">
        <f>IF(G217="","",G217-G217*COMPASS!$U$33)</f>
        <v>15.585000000000001</v>
      </c>
    </row>
    <row r="218" spans="1:8">
      <c r="A218" s="788" t="s">
        <v>12018</v>
      </c>
      <c r="B218" s="795" t="s">
        <v>216</v>
      </c>
      <c r="C218" s="793" t="s">
        <v>12019</v>
      </c>
      <c r="D218" s="793" t="s">
        <v>12020</v>
      </c>
      <c r="E218" s="814">
        <v>2</v>
      </c>
      <c r="F218" s="808"/>
      <c r="G218" s="768">
        <v>18.18</v>
      </c>
      <c r="H218" s="227">
        <f>IF(G218="","",G218-G218*COMPASS!$U$33)</f>
        <v>18.18</v>
      </c>
    </row>
    <row r="219" spans="1:8">
      <c r="A219" s="796" t="s">
        <v>3406</v>
      </c>
      <c r="B219" s="1020"/>
      <c r="C219" s="1021"/>
      <c r="D219" s="1021"/>
      <c r="E219" s="1022"/>
      <c r="F219" s="1022"/>
      <c r="G219" s="805"/>
      <c r="H219" s="805"/>
    </row>
    <row r="220" spans="1:8">
      <c r="A220" s="788" t="s">
        <v>4295</v>
      </c>
      <c r="B220" s="795" t="s">
        <v>216</v>
      </c>
      <c r="C220" s="793" t="s">
        <v>3408</v>
      </c>
      <c r="D220" s="793" t="s">
        <v>8401</v>
      </c>
      <c r="E220" s="814">
        <v>2</v>
      </c>
      <c r="F220" s="807"/>
      <c r="G220" s="768">
        <v>20.13</v>
      </c>
      <c r="H220" s="227">
        <f>IF(G220="","",G220-G220*COMPASS!$U$33)</f>
        <v>20.13</v>
      </c>
    </row>
    <row r="221" spans="1:8">
      <c r="A221" s="796" t="s">
        <v>10479</v>
      </c>
      <c r="B221" s="1020"/>
      <c r="C221" s="1021"/>
      <c r="D221" s="1021"/>
      <c r="E221" s="1022"/>
      <c r="F221" s="1022"/>
      <c r="G221" s="805"/>
      <c r="H221" s="805"/>
    </row>
    <row r="222" spans="1:8">
      <c r="A222" s="788" t="s">
        <v>10480</v>
      </c>
      <c r="B222" s="795" t="s">
        <v>216</v>
      </c>
      <c r="C222" s="793">
        <v>760242498</v>
      </c>
      <c r="D222" s="793" t="s">
        <v>10481</v>
      </c>
      <c r="E222" s="815">
        <v>1</v>
      </c>
      <c r="F222" s="807"/>
      <c r="G222" s="768">
        <v>823.41000000000008</v>
      </c>
      <c r="H222" s="227">
        <f>IF(G222="","",G222-G222*COMPASS!$U$33)</f>
        <v>823.41000000000008</v>
      </c>
    </row>
    <row r="223" spans="1:8">
      <c r="A223" s="788" t="s">
        <v>10482</v>
      </c>
      <c r="B223" s="795" t="s">
        <v>216</v>
      </c>
      <c r="C223" s="793">
        <v>760242499</v>
      </c>
      <c r="D223" s="793" t="s">
        <v>10483</v>
      </c>
      <c r="E223" s="815">
        <v>1</v>
      </c>
      <c r="F223" s="807"/>
      <c r="G223" s="768">
        <v>823.41000000000008</v>
      </c>
      <c r="H223" s="227">
        <f>IF(G223="","",G223-G223*COMPASS!$U$33)</f>
        <v>823.41000000000008</v>
      </c>
    </row>
    <row r="224" spans="1:8">
      <c r="A224" s="788" t="s">
        <v>10484</v>
      </c>
      <c r="B224" s="795" t="s">
        <v>216</v>
      </c>
      <c r="C224" s="793">
        <v>760242493</v>
      </c>
      <c r="D224" s="793" t="s">
        <v>10485</v>
      </c>
      <c r="E224" s="815">
        <v>1</v>
      </c>
      <c r="F224" s="807"/>
      <c r="G224" s="768">
        <v>769.44</v>
      </c>
      <c r="H224" s="227">
        <f>IF(G224="","",G224-G224*COMPASS!$U$33)</f>
        <v>769.44</v>
      </c>
    </row>
    <row r="225" spans="1:8">
      <c r="A225" s="788" t="s">
        <v>10486</v>
      </c>
      <c r="B225" s="795" t="s">
        <v>216</v>
      </c>
      <c r="C225" s="793">
        <v>760242494</v>
      </c>
      <c r="D225" s="793" t="s">
        <v>10487</v>
      </c>
      <c r="E225" s="815">
        <v>1</v>
      </c>
      <c r="F225" s="807"/>
      <c r="G225" s="768">
        <v>769.44</v>
      </c>
      <c r="H225" s="227">
        <f>IF(G225="","",G225-G225*COMPASS!$U$33)</f>
        <v>769.44</v>
      </c>
    </row>
    <row r="226" spans="1:8">
      <c r="A226" s="788" t="s">
        <v>10488</v>
      </c>
      <c r="B226" s="795" t="s">
        <v>216</v>
      </c>
      <c r="C226" s="793">
        <v>760242496</v>
      </c>
      <c r="D226" s="793" t="s">
        <v>10489</v>
      </c>
      <c r="E226" s="815">
        <v>1</v>
      </c>
      <c r="F226" s="807"/>
      <c r="G226" s="768">
        <v>1301.97</v>
      </c>
      <c r="H226" s="227">
        <f>IF(G226="","",G226-G226*COMPASS!$U$33)</f>
        <v>1301.97</v>
      </c>
    </row>
    <row r="227" spans="1:8">
      <c r="A227" s="788" t="s">
        <v>10490</v>
      </c>
      <c r="B227" s="795" t="s">
        <v>216</v>
      </c>
      <c r="C227" s="793">
        <v>760242500</v>
      </c>
      <c r="D227" s="793" t="s">
        <v>10491</v>
      </c>
      <c r="E227" s="815">
        <v>1</v>
      </c>
      <c r="F227" s="807"/>
      <c r="G227" s="768">
        <v>1393.4250000000002</v>
      </c>
      <c r="H227" s="227">
        <f>IF(G227="","",G227-G227*COMPASS!$U$33)</f>
        <v>1393.4250000000002</v>
      </c>
    </row>
    <row r="228" spans="1:8">
      <c r="A228" s="788" t="s">
        <v>10492</v>
      </c>
      <c r="B228" s="795" t="s">
        <v>216</v>
      </c>
      <c r="C228" s="793">
        <v>760242501</v>
      </c>
      <c r="D228" s="793" t="s">
        <v>10493</v>
      </c>
      <c r="E228" s="815">
        <v>1</v>
      </c>
      <c r="F228" s="807"/>
      <c r="G228" s="768">
        <v>1393.4250000000002</v>
      </c>
      <c r="H228" s="227">
        <f>IF(G228="","",G228-G228*COMPASS!$U$33)</f>
        <v>1393.4250000000002</v>
      </c>
    </row>
    <row r="229" spans="1:8">
      <c r="A229" s="796" t="s">
        <v>4185</v>
      </c>
      <c r="B229" s="1020"/>
      <c r="C229" s="1021"/>
      <c r="D229" s="1021"/>
      <c r="E229" s="1022"/>
      <c r="F229" s="1022"/>
      <c r="G229" s="805"/>
      <c r="H229" s="805"/>
    </row>
    <row r="230" spans="1:8">
      <c r="A230" s="788" t="s">
        <v>6074</v>
      </c>
      <c r="B230" s="795" t="s">
        <v>571</v>
      </c>
      <c r="C230" s="793">
        <v>760161380</v>
      </c>
      <c r="D230" s="793" t="s">
        <v>6969</v>
      </c>
      <c r="E230" s="815">
        <v>1</v>
      </c>
      <c r="F230" s="816"/>
      <c r="G230" s="768">
        <v>2799.3</v>
      </c>
      <c r="H230" s="227">
        <f>IF(G230="","",G230-G230*COMPASS!$U$33)</f>
        <v>2799.3</v>
      </c>
    </row>
    <row r="231" spans="1:8">
      <c r="A231" s="796" t="s">
        <v>3410</v>
      </c>
      <c r="B231" s="1020"/>
      <c r="C231" s="1021"/>
      <c r="D231" s="1021"/>
      <c r="E231" s="1022"/>
      <c r="F231" s="1022"/>
      <c r="G231" s="805"/>
      <c r="H231" s="805"/>
    </row>
    <row r="232" spans="1:8">
      <c r="A232" s="788" t="s">
        <v>6075</v>
      </c>
      <c r="B232" s="795" t="s">
        <v>216</v>
      </c>
      <c r="C232" s="793">
        <v>760201137</v>
      </c>
      <c r="D232" s="793" t="s">
        <v>4489</v>
      </c>
      <c r="E232" s="815">
        <v>1</v>
      </c>
      <c r="F232" s="816"/>
      <c r="G232" s="768">
        <v>775.84500000000003</v>
      </c>
      <c r="H232" s="227">
        <f>IF(G232="","",G232-G232*COMPASS!$U$33)</f>
        <v>775.84500000000003</v>
      </c>
    </row>
    <row r="233" spans="1:8">
      <c r="A233" s="788" t="s">
        <v>6076</v>
      </c>
      <c r="B233" s="795" t="s">
        <v>216</v>
      </c>
      <c r="C233" s="793">
        <v>760201111</v>
      </c>
      <c r="D233" s="793" t="s">
        <v>4490</v>
      </c>
      <c r="E233" s="815">
        <v>1</v>
      </c>
      <c r="F233" s="816"/>
      <c r="G233" s="768">
        <v>1551.66</v>
      </c>
      <c r="H233" s="227">
        <f>IF(G233="","",G233-G233*COMPASS!$U$33)</f>
        <v>1551.66</v>
      </c>
    </row>
    <row r="234" spans="1:8">
      <c r="A234" s="788" t="s">
        <v>6077</v>
      </c>
      <c r="B234" s="795" t="s">
        <v>216</v>
      </c>
      <c r="C234" s="793">
        <v>760201145</v>
      </c>
      <c r="D234" s="793" t="s">
        <v>4491</v>
      </c>
      <c r="E234" s="815">
        <v>1</v>
      </c>
      <c r="F234" s="816"/>
      <c r="G234" s="768">
        <v>1060.9349999999999</v>
      </c>
      <c r="H234" s="227">
        <f>IF(G234="","",G234-G234*COMPASS!$U$33)</f>
        <v>1060.9349999999999</v>
      </c>
    </row>
    <row r="235" spans="1:8">
      <c r="A235" s="788" t="s">
        <v>6078</v>
      </c>
      <c r="B235" s="795" t="s">
        <v>216</v>
      </c>
      <c r="C235" s="793">
        <v>760201129</v>
      </c>
      <c r="D235" s="793" t="s">
        <v>4492</v>
      </c>
      <c r="E235" s="815">
        <v>1</v>
      </c>
      <c r="F235" s="816"/>
      <c r="G235" s="768">
        <v>2016.855</v>
      </c>
      <c r="H235" s="227">
        <f>IF(G235="","",G235-G235*COMPASS!$U$33)</f>
        <v>2016.855</v>
      </c>
    </row>
    <row r="236" spans="1:8">
      <c r="A236" s="788" t="s">
        <v>6079</v>
      </c>
      <c r="B236" s="795" t="s">
        <v>216</v>
      </c>
      <c r="C236" s="793">
        <v>760202556</v>
      </c>
      <c r="D236" s="793" t="s">
        <v>4493</v>
      </c>
      <c r="E236" s="815">
        <v>1</v>
      </c>
      <c r="F236" s="816"/>
      <c r="G236" s="768">
        <v>1064.625</v>
      </c>
      <c r="H236" s="227">
        <f>IF(G236="","",G236-G236*COMPASS!$U$33)</f>
        <v>1064.625</v>
      </c>
    </row>
    <row r="237" spans="1:8">
      <c r="A237" s="788" t="s">
        <v>6080</v>
      </c>
      <c r="B237" s="795" t="s">
        <v>216</v>
      </c>
      <c r="C237" s="793">
        <v>760202572</v>
      </c>
      <c r="D237" s="793" t="s">
        <v>4494</v>
      </c>
      <c r="E237" s="815">
        <v>1</v>
      </c>
      <c r="F237" s="816"/>
      <c r="G237" s="768">
        <v>2129.25</v>
      </c>
      <c r="H237" s="227">
        <f>IF(G237="","",G237-G237*COMPASS!$U$33)</f>
        <v>2129.25</v>
      </c>
    </row>
    <row r="238" spans="1:8">
      <c r="A238" s="788" t="s">
        <v>6081</v>
      </c>
      <c r="B238" s="795" t="s">
        <v>216</v>
      </c>
      <c r="C238" s="793">
        <v>760201178</v>
      </c>
      <c r="D238" s="793" t="s">
        <v>10494</v>
      </c>
      <c r="E238" s="815">
        <v>1</v>
      </c>
      <c r="F238" s="816"/>
      <c r="G238" s="768">
        <v>1261.3050000000001</v>
      </c>
      <c r="H238" s="227">
        <f>IF(G238="","",G238-G238*COMPASS!$U$33)</f>
        <v>1261.3050000000001</v>
      </c>
    </row>
    <row r="239" spans="1:8">
      <c r="A239" s="788" t="s">
        <v>6082</v>
      </c>
      <c r="B239" s="795" t="s">
        <v>216</v>
      </c>
      <c r="C239" s="793">
        <v>760201186</v>
      </c>
      <c r="D239" s="793" t="s">
        <v>10495</v>
      </c>
      <c r="E239" s="815">
        <v>1</v>
      </c>
      <c r="F239" s="816"/>
      <c r="G239" s="768">
        <v>2522.625</v>
      </c>
      <c r="H239" s="227">
        <f>IF(G239="","",G239-G239*COMPASS!$U$33)</f>
        <v>2522.625</v>
      </c>
    </row>
    <row r="240" spans="1:8">
      <c r="A240" s="788" t="s">
        <v>6083</v>
      </c>
      <c r="B240" s="795" t="s">
        <v>216</v>
      </c>
      <c r="C240" s="793">
        <v>760198747</v>
      </c>
      <c r="D240" s="793" t="s">
        <v>9057</v>
      </c>
      <c r="E240" s="815">
        <v>1</v>
      </c>
      <c r="F240" s="816"/>
      <c r="G240" s="768">
        <v>1519.875</v>
      </c>
      <c r="H240" s="227">
        <f>IF(G240="","",G240-G240*COMPASS!$U$33)</f>
        <v>1519.875</v>
      </c>
    </row>
    <row r="241" spans="1:8">
      <c r="A241" s="788" t="s">
        <v>6084</v>
      </c>
      <c r="B241" s="795" t="s">
        <v>216</v>
      </c>
      <c r="C241" s="793">
        <v>760198754</v>
      </c>
      <c r="D241" s="793" t="s">
        <v>8380</v>
      </c>
      <c r="E241" s="815">
        <v>1</v>
      </c>
      <c r="F241" s="816"/>
      <c r="G241" s="768">
        <v>1519.875</v>
      </c>
      <c r="H241" s="227">
        <f>IF(G241="","",G241-G241*COMPASS!$U$33)</f>
        <v>1519.875</v>
      </c>
    </row>
    <row r="242" spans="1:8">
      <c r="A242" s="788" t="s">
        <v>6085</v>
      </c>
      <c r="B242" s="795" t="s">
        <v>216</v>
      </c>
      <c r="C242" s="793">
        <v>760198762</v>
      </c>
      <c r="D242" s="793" t="s">
        <v>8381</v>
      </c>
      <c r="E242" s="815">
        <v>1</v>
      </c>
      <c r="F242" s="816"/>
      <c r="G242" s="768">
        <v>2533.395</v>
      </c>
      <c r="H242" s="227">
        <f>IF(G242="","",G242-G242*COMPASS!$U$33)</f>
        <v>2533.395</v>
      </c>
    </row>
    <row r="243" spans="1:8">
      <c r="A243" s="788" t="s">
        <v>6086</v>
      </c>
      <c r="B243" s="795" t="s">
        <v>216</v>
      </c>
      <c r="C243" s="793">
        <v>760201244</v>
      </c>
      <c r="D243" s="793" t="s">
        <v>10496</v>
      </c>
      <c r="E243" s="815">
        <v>1</v>
      </c>
      <c r="F243" s="816"/>
      <c r="G243" s="768">
        <v>846.08999999999992</v>
      </c>
      <c r="H243" s="227">
        <f>IF(G243="","",G243-G243*COMPASS!$U$33)</f>
        <v>846.08999999999992</v>
      </c>
    </row>
    <row r="244" spans="1:8">
      <c r="A244" s="788" t="s">
        <v>6087</v>
      </c>
      <c r="B244" s="795" t="s">
        <v>216</v>
      </c>
      <c r="C244" s="793">
        <v>760201210</v>
      </c>
      <c r="D244" s="793" t="s">
        <v>10497</v>
      </c>
      <c r="E244" s="815">
        <v>1</v>
      </c>
      <c r="F244" s="816"/>
      <c r="G244" s="768">
        <v>1693.7250000000001</v>
      </c>
      <c r="H244" s="227">
        <f>IF(G244="","",G244-G244*COMPASS!$U$33)</f>
        <v>1693.7250000000001</v>
      </c>
    </row>
    <row r="245" spans="1:8">
      <c r="A245" s="788" t="s">
        <v>6088</v>
      </c>
      <c r="B245" s="795" t="s">
        <v>216</v>
      </c>
      <c r="C245" s="793">
        <v>760201269</v>
      </c>
      <c r="D245" s="793" t="s">
        <v>10498</v>
      </c>
      <c r="E245" s="815">
        <v>1</v>
      </c>
      <c r="F245" s="816"/>
      <c r="G245" s="768">
        <v>1100.5350000000001</v>
      </c>
      <c r="H245" s="227">
        <f>IF(G245="","",G245-G245*COMPASS!$U$33)</f>
        <v>1100.5350000000001</v>
      </c>
    </row>
    <row r="246" spans="1:8">
      <c r="A246" s="788" t="s">
        <v>6089</v>
      </c>
      <c r="B246" s="795" t="s">
        <v>216</v>
      </c>
      <c r="C246" s="793">
        <v>760201236</v>
      </c>
      <c r="D246" s="793" t="s">
        <v>10499</v>
      </c>
      <c r="E246" s="815">
        <v>1</v>
      </c>
      <c r="F246" s="816"/>
      <c r="G246" s="768">
        <v>2202.6150000000002</v>
      </c>
      <c r="H246" s="227">
        <f>IF(G246="","",G246-G246*COMPASS!$U$33)</f>
        <v>2202.6150000000002</v>
      </c>
    </row>
    <row r="247" spans="1:8">
      <c r="A247" s="788" t="s">
        <v>6090</v>
      </c>
      <c r="B247" s="795" t="s">
        <v>216</v>
      </c>
      <c r="C247" s="793">
        <v>760201152</v>
      </c>
      <c r="D247" s="793" t="s">
        <v>10500</v>
      </c>
      <c r="E247" s="815">
        <v>1</v>
      </c>
      <c r="F247" s="816"/>
      <c r="G247" s="768">
        <v>355.90500000000003</v>
      </c>
      <c r="H247" s="227">
        <f>IF(G247="","",G247-G247*COMPASS!$U$33)</f>
        <v>355.90500000000003</v>
      </c>
    </row>
    <row r="248" spans="1:8">
      <c r="A248" s="788" t="s">
        <v>6091</v>
      </c>
      <c r="B248" s="795" t="s">
        <v>216</v>
      </c>
      <c r="C248" s="793">
        <v>760201160</v>
      </c>
      <c r="D248" s="793" t="s">
        <v>10501</v>
      </c>
      <c r="E248" s="815">
        <v>1</v>
      </c>
      <c r="F248" s="816"/>
      <c r="G248" s="768">
        <v>664.995</v>
      </c>
      <c r="H248" s="227">
        <f>IF(G248="","",G248-G248*COMPASS!$U$33)</f>
        <v>664.995</v>
      </c>
    </row>
    <row r="249" spans="1:8">
      <c r="A249" s="788" t="s">
        <v>6092</v>
      </c>
      <c r="B249" s="795" t="s">
        <v>216</v>
      </c>
      <c r="C249" s="793">
        <v>760073866</v>
      </c>
      <c r="D249" s="793" t="s">
        <v>10502</v>
      </c>
      <c r="E249" s="815">
        <v>1</v>
      </c>
      <c r="F249" s="816"/>
      <c r="G249" s="768">
        <v>422.88</v>
      </c>
      <c r="H249" s="227">
        <f>IF(G249="","",G249-G249*COMPASS!$U$33)</f>
        <v>422.88</v>
      </c>
    </row>
    <row r="250" spans="1:8">
      <c r="A250" s="788" t="s">
        <v>6093</v>
      </c>
      <c r="B250" s="795" t="s">
        <v>216</v>
      </c>
      <c r="C250" s="793">
        <v>760201194</v>
      </c>
      <c r="D250" s="793" t="s">
        <v>10503</v>
      </c>
      <c r="E250" s="815">
        <v>1</v>
      </c>
      <c r="F250" s="816"/>
      <c r="G250" s="768">
        <v>446.46</v>
      </c>
      <c r="H250" s="227">
        <f>IF(G250="","",G250-G250*COMPASS!$U$33)</f>
        <v>446.46</v>
      </c>
    </row>
    <row r="251" spans="1:8">
      <c r="A251" s="788" t="s">
        <v>6094</v>
      </c>
      <c r="B251" s="795" t="s">
        <v>216</v>
      </c>
      <c r="C251" s="793">
        <v>760201202</v>
      </c>
      <c r="D251" s="793" t="s">
        <v>10504</v>
      </c>
      <c r="E251" s="815">
        <v>1</v>
      </c>
      <c r="F251" s="816"/>
      <c r="G251" s="768">
        <v>886.66499999999996</v>
      </c>
      <c r="H251" s="227">
        <f>IF(G251="","",G251-G251*COMPASS!$U$33)</f>
        <v>886.66499999999996</v>
      </c>
    </row>
    <row r="252" spans="1:8">
      <c r="A252" s="796" t="s">
        <v>3411</v>
      </c>
      <c r="B252" s="1186"/>
      <c r="C252" s="1187"/>
      <c r="D252" s="1187"/>
      <c r="E252" s="796"/>
      <c r="F252" s="796"/>
      <c r="G252" s="805"/>
      <c r="H252" s="805"/>
    </row>
    <row r="253" spans="1:8">
      <c r="A253" s="788" t="s">
        <v>6095</v>
      </c>
      <c r="B253" s="795" t="s">
        <v>216</v>
      </c>
      <c r="C253" s="793">
        <v>760193789</v>
      </c>
      <c r="D253" s="793" t="s">
        <v>7048</v>
      </c>
      <c r="E253" s="815">
        <v>1</v>
      </c>
      <c r="F253" s="816"/>
      <c r="G253" s="768">
        <v>1248.3000000000002</v>
      </c>
      <c r="H253" s="227">
        <f>IF(G253="","",G253-G253*COMPASS!$U$33)</f>
        <v>1248.3000000000002</v>
      </c>
    </row>
    <row r="254" spans="1:8">
      <c r="A254" s="788" t="s">
        <v>6096</v>
      </c>
      <c r="B254" s="795" t="s">
        <v>216</v>
      </c>
      <c r="C254" s="793">
        <v>760193797</v>
      </c>
      <c r="D254" s="793" t="s">
        <v>7049</v>
      </c>
      <c r="E254" s="815">
        <v>1</v>
      </c>
      <c r="F254" s="816"/>
      <c r="G254" s="768">
        <v>1320.57</v>
      </c>
      <c r="H254" s="227">
        <f>IF(G254="","",G254-G254*COMPASS!$U$33)</f>
        <v>1320.57</v>
      </c>
    </row>
    <row r="255" spans="1:8">
      <c r="A255" s="788" t="s">
        <v>6097</v>
      </c>
      <c r="B255" s="795" t="s">
        <v>216</v>
      </c>
      <c r="C255" s="793">
        <v>760105148</v>
      </c>
      <c r="D255" s="793" t="s">
        <v>8294</v>
      </c>
      <c r="E255" s="815">
        <v>1</v>
      </c>
      <c r="F255" s="816"/>
      <c r="G255" s="768">
        <v>1998.6000000000001</v>
      </c>
      <c r="H255" s="227">
        <f>IF(G255="","",G255-G255*COMPASS!$U$33)</f>
        <v>1998.6000000000001</v>
      </c>
    </row>
    <row r="256" spans="1:8">
      <c r="A256" s="788" t="s">
        <v>6098</v>
      </c>
      <c r="B256" s="795" t="s">
        <v>216</v>
      </c>
      <c r="C256" s="793">
        <v>760168443</v>
      </c>
      <c r="D256" s="793" t="s">
        <v>8295</v>
      </c>
      <c r="E256" s="815">
        <v>1</v>
      </c>
      <c r="F256" s="816"/>
      <c r="G256" s="768">
        <v>4316.97</v>
      </c>
      <c r="H256" s="227">
        <f>IF(G256="","",G256-G256*COMPASS!$U$33)</f>
        <v>4316.97</v>
      </c>
    </row>
    <row r="257" spans="1:8">
      <c r="A257" s="788" t="s">
        <v>6099</v>
      </c>
      <c r="B257" s="795" t="s">
        <v>216</v>
      </c>
      <c r="C257" s="793">
        <v>760168419</v>
      </c>
      <c r="D257" s="793" t="s">
        <v>7050</v>
      </c>
      <c r="E257" s="815">
        <v>1</v>
      </c>
      <c r="F257" s="816"/>
      <c r="G257" s="768">
        <v>1835.7749999999999</v>
      </c>
      <c r="H257" s="227">
        <f>IF(G257="","",G257-G257*COMPASS!$U$33)</f>
        <v>1835.7749999999999</v>
      </c>
    </row>
    <row r="258" spans="1:8">
      <c r="A258" s="788" t="s">
        <v>6100</v>
      </c>
      <c r="B258" s="795" t="s">
        <v>216</v>
      </c>
      <c r="C258" s="793">
        <v>760188326</v>
      </c>
      <c r="D258" s="793" t="s">
        <v>7051</v>
      </c>
      <c r="E258" s="815">
        <v>1</v>
      </c>
      <c r="F258" s="816"/>
      <c r="G258" s="768">
        <v>8565.81</v>
      </c>
      <c r="H258" s="227">
        <f>IF(G258="","",G258-G258*COMPASS!$U$33)</f>
        <v>8565.81</v>
      </c>
    </row>
    <row r="259" spans="1:8">
      <c r="A259" s="788" t="s">
        <v>6101</v>
      </c>
      <c r="B259" s="795" t="s">
        <v>216</v>
      </c>
      <c r="C259" s="793">
        <v>760168435</v>
      </c>
      <c r="D259" s="793" t="s">
        <v>7052</v>
      </c>
      <c r="E259" s="815">
        <v>1</v>
      </c>
      <c r="F259" s="816"/>
      <c r="G259" s="768">
        <v>6774.3150000000005</v>
      </c>
      <c r="H259" s="227">
        <f>IF(G259="","",G259-G259*COMPASS!$U$33)</f>
        <v>6774.3150000000005</v>
      </c>
    </row>
    <row r="260" spans="1:8">
      <c r="A260" s="788" t="s">
        <v>6102</v>
      </c>
      <c r="B260" s="795" t="s">
        <v>216</v>
      </c>
      <c r="C260" s="793">
        <v>760188375</v>
      </c>
      <c r="D260" s="793" t="s">
        <v>7053</v>
      </c>
      <c r="E260" s="815">
        <v>1</v>
      </c>
      <c r="F260" s="816"/>
      <c r="G260" s="768">
        <v>3433.1400000000003</v>
      </c>
      <c r="H260" s="227">
        <f>IF(G260="","",G260-G260*COMPASS!$U$33)</f>
        <v>3433.1400000000003</v>
      </c>
    </row>
    <row r="261" spans="1:8">
      <c r="A261" s="788" t="s">
        <v>6103</v>
      </c>
      <c r="B261" s="795" t="s">
        <v>216</v>
      </c>
      <c r="C261" s="793">
        <v>760188391</v>
      </c>
      <c r="D261" s="793" t="s">
        <v>7054</v>
      </c>
      <c r="E261" s="815">
        <v>1</v>
      </c>
      <c r="F261" s="816"/>
      <c r="G261" s="768">
        <v>16893.21</v>
      </c>
      <c r="H261" s="227">
        <f>IF(G261="","",G261-G261*COMPASS!$U$33)</f>
        <v>16893.21</v>
      </c>
    </row>
    <row r="262" spans="1:8">
      <c r="A262" s="788" t="s">
        <v>6104</v>
      </c>
      <c r="B262" s="795" t="s">
        <v>216</v>
      </c>
      <c r="C262" s="793">
        <v>760188383</v>
      </c>
      <c r="D262" s="793" t="s">
        <v>7055</v>
      </c>
      <c r="E262" s="815">
        <v>1</v>
      </c>
      <c r="F262" s="816"/>
      <c r="G262" s="768">
        <v>13309.920000000002</v>
      </c>
      <c r="H262" s="227">
        <f>IF(G262="","",G262-G262*COMPASS!$U$33)</f>
        <v>13309.920000000002</v>
      </c>
    </row>
    <row r="263" spans="1:8">
      <c r="A263" s="788" t="s">
        <v>6060</v>
      </c>
      <c r="B263" s="795" t="s">
        <v>216</v>
      </c>
      <c r="C263" s="793">
        <v>760217414</v>
      </c>
      <c r="D263" s="793" t="s">
        <v>4485</v>
      </c>
      <c r="E263" s="815">
        <v>1</v>
      </c>
      <c r="F263" s="816"/>
      <c r="G263" s="768">
        <v>6736.8449999999993</v>
      </c>
      <c r="H263" s="227">
        <f>IF(G263="","",G263-G263*COMPASS!$U$33)</f>
        <v>6736.8449999999993</v>
      </c>
    </row>
    <row r="264" spans="1:8">
      <c r="A264" s="788" t="s">
        <v>6061</v>
      </c>
      <c r="B264" s="795" t="s">
        <v>216</v>
      </c>
      <c r="C264" s="793">
        <v>760217422</v>
      </c>
      <c r="D264" s="793" t="s">
        <v>4486</v>
      </c>
      <c r="E264" s="815">
        <v>1</v>
      </c>
      <c r="F264" s="816"/>
      <c r="G264" s="768">
        <v>8453.7000000000007</v>
      </c>
      <c r="H264" s="227">
        <f>IF(G264="","",G264-G264*COMPASS!$U$33)</f>
        <v>8453.7000000000007</v>
      </c>
    </row>
    <row r="265" spans="1:8">
      <c r="A265" s="788" t="s">
        <v>6062</v>
      </c>
      <c r="B265" s="795" t="s">
        <v>216</v>
      </c>
      <c r="C265" s="793">
        <v>760217448</v>
      </c>
      <c r="D265" s="793" t="s">
        <v>4487</v>
      </c>
      <c r="E265" s="815">
        <v>1</v>
      </c>
      <c r="F265" s="816"/>
      <c r="G265" s="768">
        <v>13749</v>
      </c>
      <c r="H265" s="227">
        <f>IF(G265="","",G265-G265*COMPASS!$U$33)</f>
        <v>13749</v>
      </c>
    </row>
    <row r="266" spans="1:8">
      <c r="A266" s="788" t="s">
        <v>6063</v>
      </c>
      <c r="B266" s="795" t="s">
        <v>216</v>
      </c>
      <c r="C266" s="793">
        <v>760217455</v>
      </c>
      <c r="D266" s="793" t="s">
        <v>4488</v>
      </c>
      <c r="E266" s="815">
        <v>1</v>
      </c>
      <c r="F266" s="816"/>
      <c r="G266" s="768">
        <v>17182.71</v>
      </c>
      <c r="H266" s="227">
        <f>IF(G266="","",G266-G266*COMPASS!$U$33)</f>
        <v>17182.71</v>
      </c>
    </row>
    <row r="267" spans="1:8">
      <c r="A267" s="796" t="s">
        <v>3412</v>
      </c>
      <c r="B267" s="1186"/>
      <c r="C267" s="1187"/>
      <c r="D267" s="1187"/>
      <c r="E267" s="796"/>
      <c r="F267" s="796"/>
      <c r="G267" s="805"/>
      <c r="H267" s="805"/>
    </row>
    <row r="268" spans="1:8">
      <c r="A268" s="788" t="s">
        <v>6105</v>
      </c>
      <c r="B268" s="795" t="s">
        <v>216</v>
      </c>
      <c r="C268" s="793">
        <v>760072942</v>
      </c>
      <c r="D268" s="793" t="s">
        <v>7654</v>
      </c>
      <c r="E268" s="815">
        <v>1</v>
      </c>
      <c r="F268" s="816"/>
      <c r="G268" s="768">
        <v>109.965</v>
      </c>
      <c r="H268" s="227">
        <f>IF(G268="","",G268-G268*COMPASS!$U$33)</f>
        <v>109.965</v>
      </c>
    </row>
    <row r="269" spans="1:8">
      <c r="A269" s="788" t="s">
        <v>6106</v>
      </c>
      <c r="B269" s="795" t="s">
        <v>216</v>
      </c>
      <c r="C269" s="793">
        <v>760072959</v>
      </c>
      <c r="D269" s="793" t="s">
        <v>7655</v>
      </c>
      <c r="E269" s="815">
        <v>1</v>
      </c>
      <c r="F269" s="816"/>
      <c r="G269" s="768">
        <v>123.705</v>
      </c>
      <c r="H269" s="227">
        <f>IF(G269="","",G269-G269*COMPASS!$U$33)</f>
        <v>123.705</v>
      </c>
    </row>
    <row r="270" spans="1:8">
      <c r="A270" s="788" t="s">
        <v>6107</v>
      </c>
      <c r="B270" s="795" t="s">
        <v>216</v>
      </c>
      <c r="C270" s="793">
        <v>760072967</v>
      </c>
      <c r="D270" s="793" t="s">
        <v>7656</v>
      </c>
      <c r="E270" s="815">
        <v>1</v>
      </c>
      <c r="F270" s="816"/>
      <c r="G270" s="768">
        <v>165.465</v>
      </c>
      <c r="H270" s="227">
        <f>IF(G270="","",G270-G270*COMPASS!$U$33)</f>
        <v>165.465</v>
      </c>
    </row>
    <row r="271" spans="1:8">
      <c r="A271" s="788" t="s">
        <v>6108</v>
      </c>
      <c r="B271" s="795" t="s">
        <v>467</v>
      </c>
      <c r="C271" s="793">
        <v>760038240</v>
      </c>
      <c r="D271" s="793" t="s">
        <v>7657</v>
      </c>
      <c r="E271" s="815">
        <v>1</v>
      </c>
      <c r="F271" s="816"/>
      <c r="G271" s="768">
        <v>38.835000000000001</v>
      </c>
      <c r="H271" s="227">
        <f>IF(G271="","",G271-G271*COMPASS!$U$33)</f>
        <v>38.835000000000001</v>
      </c>
    </row>
    <row r="272" spans="1:8">
      <c r="A272" s="788" t="s">
        <v>6109</v>
      </c>
      <c r="B272" s="795" t="s">
        <v>216</v>
      </c>
      <c r="C272" s="793">
        <v>760038257</v>
      </c>
      <c r="D272" s="793" t="s">
        <v>7658</v>
      </c>
      <c r="E272" s="815">
        <v>1</v>
      </c>
      <c r="F272" s="816"/>
      <c r="G272" s="768">
        <v>43.53</v>
      </c>
      <c r="H272" s="227">
        <f>IF(G272="","",G272-G272*COMPASS!$U$33)</f>
        <v>43.53</v>
      </c>
    </row>
  </sheetData>
  <sheetProtection algorithmName="SHA-512" hashValue="zvQIxhc/MsWyfGURz/zkKeHX4tWYyYjBYTg358Cla8PTrHiR9va2d6rU8RcfRoinqHSW3Znjhpw9PIep5J9vRw==" saltValue="9HT895lz7ML5MYyshIrx/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H13" sqref="H13"/>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6" customWidth="1"/>
    <col min="6" max="6" width="5.44140625" style="332" customWidth="1"/>
    <col min="7" max="7" width="9.5546875" style="647" customWidth="1"/>
    <col min="8" max="8" width="10.44140625" style="180"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Maggio26</v>
      </c>
      <c r="B1" s="134"/>
      <c r="C1" s="54"/>
      <c r="D1" s="1386" t="s">
        <v>11815</v>
      </c>
      <c r="E1" s="1411"/>
      <c r="F1" s="1411"/>
      <c r="G1" s="1411"/>
      <c r="H1" s="175"/>
    </row>
    <row r="2" spans="1:10" ht="13.8" thickBot="1">
      <c r="A2" s="55"/>
      <c r="B2" s="135"/>
      <c r="C2" s="56"/>
      <c r="D2" s="46"/>
      <c r="E2" s="85"/>
      <c r="F2" s="305"/>
      <c r="G2" s="645"/>
      <c r="H2" s="176" t="s">
        <v>190</v>
      </c>
    </row>
    <row r="3" spans="1:10" ht="25.2">
      <c r="A3" s="44" t="s">
        <v>1369</v>
      </c>
      <c r="B3" s="33"/>
      <c r="C3" s="136"/>
      <c r="D3" s="45"/>
      <c r="E3" s="65"/>
      <c r="F3" s="331"/>
      <c r="G3" s="646"/>
      <c r="H3" s="177"/>
    </row>
    <row r="4" spans="1:10" s="80" customFormat="1">
      <c r="A4" s="68" t="str">
        <f>'LS CABLE'!A4</f>
        <v>Cod. Compass</v>
      </c>
      <c r="B4" s="140"/>
      <c r="C4" s="68" t="s">
        <v>217</v>
      </c>
      <c r="D4" s="147" t="s">
        <v>219</v>
      </c>
      <c r="E4" s="137" t="s">
        <v>490</v>
      </c>
      <c r="F4" s="330"/>
      <c r="G4" s="228" t="s">
        <v>189</v>
      </c>
      <c r="H4" s="226" t="s">
        <v>491</v>
      </c>
      <c r="J4" s="88"/>
    </row>
    <row r="5" spans="1:10" ht="25.35" customHeight="1">
      <c r="A5" s="574" t="s">
        <v>8175</v>
      </c>
      <c r="B5" s="575"/>
      <c r="C5" s="358"/>
      <c r="D5" s="576"/>
      <c r="E5" s="577"/>
      <c r="F5" s="578"/>
      <c r="G5" s="577"/>
      <c r="H5" s="644" t="str">
        <f>IF(G5="","",G5-G5*COMPASS!$U$21)</f>
        <v/>
      </c>
    </row>
    <row r="6" spans="1:10" ht="16.350000000000001" customHeight="1">
      <c r="A6" s="569" t="s">
        <v>11993</v>
      </c>
      <c r="B6" s="383"/>
      <c r="C6" s="357"/>
      <c r="D6" s="570"/>
      <c r="E6" s="1145"/>
      <c r="F6" s="357"/>
      <c r="G6" s="570"/>
      <c r="H6" s="644" t="str">
        <f>IF(G6="","",G6-G6*COMPASS!$U$21)</f>
        <v/>
      </c>
    </row>
    <row r="7" spans="1:10" ht="16.350000000000001" customHeight="1">
      <c r="A7" s="565" t="s">
        <v>11994</v>
      </c>
      <c r="B7" s="566"/>
      <c r="C7" s="567"/>
      <c r="D7" s="568"/>
      <c r="E7" s="568"/>
      <c r="F7" s="567"/>
      <c r="G7" s="568"/>
      <c r="H7" s="644" t="str">
        <f>IF(G7="","",G7-G7*COMPASS!$U$21)</f>
        <v/>
      </c>
    </row>
    <row r="8" spans="1:10" ht="16.350000000000001" customHeight="1">
      <c r="A8" s="347" t="s">
        <v>4369</v>
      </c>
      <c r="B8" s="370" t="s">
        <v>216</v>
      </c>
      <c r="C8" s="294" t="s">
        <v>4361</v>
      </c>
      <c r="D8" s="311" t="s">
        <v>4822</v>
      </c>
      <c r="E8" s="384">
        <v>4270</v>
      </c>
      <c r="F8" s="379"/>
      <c r="G8" s="479">
        <v>2.1215081967213112</v>
      </c>
      <c r="H8" s="644">
        <f>IF(G8="","",G8-G8*COMPASS!$U$21)</f>
        <v>2.1215081967213112</v>
      </c>
      <c r="I8" s="300"/>
    </row>
    <row r="9" spans="1:10" ht="16.350000000000001" customHeight="1">
      <c r="A9" s="347" t="s">
        <v>4370</v>
      </c>
      <c r="B9" s="370" t="s">
        <v>571</v>
      </c>
      <c r="C9" s="294" t="s">
        <v>4362</v>
      </c>
      <c r="D9" s="311" t="s">
        <v>4823</v>
      </c>
      <c r="E9" s="384">
        <v>305</v>
      </c>
      <c r="F9" s="379" t="s">
        <v>7863</v>
      </c>
      <c r="G9" s="479">
        <v>0.7387281</v>
      </c>
      <c r="H9" s="644">
        <f>IF(G9="","",G9-G9*COMPASS!$U$21)</f>
        <v>0.7387281</v>
      </c>
      <c r="I9" s="300"/>
    </row>
    <row r="10" spans="1:10" ht="16.350000000000001" customHeight="1">
      <c r="A10" s="347" t="s">
        <v>8465</v>
      </c>
      <c r="B10" s="370" t="s">
        <v>216</v>
      </c>
      <c r="C10" s="294" t="s">
        <v>8466</v>
      </c>
      <c r="D10" s="311" t="s">
        <v>4823</v>
      </c>
      <c r="E10" s="384">
        <v>10980</v>
      </c>
      <c r="F10" s="379"/>
      <c r="G10" s="479">
        <v>1.8762950819672131</v>
      </c>
      <c r="H10" s="644">
        <f>IF(G10="","",G10-G10*COMPASS!$U$21)</f>
        <v>1.8762950819672131</v>
      </c>
      <c r="I10" s="300"/>
    </row>
    <row r="11" spans="1:10" ht="16.350000000000001" customHeight="1">
      <c r="A11" s="347" t="s">
        <v>8176</v>
      </c>
      <c r="B11" s="370" t="s">
        <v>467</v>
      </c>
      <c r="C11" s="294" t="s">
        <v>8177</v>
      </c>
      <c r="D11" s="311" t="s">
        <v>8178</v>
      </c>
      <c r="E11" s="384">
        <v>305</v>
      </c>
      <c r="F11" s="379"/>
      <c r="G11" s="479">
        <v>2.1523934426229507</v>
      </c>
      <c r="H11" s="644">
        <f>IF(G11="","",G11-G11*COMPASS!$U$21)</f>
        <v>2.1523934426229507</v>
      </c>
      <c r="I11" s="300"/>
    </row>
    <row r="12" spans="1:10" ht="16.350000000000001" customHeight="1">
      <c r="A12" s="347" t="s">
        <v>8467</v>
      </c>
      <c r="B12" s="370" t="s">
        <v>216</v>
      </c>
      <c r="C12" s="294" t="s">
        <v>8468</v>
      </c>
      <c r="D12" s="311" t="s">
        <v>8469</v>
      </c>
      <c r="E12" s="384">
        <v>12000</v>
      </c>
      <c r="F12" s="379"/>
      <c r="G12" s="479">
        <v>2.1659600000000001</v>
      </c>
      <c r="H12" s="644">
        <f>IF(G12="","",G12-G12*COMPASS!$U$21)</f>
        <v>2.1659600000000001</v>
      </c>
      <c r="I12" s="300"/>
    </row>
    <row r="13" spans="1:10" ht="16.350000000000001" customHeight="1">
      <c r="A13" s="347" t="s">
        <v>11995</v>
      </c>
      <c r="B13" s="370" t="s">
        <v>216</v>
      </c>
      <c r="C13" s="294" t="s">
        <v>11996</v>
      </c>
      <c r="D13" s="311" t="s">
        <v>4824</v>
      </c>
      <c r="E13" s="384">
        <v>7320</v>
      </c>
      <c r="F13" s="379"/>
      <c r="G13" s="479">
        <v>1.5897704918032787</v>
      </c>
      <c r="H13" s="644">
        <f>IF(G13="","",G13-G13*COMPASS!$U$21)</f>
        <v>1.5897704918032787</v>
      </c>
      <c r="I13" s="300"/>
    </row>
    <row r="14" spans="1:10" ht="16.350000000000001" customHeight="1">
      <c r="A14" s="563" t="s">
        <v>8432</v>
      </c>
      <c r="B14" s="370" t="s">
        <v>216</v>
      </c>
      <c r="C14" s="564" t="s">
        <v>8433</v>
      </c>
      <c r="D14" s="564" t="s">
        <v>8434</v>
      </c>
      <c r="E14" s="384">
        <v>7320</v>
      </c>
      <c r="F14" s="379"/>
      <c r="G14" s="479">
        <v>1.5897704918032787</v>
      </c>
      <c r="H14" s="644">
        <f>IF(G14="","",G14-G14*COMPASS!$U$21)</f>
        <v>1.5897704918032787</v>
      </c>
      <c r="I14" s="300"/>
    </row>
    <row r="15" spans="1:10" ht="16.350000000000001" customHeight="1">
      <c r="A15" s="347" t="s">
        <v>4371</v>
      </c>
      <c r="B15" s="370" t="s">
        <v>216</v>
      </c>
      <c r="C15" s="294" t="s">
        <v>4363</v>
      </c>
      <c r="D15" s="311" t="s">
        <v>4825</v>
      </c>
      <c r="E15" s="384">
        <v>5490</v>
      </c>
      <c r="F15" s="379"/>
      <c r="G15" s="479">
        <v>2.8112786885245904</v>
      </c>
      <c r="H15" s="644">
        <f>IF(G15="","",G15-G15*COMPASS!$U$21)</f>
        <v>2.8112786885245904</v>
      </c>
      <c r="I15" s="300"/>
    </row>
    <row r="16" spans="1:10" ht="16.350000000000001" customHeight="1">
      <c r="A16" s="347" t="s">
        <v>7593</v>
      </c>
      <c r="B16" s="370" t="s">
        <v>216</v>
      </c>
      <c r="C16" s="294" t="s">
        <v>7594</v>
      </c>
      <c r="D16" s="311" t="s">
        <v>7595</v>
      </c>
      <c r="E16" s="384">
        <v>9150</v>
      </c>
      <c r="F16" s="379"/>
      <c r="G16" s="479">
        <v>1.240327868852459</v>
      </c>
      <c r="H16" s="644">
        <f>IF(G16="","",G16-G16*COMPASS!$U$21)</f>
        <v>1.240327868852459</v>
      </c>
      <c r="I16" s="300"/>
    </row>
    <row r="17" spans="1:9" ht="16.350000000000001" customHeight="1">
      <c r="A17" s="565" t="s">
        <v>4826</v>
      </c>
      <c r="B17" s="566"/>
      <c r="C17" s="567"/>
      <c r="D17" s="568"/>
      <c r="E17" s="568"/>
      <c r="F17" s="567"/>
      <c r="G17" s="568"/>
      <c r="H17" s="644" t="str">
        <f>IF(G17="","",G17-G17*COMPASS!$U$21)</f>
        <v/>
      </c>
      <c r="I17" s="300"/>
    </row>
    <row r="18" spans="1:9" ht="16.350000000000001" customHeight="1">
      <c r="A18" s="347" t="s">
        <v>1412</v>
      </c>
      <c r="B18" s="370" t="s">
        <v>467</v>
      </c>
      <c r="C18" s="294" t="s">
        <v>1413</v>
      </c>
      <c r="D18" s="311" t="s">
        <v>9623</v>
      </c>
      <c r="E18" s="384">
        <v>1</v>
      </c>
      <c r="F18" s="379"/>
      <c r="G18" s="479">
        <v>16.93</v>
      </c>
      <c r="H18" s="644">
        <f>IF(G18="","",G18-G18*COMPASS!$U$21)</f>
        <v>16.93</v>
      </c>
      <c r="I18" s="300"/>
    </row>
    <row r="19" spans="1:9" ht="16.350000000000001" customHeight="1">
      <c r="A19" s="347" t="s">
        <v>9897</v>
      </c>
      <c r="B19" s="370" t="s">
        <v>467</v>
      </c>
      <c r="C19" s="311" t="s">
        <v>9898</v>
      </c>
      <c r="D19" s="311" t="s">
        <v>9899</v>
      </c>
      <c r="E19" s="384">
        <v>1</v>
      </c>
      <c r="F19" s="379"/>
      <c r="G19" s="479">
        <v>16.93</v>
      </c>
      <c r="H19" s="644">
        <f>IF(G19="","",G19-G19*COMPASS!$U$21)</f>
        <v>16.93</v>
      </c>
      <c r="I19" s="300"/>
    </row>
    <row r="20" spans="1:9" ht="16.350000000000001" customHeight="1">
      <c r="A20" s="347" t="s">
        <v>1414</v>
      </c>
      <c r="B20" s="370" t="s">
        <v>467</v>
      </c>
      <c r="C20" s="294" t="s">
        <v>1415</v>
      </c>
      <c r="D20" s="311" t="s">
        <v>9624</v>
      </c>
      <c r="E20" s="384">
        <v>1</v>
      </c>
      <c r="F20" s="379"/>
      <c r="G20" s="479">
        <v>16.93</v>
      </c>
      <c r="H20" s="644">
        <f>IF(G20="","",G20-G20*COMPASS!$U$21)</f>
        <v>16.93</v>
      </c>
      <c r="I20" s="300"/>
    </row>
    <row r="21" spans="1:9" ht="16.350000000000001" customHeight="1">
      <c r="A21" s="347" t="s">
        <v>7548</v>
      </c>
      <c r="B21" s="370" t="s">
        <v>216</v>
      </c>
      <c r="C21" s="294" t="s">
        <v>7549</v>
      </c>
      <c r="D21" s="311" t="s">
        <v>9625</v>
      </c>
      <c r="E21" s="384">
        <v>1</v>
      </c>
      <c r="F21" s="379"/>
      <c r="G21" s="479">
        <v>16.93</v>
      </c>
      <c r="H21" s="644">
        <f>IF(G21="","",G21-G21*COMPASS!$U$21)</f>
        <v>16.93</v>
      </c>
      <c r="I21" s="300"/>
    </row>
    <row r="22" spans="1:9" ht="16.350000000000001" customHeight="1">
      <c r="A22" s="347" t="s">
        <v>9626</v>
      </c>
      <c r="B22" s="370" t="s">
        <v>216</v>
      </c>
      <c r="C22" s="294" t="s">
        <v>9627</v>
      </c>
      <c r="D22" s="311" t="s">
        <v>9628</v>
      </c>
      <c r="E22" s="384">
        <v>50</v>
      </c>
      <c r="F22" s="379"/>
      <c r="G22" s="479">
        <v>16.93</v>
      </c>
      <c r="H22" s="644">
        <f>IF(G22="","",G22-G22*COMPASS!$U$21)</f>
        <v>16.93</v>
      </c>
      <c r="I22" s="300"/>
    </row>
    <row r="23" spans="1:9" ht="16.350000000000001" customHeight="1">
      <c r="A23" s="347" t="s">
        <v>9629</v>
      </c>
      <c r="B23" s="370" t="s">
        <v>216</v>
      </c>
      <c r="C23" s="294" t="s">
        <v>9630</v>
      </c>
      <c r="D23" s="311" t="s">
        <v>9631</v>
      </c>
      <c r="E23" s="384">
        <v>25</v>
      </c>
      <c r="F23" s="379"/>
      <c r="G23" s="479">
        <v>16.93</v>
      </c>
      <c r="H23" s="644">
        <f>IF(G23="","",G23-G23*COMPASS!$U$21)</f>
        <v>16.93</v>
      </c>
      <c r="I23" s="300"/>
    </row>
    <row r="24" spans="1:9" ht="16.350000000000001" customHeight="1">
      <c r="A24" s="347" t="s">
        <v>4701</v>
      </c>
      <c r="B24" s="370" t="s">
        <v>216</v>
      </c>
      <c r="C24" s="294" t="s">
        <v>4702</v>
      </c>
      <c r="D24" s="311" t="s">
        <v>4827</v>
      </c>
      <c r="E24" s="384">
        <v>10</v>
      </c>
      <c r="F24" s="379"/>
      <c r="G24" s="479">
        <v>18.63</v>
      </c>
      <c r="H24" s="644">
        <f>IF(G24="","",G24-G24*COMPASS!$U$21)</f>
        <v>18.63</v>
      </c>
      <c r="I24" s="300"/>
    </row>
    <row r="25" spans="1:9" ht="16.350000000000001" customHeight="1">
      <c r="A25" s="347" t="s">
        <v>4703</v>
      </c>
      <c r="B25" s="370" t="s">
        <v>216</v>
      </c>
      <c r="C25" s="294" t="s">
        <v>4704</v>
      </c>
      <c r="D25" s="311" t="s">
        <v>4828</v>
      </c>
      <c r="E25" s="384">
        <v>10</v>
      </c>
      <c r="F25" s="379"/>
      <c r="G25" s="479">
        <v>18.63</v>
      </c>
      <c r="H25" s="644">
        <f>IF(G25="","",G25-G25*COMPASS!$U$21)</f>
        <v>18.63</v>
      </c>
      <c r="I25" s="300"/>
    </row>
    <row r="26" spans="1:9" ht="16.350000000000001" customHeight="1">
      <c r="A26" s="347" t="s">
        <v>1416</v>
      </c>
      <c r="B26" s="370" t="s">
        <v>467</v>
      </c>
      <c r="C26" s="294" t="s">
        <v>1417</v>
      </c>
      <c r="D26" s="311" t="s">
        <v>4829</v>
      </c>
      <c r="E26" s="384">
        <v>1</v>
      </c>
      <c r="F26" s="379"/>
      <c r="G26" s="479">
        <v>20.329999999999998</v>
      </c>
      <c r="H26" s="644">
        <f>IF(G26="","",G26-G26*COMPASS!$U$21)</f>
        <v>20.329999999999998</v>
      </c>
      <c r="I26" s="300"/>
    </row>
    <row r="27" spans="1:9" ht="16.350000000000001" customHeight="1">
      <c r="A27" s="347" t="s">
        <v>15321</v>
      </c>
      <c r="B27" s="370" t="s">
        <v>216</v>
      </c>
      <c r="C27" s="294" t="s">
        <v>15322</v>
      </c>
      <c r="D27" s="311" t="s">
        <v>15323</v>
      </c>
      <c r="E27" s="384">
        <v>100</v>
      </c>
      <c r="F27" s="573"/>
      <c r="G27" s="479">
        <v>19.3</v>
      </c>
      <c r="H27" s="644">
        <f>IF(G27="","",G27-G27*COMPASS!$U$21)</f>
        <v>19.3</v>
      </c>
      <c r="I27" s="300"/>
    </row>
    <row r="28" spans="1:9" ht="16.350000000000001" customHeight="1">
      <c r="A28" s="347" t="s">
        <v>8296</v>
      </c>
      <c r="B28" s="371" t="s">
        <v>216</v>
      </c>
      <c r="C28" s="311" t="s">
        <v>8297</v>
      </c>
      <c r="D28" s="311" t="s">
        <v>8298</v>
      </c>
      <c r="E28" s="384">
        <v>25</v>
      </c>
      <c r="F28" s="379"/>
      <c r="G28" s="479">
        <v>20.28</v>
      </c>
      <c r="H28" s="644">
        <f>IF(G28="","",G28-G28*COMPASS!$U$21)</f>
        <v>20.28</v>
      </c>
      <c r="I28" s="300"/>
    </row>
    <row r="29" spans="1:9" ht="16.350000000000001" customHeight="1">
      <c r="A29" s="565" t="s">
        <v>4830</v>
      </c>
      <c r="B29" s="566"/>
      <c r="C29" s="567"/>
      <c r="D29" s="568"/>
      <c r="E29" s="886"/>
      <c r="F29" s="567"/>
      <c r="G29" s="568"/>
      <c r="H29" s="644" t="str">
        <f>IF(G29="","",G29-G29*COMPASS!$U$21)</f>
        <v/>
      </c>
      <c r="I29" s="300"/>
    </row>
    <row r="30" spans="1:9" ht="16.350000000000001" customHeight="1">
      <c r="A30" s="347" t="s">
        <v>1418</v>
      </c>
      <c r="B30" s="370" t="s">
        <v>216</v>
      </c>
      <c r="C30" s="294" t="s">
        <v>1419</v>
      </c>
      <c r="D30" s="311" t="s">
        <v>4831</v>
      </c>
      <c r="E30" s="398">
        <v>1</v>
      </c>
      <c r="F30" s="379"/>
      <c r="G30" s="479">
        <v>509.58</v>
      </c>
      <c r="H30" s="644">
        <f>IF(G30="","",G30-G30*COMPASS!$U$21)</f>
        <v>509.58</v>
      </c>
      <c r="I30" s="300"/>
    </row>
    <row r="31" spans="1:9" ht="16.350000000000001" customHeight="1">
      <c r="A31" s="347" t="s">
        <v>5023</v>
      </c>
      <c r="B31" s="370" t="s">
        <v>216</v>
      </c>
      <c r="C31" s="340" t="s">
        <v>4832</v>
      </c>
      <c r="D31" s="311" t="s">
        <v>4833</v>
      </c>
      <c r="E31" s="398">
        <v>1</v>
      </c>
      <c r="F31" s="379"/>
      <c r="G31" s="479">
        <v>591.53</v>
      </c>
      <c r="H31" s="644">
        <f>IF(G31="","",G31-G31*COMPASS!$U$21)</f>
        <v>591.53</v>
      </c>
      <c r="I31" s="300"/>
    </row>
    <row r="32" spans="1:9" ht="16.350000000000001" customHeight="1">
      <c r="A32" s="565" t="s">
        <v>4533</v>
      </c>
      <c r="B32" s="566"/>
      <c r="C32" s="567"/>
      <c r="D32" s="568"/>
      <c r="E32" s="568"/>
      <c r="F32" s="567"/>
      <c r="G32" s="568"/>
      <c r="H32" s="644" t="str">
        <f>IF(G32="","",G32-G32*COMPASS!$U$21)</f>
        <v/>
      </c>
      <c r="I32" s="300"/>
    </row>
    <row r="33" spans="1:9" ht="16.350000000000001" customHeight="1">
      <c r="A33" s="347" t="s">
        <v>4705</v>
      </c>
      <c r="B33" s="370" t="s">
        <v>216</v>
      </c>
      <c r="C33" s="294" t="s">
        <v>4706</v>
      </c>
      <c r="D33" s="311" t="s">
        <v>4534</v>
      </c>
      <c r="E33" s="398">
        <v>10</v>
      </c>
      <c r="F33" s="379"/>
      <c r="G33" s="479">
        <v>14.33</v>
      </c>
      <c r="H33" s="644">
        <f>IF(G33="","",G33-G33*COMPASS!$U$21)</f>
        <v>14.33</v>
      </c>
      <c r="I33" s="300"/>
    </row>
    <row r="34" spans="1:9" ht="16.350000000000001" customHeight="1">
      <c r="A34" s="347" t="s">
        <v>4707</v>
      </c>
      <c r="B34" s="370" t="s">
        <v>216</v>
      </c>
      <c r="C34" s="294" t="s">
        <v>4708</v>
      </c>
      <c r="D34" s="311" t="s">
        <v>4535</v>
      </c>
      <c r="E34" s="398">
        <v>10</v>
      </c>
      <c r="F34" s="379"/>
      <c r="G34" s="479">
        <v>16.5</v>
      </c>
      <c r="H34" s="644">
        <f>IF(G34="","",G34-G34*COMPASS!$U$21)</f>
        <v>16.5</v>
      </c>
      <c r="I34" s="300"/>
    </row>
    <row r="35" spans="1:9" ht="16.350000000000001" customHeight="1">
      <c r="A35" s="347" t="s">
        <v>4709</v>
      </c>
      <c r="B35" s="370" t="s">
        <v>216</v>
      </c>
      <c r="C35" s="294" t="s">
        <v>4710</v>
      </c>
      <c r="D35" s="311" t="s">
        <v>4536</v>
      </c>
      <c r="E35" s="398">
        <v>10</v>
      </c>
      <c r="F35" s="379"/>
      <c r="G35" s="479">
        <v>18.68</v>
      </c>
      <c r="H35" s="644">
        <f>IF(G35="","",G35-G35*COMPASS!$U$21)</f>
        <v>18.68</v>
      </c>
      <c r="I35" s="300"/>
    </row>
    <row r="36" spans="1:9" ht="16.350000000000001" customHeight="1">
      <c r="A36" s="347" t="s">
        <v>4711</v>
      </c>
      <c r="B36" s="370" t="s">
        <v>216</v>
      </c>
      <c r="C36" s="294" t="s">
        <v>4712</v>
      </c>
      <c r="D36" s="311" t="s">
        <v>4537</v>
      </c>
      <c r="E36" s="398">
        <v>10</v>
      </c>
      <c r="F36" s="379"/>
      <c r="G36" s="479">
        <v>22.99</v>
      </c>
      <c r="H36" s="644">
        <f>IF(G36="","",G36-G36*COMPASS!$U$21)</f>
        <v>22.99</v>
      </c>
      <c r="I36" s="300"/>
    </row>
    <row r="37" spans="1:9" ht="16.350000000000001" customHeight="1">
      <c r="A37" s="347" t="s">
        <v>4713</v>
      </c>
      <c r="B37" s="370" t="s">
        <v>216</v>
      </c>
      <c r="C37" s="294" t="s">
        <v>4714</v>
      </c>
      <c r="D37" s="311" t="s">
        <v>4538</v>
      </c>
      <c r="E37" s="398">
        <v>10</v>
      </c>
      <c r="F37" s="379"/>
      <c r="G37" s="479">
        <v>33.81</v>
      </c>
      <c r="H37" s="644">
        <f>IF(G37="","",G37-G37*COMPASS!$U$21)</f>
        <v>33.81</v>
      </c>
      <c r="I37" s="300"/>
    </row>
    <row r="38" spans="1:9" ht="16.350000000000001" customHeight="1">
      <c r="A38" s="565" t="s">
        <v>4715</v>
      </c>
      <c r="B38" s="566"/>
      <c r="C38" s="567"/>
      <c r="D38" s="568"/>
      <c r="E38" s="568"/>
      <c r="F38" s="568"/>
      <c r="G38" s="568"/>
      <c r="H38" s="644" t="str">
        <f>IF(G38="","",G38-G38*COMPASS!$U$21)</f>
        <v/>
      </c>
      <c r="I38" s="300"/>
    </row>
    <row r="39" spans="1:9" ht="16.350000000000001" customHeight="1">
      <c r="A39" s="347" t="s">
        <v>9632</v>
      </c>
      <c r="B39" s="370" t="s">
        <v>216</v>
      </c>
      <c r="C39" s="294" t="s">
        <v>9633</v>
      </c>
      <c r="D39" s="311" t="s">
        <v>9634</v>
      </c>
      <c r="E39" s="398">
        <v>10</v>
      </c>
      <c r="F39" s="379"/>
      <c r="G39" s="479">
        <v>13.96</v>
      </c>
      <c r="H39" s="644">
        <f>IF(G39="","",G39-G39*COMPASS!$U$21)</f>
        <v>13.96</v>
      </c>
      <c r="I39" s="300"/>
    </row>
    <row r="40" spans="1:9" ht="16.350000000000001" customHeight="1">
      <c r="A40" s="347" t="s">
        <v>4716</v>
      </c>
      <c r="B40" s="370" t="s">
        <v>467</v>
      </c>
      <c r="C40" s="294" t="s">
        <v>4717</v>
      </c>
      <c r="D40" s="311" t="s">
        <v>4718</v>
      </c>
      <c r="E40" s="384">
        <v>1</v>
      </c>
      <c r="F40" s="379"/>
      <c r="G40" s="479">
        <v>15.12</v>
      </c>
      <c r="H40" s="644">
        <f>IF(G40="","",G40-G40*COMPASS!$U$21)</f>
        <v>15.12</v>
      </c>
      <c r="I40" s="300"/>
    </row>
    <row r="41" spans="1:9" ht="16.350000000000001" customHeight="1">
      <c r="A41" s="347" t="s">
        <v>4719</v>
      </c>
      <c r="B41" s="370" t="s">
        <v>467</v>
      </c>
      <c r="C41" s="294" t="s">
        <v>4720</v>
      </c>
      <c r="D41" s="311" t="s">
        <v>4721</v>
      </c>
      <c r="E41" s="384">
        <v>1</v>
      </c>
      <c r="F41" s="379"/>
      <c r="G41" s="479">
        <v>16.25</v>
      </c>
      <c r="H41" s="644">
        <f>IF(G41="","",G41-G41*COMPASS!$U$21)</f>
        <v>16.25</v>
      </c>
      <c r="I41" s="300"/>
    </row>
    <row r="42" spans="1:9" ht="16.350000000000001" customHeight="1">
      <c r="A42" s="347" t="s">
        <v>4722</v>
      </c>
      <c r="B42" s="370" t="s">
        <v>467</v>
      </c>
      <c r="C42" s="294" t="s">
        <v>4723</v>
      </c>
      <c r="D42" s="311" t="s">
        <v>4724</v>
      </c>
      <c r="E42" s="384">
        <v>1</v>
      </c>
      <c r="F42" s="379"/>
      <c r="G42" s="479">
        <v>17.38</v>
      </c>
      <c r="H42" s="644">
        <f>IF(G42="","",G42-G42*COMPASS!$U$21)</f>
        <v>17.38</v>
      </c>
      <c r="I42" s="300"/>
    </row>
    <row r="43" spans="1:9" ht="16.350000000000001" customHeight="1">
      <c r="A43" s="347" t="s">
        <v>4725</v>
      </c>
      <c r="B43" s="370" t="s">
        <v>467</v>
      </c>
      <c r="C43" s="294" t="s">
        <v>4726</v>
      </c>
      <c r="D43" s="311" t="s">
        <v>4727</v>
      </c>
      <c r="E43" s="384">
        <v>1</v>
      </c>
      <c r="F43" s="379"/>
      <c r="G43" s="479">
        <v>19.68</v>
      </c>
      <c r="H43" s="644">
        <f>IF(G43="","",G43-G43*COMPASS!$U$21)</f>
        <v>19.68</v>
      </c>
      <c r="I43" s="300"/>
    </row>
    <row r="44" spans="1:9" ht="16.350000000000001" customHeight="1">
      <c r="A44" s="347" t="s">
        <v>4728</v>
      </c>
      <c r="B44" s="370" t="s">
        <v>216</v>
      </c>
      <c r="C44" s="294" t="s">
        <v>4729</v>
      </c>
      <c r="D44" s="311" t="s">
        <v>4730</v>
      </c>
      <c r="E44" s="398">
        <v>10</v>
      </c>
      <c r="F44" s="379"/>
      <c r="G44" s="479">
        <v>21.95</v>
      </c>
      <c r="H44" s="644">
        <f>IF(G44="","",G44-G44*COMPASS!$U$21)</f>
        <v>21.95</v>
      </c>
      <c r="I44" s="300"/>
    </row>
    <row r="45" spans="1:9" ht="16.350000000000001" customHeight="1">
      <c r="A45" s="347" t="s">
        <v>4731</v>
      </c>
      <c r="B45" s="370" t="s">
        <v>216</v>
      </c>
      <c r="C45" s="294" t="s">
        <v>4732</v>
      </c>
      <c r="D45" s="311" t="s">
        <v>4733</v>
      </c>
      <c r="E45" s="398">
        <v>10</v>
      </c>
      <c r="F45" s="379"/>
      <c r="G45" s="479">
        <v>24.23</v>
      </c>
      <c r="H45" s="644">
        <f>IF(G45="","",G45-G45*COMPASS!$U$21)</f>
        <v>24.23</v>
      </c>
      <c r="I45" s="300"/>
    </row>
    <row r="46" spans="1:9" ht="16.350000000000001" customHeight="1">
      <c r="A46" s="347" t="s">
        <v>9635</v>
      </c>
      <c r="B46" s="370" t="s">
        <v>216</v>
      </c>
      <c r="C46" s="294" t="s">
        <v>9636</v>
      </c>
      <c r="D46" s="311" t="s">
        <v>9637</v>
      </c>
      <c r="E46" s="398">
        <v>10</v>
      </c>
      <c r="F46" s="379"/>
      <c r="G46" s="479">
        <v>15.12</v>
      </c>
      <c r="H46" s="644">
        <f>IF(G46="","",G46-G46*COMPASS!$U$21)</f>
        <v>15.12</v>
      </c>
      <c r="I46" s="300"/>
    </row>
    <row r="47" spans="1:9" ht="16.350000000000001" customHeight="1">
      <c r="A47" s="347" t="s">
        <v>9638</v>
      </c>
      <c r="B47" s="370" t="s">
        <v>216</v>
      </c>
      <c r="C47" s="294" t="s">
        <v>9639</v>
      </c>
      <c r="D47" s="311" t="s">
        <v>9640</v>
      </c>
      <c r="E47" s="398">
        <v>10</v>
      </c>
      <c r="F47" s="379"/>
      <c r="G47" s="479">
        <v>17.38</v>
      </c>
      <c r="H47" s="644">
        <f>IF(G47="","",G47-G47*COMPASS!$U$21)</f>
        <v>17.38</v>
      </c>
      <c r="I47" s="300"/>
    </row>
    <row r="48" spans="1:9" ht="16.350000000000001" customHeight="1">
      <c r="A48" s="347" t="s">
        <v>9641</v>
      </c>
      <c r="B48" s="370" t="s">
        <v>216</v>
      </c>
      <c r="C48" s="294" t="s">
        <v>9642</v>
      </c>
      <c r="D48" s="311" t="s">
        <v>9643</v>
      </c>
      <c r="E48" s="398">
        <v>10</v>
      </c>
      <c r="F48" s="379"/>
      <c r="G48" s="479">
        <v>19.68</v>
      </c>
      <c r="H48" s="644">
        <f>IF(G48="","",G48-G48*COMPASS!$U$21)</f>
        <v>19.68</v>
      </c>
      <c r="I48" s="300"/>
    </row>
    <row r="49" spans="1:9" ht="16.350000000000001" customHeight="1">
      <c r="A49" s="347" t="s">
        <v>9644</v>
      </c>
      <c r="B49" s="370" t="s">
        <v>216</v>
      </c>
      <c r="C49" s="294" t="s">
        <v>9645</v>
      </c>
      <c r="D49" s="311" t="s">
        <v>9646</v>
      </c>
      <c r="E49" s="398">
        <v>10</v>
      </c>
      <c r="F49" s="379"/>
      <c r="G49" s="479">
        <v>24.23</v>
      </c>
      <c r="H49" s="644">
        <f>IF(G49="","",G49-G49*COMPASS!$U$21)</f>
        <v>24.23</v>
      </c>
      <c r="I49" s="300"/>
    </row>
    <row r="50" spans="1:9" ht="16.350000000000001" customHeight="1">
      <c r="A50" s="347" t="s">
        <v>4734</v>
      </c>
      <c r="B50" s="370" t="s">
        <v>216</v>
      </c>
      <c r="C50" s="294" t="s">
        <v>4735</v>
      </c>
      <c r="D50" s="311" t="s">
        <v>4736</v>
      </c>
      <c r="E50" s="398">
        <v>10</v>
      </c>
      <c r="F50" s="379"/>
      <c r="G50" s="479">
        <v>15.12</v>
      </c>
      <c r="H50" s="644">
        <f>IF(G50="","",G50-G50*COMPASS!$U$21)</f>
        <v>15.12</v>
      </c>
      <c r="I50" s="300"/>
    </row>
    <row r="51" spans="1:9" ht="16.350000000000001" customHeight="1">
      <c r="A51" s="347" t="s">
        <v>4737</v>
      </c>
      <c r="B51" s="370" t="s">
        <v>216</v>
      </c>
      <c r="C51" s="294" t="s">
        <v>4738</v>
      </c>
      <c r="D51" s="311" t="s">
        <v>4739</v>
      </c>
      <c r="E51" s="398">
        <v>10</v>
      </c>
      <c r="F51" s="379"/>
      <c r="G51" s="479">
        <v>17.38</v>
      </c>
      <c r="H51" s="644">
        <f>IF(G51="","",G51-G51*COMPASS!$U$21)</f>
        <v>17.38</v>
      </c>
      <c r="I51" s="300"/>
    </row>
    <row r="52" spans="1:9" ht="16.350000000000001" customHeight="1">
      <c r="A52" s="347" t="s">
        <v>4740</v>
      </c>
      <c r="B52" s="370" t="s">
        <v>216</v>
      </c>
      <c r="C52" s="294" t="s">
        <v>4741</v>
      </c>
      <c r="D52" s="311" t="s">
        <v>4742</v>
      </c>
      <c r="E52" s="398">
        <v>10</v>
      </c>
      <c r="F52" s="379"/>
      <c r="G52" s="479">
        <v>19.68</v>
      </c>
      <c r="H52" s="644">
        <f>IF(G52="","",G52-G52*COMPASS!$U$21)</f>
        <v>19.68</v>
      </c>
      <c r="I52" s="300"/>
    </row>
    <row r="53" spans="1:9" ht="16.350000000000001" customHeight="1">
      <c r="A53" s="347" t="s">
        <v>4743</v>
      </c>
      <c r="B53" s="370" t="s">
        <v>216</v>
      </c>
      <c r="C53" s="294" t="s">
        <v>4744</v>
      </c>
      <c r="D53" s="311" t="s">
        <v>4745</v>
      </c>
      <c r="E53" s="398">
        <v>10</v>
      </c>
      <c r="F53" s="379"/>
      <c r="G53" s="479">
        <v>24.23</v>
      </c>
      <c r="H53" s="644">
        <f>IF(G53="","",G53-G53*COMPASS!$U$21)</f>
        <v>24.23</v>
      </c>
      <c r="I53" s="300"/>
    </row>
    <row r="54" spans="1:9" ht="16.350000000000001" customHeight="1">
      <c r="A54" s="347" t="s">
        <v>4746</v>
      </c>
      <c r="B54" s="370" t="s">
        <v>216</v>
      </c>
      <c r="C54" s="294" t="s">
        <v>4747</v>
      </c>
      <c r="D54" s="311" t="s">
        <v>4748</v>
      </c>
      <c r="E54" s="398">
        <v>10</v>
      </c>
      <c r="F54" s="379"/>
      <c r="G54" s="479">
        <v>15.12</v>
      </c>
      <c r="H54" s="644">
        <f>IF(G54="","",G54-G54*COMPASS!$U$21)</f>
        <v>15.12</v>
      </c>
      <c r="I54" s="300"/>
    </row>
    <row r="55" spans="1:9" ht="16.350000000000001" customHeight="1">
      <c r="A55" s="347" t="s">
        <v>4749</v>
      </c>
      <c r="B55" s="370" t="s">
        <v>216</v>
      </c>
      <c r="C55" s="294" t="s">
        <v>4750</v>
      </c>
      <c r="D55" s="311" t="s">
        <v>4751</v>
      </c>
      <c r="E55" s="398">
        <v>10</v>
      </c>
      <c r="F55" s="379"/>
      <c r="G55" s="479">
        <v>17.38</v>
      </c>
      <c r="H55" s="644">
        <f>IF(G55="","",G55-G55*COMPASS!$U$21)</f>
        <v>17.38</v>
      </c>
      <c r="I55" s="300"/>
    </row>
    <row r="56" spans="1:9" ht="16.350000000000001" customHeight="1">
      <c r="A56" s="347" t="s">
        <v>4752</v>
      </c>
      <c r="B56" s="370" t="s">
        <v>216</v>
      </c>
      <c r="C56" s="294" t="s">
        <v>4753</v>
      </c>
      <c r="D56" s="311" t="s">
        <v>4754</v>
      </c>
      <c r="E56" s="398">
        <v>10</v>
      </c>
      <c r="F56" s="379"/>
      <c r="G56" s="479">
        <v>19.68</v>
      </c>
      <c r="H56" s="644">
        <f>IF(G56="","",G56-G56*COMPASS!$U$21)</f>
        <v>19.68</v>
      </c>
      <c r="I56" s="300"/>
    </row>
    <row r="57" spans="1:9" ht="16.350000000000001" customHeight="1">
      <c r="A57" s="347" t="s">
        <v>4755</v>
      </c>
      <c r="B57" s="370" t="s">
        <v>216</v>
      </c>
      <c r="C57" s="294" t="s">
        <v>4756</v>
      </c>
      <c r="D57" s="311" t="s">
        <v>4757</v>
      </c>
      <c r="E57" s="398">
        <v>10</v>
      </c>
      <c r="F57" s="379"/>
      <c r="G57" s="479">
        <v>24.23</v>
      </c>
      <c r="H57" s="644">
        <f>IF(G57="","",G57-G57*COMPASS!$U$21)</f>
        <v>24.23</v>
      </c>
      <c r="I57" s="300"/>
    </row>
    <row r="58" spans="1:9" ht="16.350000000000001" customHeight="1">
      <c r="A58" s="347" t="s">
        <v>4758</v>
      </c>
      <c r="B58" s="370" t="s">
        <v>216</v>
      </c>
      <c r="C58" s="294" t="s">
        <v>4759</v>
      </c>
      <c r="D58" s="311" t="s">
        <v>4760</v>
      </c>
      <c r="E58" s="398">
        <v>10</v>
      </c>
      <c r="F58" s="379"/>
      <c r="G58" s="479">
        <v>15.12</v>
      </c>
      <c r="H58" s="644">
        <f>IF(G58="","",G58-G58*COMPASS!$U$21)</f>
        <v>15.12</v>
      </c>
      <c r="I58" s="300"/>
    </row>
    <row r="59" spans="1:9" ht="16.350000000000001" customHeight="1">
      <c r="A59" s="347" t="s">
        <v>4761</v>
      </c>
      <c r="B59" s="370" t="s">
        <v>216</v>
      </c>
      <c r="C59" s="294" t="s">
        <v>4762</v>
      </c>
      <c r="D59" s="311" t="s">
        <v>4763</v>
      </c>
      <c r="E59" s="398">
        <v>10</v>
      </c>
      <c r="F59" s="379"/>
      <c r="G59" s="479">
        <v>17.38</v>
      </c>
      <c r="H59" s="644">
        <f>IF(G59="","",G59-G59*COMPASS!$U$21)</f>
        <v>17.38</v>
      </c>
      <c r="I59" s="300"/>
    </row>
    <row r="60" spans="1:9" ht="16.350000000000001" customHeight="1">
      <c r="A60" s="347" t="s">
        <v>4764</v>
      </c>
      <c r="B60" s="370" t="s">
        <v>216</v>
      </c>
      <c r="C60" s="294" t="s">
        <v>4765</v>
      </c>
      <c r="D60" s="311" t="s">
        <v>4766</v>
      </c>
      <c r="E60" s="398">
        <v>10</v>
      </c>
      <c r="F60" s="379"/>
      <c r="G60" s="479">
        <v>19.68</v>
      </c>
      <c r="H60" s="644">
        <f>IF(G60="","",G60-G60*COMPASS!$U$21)</f>
        <v>19.68</v>
      </c>
      <c r="I60" s="300"/>
    </row>
    <row r="61" spans="1:9" ht="16.350000000000001" customHeight="1">
      <c r="A61" s="347" t="s">
        <v>4767</v>
      </c>
      <c r="B61" s="370" t="s">
        <v>216</v>
      </c>
      <c r="C61" s="294" t="s">
        <v>4768</v>
      </c>
      <c r="D61" s="311" t="s">
        <v>4769</v>
      </c>
      <c r="E61" s="398">
        <v>10</v>
      </c>
      <c r="F61" s="379"/>
      <c r="G61" s="479">
        <v>24.23</v>
      </c>
      <c r="H61" s="644">
        <f>IF(G61="","",G61-G61*COMPASS!$U$21)</f>
        <v>24.23</v>
      </c>
      <c r="I61" s="300"/>
    </row>
    <row r="62" spans="1:9" ht="16.350000000000001" customHeight="1">
      <c r="A62" s="347" t="s">
        <v>4770</v>
      </c>
      <c r="B62" s="370" t="s">
        <v>216</v>
      </c>
      <c r="C62" s="294" t="s">
        <v>4771</v>
      </c>
      <c r="D62" s="311" t="s">
        <v>4772</v>
      </c>
      <c r="E62" s="398">
        <v>10</v>
      </c>
      <c r="F62" s="379"/>
      <c r="G62" s="479">
        <v>15.12</v>
      </c>
      <c r="H62" s="644">
        <f>IF(G62="","",G62-G62*COMPASS!$U$21)</f>
        <v>15.12</v>
      </c>
      <c r="I62" s="300"/>
    </row>
    <row r="63" spans="1:9" ht="16.350000000000001" customHeight="1">
      <c r="A63" s="347" t="s">
        <v>4773</v>
      </c>
      <c r="B63" s="370" t="s">
        <v>216</v>
      </c>
      <c r="C63" s="294" t="s">
        <v>4774</v>
      </c>
      <c r="D63" s="311" t="s">
        <v>4775</v>
      </c>
      <c r="E63" s="398">
        <v>10</v>
      </c>
      <c r="F63" s="379"/>
      <c r="G63" s="479">
        <v>17.38</v>
      </c>
      <c r="H63" s="644">
        <f>IF(G63="","",G63-G63*COMPASS!$U$21)</f>
        <v>17.38</v>
      </c>
      <c r="I63" s="300"/>
    </row>
    <row r="64" spans="1:9" ht="16.350000000000001" customHeight="1">
      <c r="A64" s="347" t="s">
        <v>4776</v>
      </c>
      <c r="B64" s="370" t="s">
        <v>216</v>
      </c>
      <c r="C64" s="294" t="s">
        <v>4777</v>
      </c>
      <c r="D64" s="311" t="s">
        <v>4778</v>
      </c>
      <c r="E64" s="398">
        <v>10</v>
      </c>
      <c r="F64" s="379"/>
      <c r="G64" s="479">
        <v>19.68</v>
      </c>
      <c r="H64" s="644">
        <f>IF(G64="","",G64-G64*COMPASS!$U$21)</f>
        <v>19.68</v>
      </c>
      <c r="I64" s="300"/>
    </row>
    <row r="65" spans="1:9" ht="16.350000000000001" customHeight="1">
      <c r="A65" s="347" t="s">
        <v>4779</v>
      </c>
      <c r="B65" s="370" t="s">
        <v>216</v>
      </c>
      <c r="C65" s="294" t="s">
        <v>4780</v>
      </c>
      <c r="D65" s="311" t="s">
        <v>4781</v>
      </c>
      <c r="E65" s="398">
        <v>10</v>
      </c>
      <c r="F65" s="379"/>
      <c r="G65" s="479">
        <v>24.23</v>
      </c>
      <c r="H65" s="644">
        <f>IF(G65="","",G65-G65*COMPASS!$U$21)</f>
        <v>24.23</v>
      </c>
      <c r="I65" s="300"/>
    </row>
    <row r="66" spans="1:9" ht="16.350000000000001" customHeight="1">
      <c r="A66" s="569" t="s">
        <v>16244</v>
      </c>
      <c r="B66" s="383"/>
      <c r="C66" s="357"/>
      <c r="D66" s="570"/>
      <c r="E66" s="570"/>
      <c r="F66" s="357"/>
      <c r="G66" s="570"/>
      <c r="H66" s="644" t="str">
        <f>IF(G66="","",G66-G66*COMPASS!$U$21)</f>
        <v/>
      </c>
      <c r="I66" s="300"/>
    </row>
    <row r="67" spans="1:9" ht="16.350000000000001" customHeight="1">
      <c r="A67" s="565" t="s">
        <v>6939</v>
      </c>
      <c r="B67" s="566"/>
      <c r="C67" s="567"/>
      <c r="D67" s="568"/>
      <c r="E67" s="568"/>
      <c r="F67" s="567"/>
      <c r="G67" s="568"/>
      <c r="H67" s="644" t="str">
        <f>IF(G67="","",G67-G67*COMPASS!$U$21)</f>
        <v/>
      </c>
      <c r="I67" s="300"/>
    </row>
    <row r="68" spans="1:9" ht="16.350000000000001" customHeight="1">
      <c r="A68" s="347" t="s">
        <v>6940</v>
      </c>
      <c r="B68" s="371" t="s">
        <v>4437</v>
      </c>
      <c r="C68" s="340" t="s">
        <v>6941</v>
      </c>
      <c r="D68" s="311" t="s">
        <v>6942</v>
      </c>
      <c r="E68" s="398">
        <v>25</v>
      </c>
      <c r="F68" s="379"/>
      <c r="G68" s="479">
        <v>25.31</v>
      </c>
      <c r="H68" s="644">
        <f>IF(G68="","",G68-G68*COMPASS!$U$21)</f>
        <v>25.31</v>
      </c>
      <c r="I68" s="300"/>
    </row>
    <row r="69" spans="1:9" ht="16.350000000000001" customHeight="1">
      <c r="A69" s="347" t="s">
        <v>7937</v>
      </c>
      <c r="B69" s="371" t="s">
        <v>4437</v>
      </c>
      <c r="C69" s="340" t="s">
        <v>7935</v>
      </c>
      <c r="D69" s="317" t="s">
        <v>6943</v>
      </c>
      <c r="E69" s="384">
        <v>1</v>
      </c>
      <c r="F69" s="379"/>
      <c r="G69" s="479">
        <v>133.25</v>
      </c>
      <c r="H69" s="644">
        <f>IF(G69="","",G69-G69*COMPASS!$U$21)</f>
        <v>133.25</v>
      </c>
      <c r="I69" s="300"/>
    </row>
    <row r="70" spans="1:9" ht="16.350000000000001" customHeight="1">
      <c r="A70" s="347" t="s">
        <v>16245</v>
      </c>
      <c r="B70" s="457" t="s">
        <v>216</v>
      </c>
      <c r="C70" s="340" t="s">
        <v>16246</v>
      </c>
      <c r="D70" s="317" t="s">
        <v>16247</v>
      </c>
      <c r="E70" s="384">
        <v>10</v>
      </c>
      <c r="F70" s="1172" t="s">
        <v>445</v>
      </c>
      <c r="G70" s="479">
        <v>99.09</v>
      </c>
      <c r="H70" s="644">
        <f>IF(G70="","",G70-G70*COMPASS!$U$21)</f>
        <v>99.09</v>
      </c>
      <c r="I70" s="300"/>
    </row>
    <row r="71" spans="1:9" ht="16.350000000000001" customHeight="1">
      <c r="A71" s="341" t="s">
        <v>16248</v>
      </c>
      <c r="B71" s="457" t="s">
        <v>216</v>
      </c>
      <c r="C71" s="340" t="s">
        <v>16249</v>
      </c>
      <c r="D71" s="317" t="s">
        <v>16250</v>
      </c>
      <c r="E71" s="384">
        <v>25</v>
      </c>
      <c r="F71" s="1172" t="s">
        <v>445</v>
      </c>
      <c r="G71" s="479">
        <v>14.1</v>
      </c>
      <c r="H71" s="644">
        <f>IF(G71="","",G71-G71*COMPASS!$U$21)</f>
        <v>14.1</v>
      </c>
      <c r="I71" s="300"/>
    </row>
    <row r="72" spans="1:9" ht="16.350000000000001" customHeight="1">
      <c r="A72" s="341" t="s">
        <v>16251</v>
      </c>
      <c r="B72" s="457" t="s">
        <v>216</v>
      </c>
      <c r="C72" s="340" t="s">
        <v>16252</v>
      </c>
      <c r="D72" s="317" t="s">
        <v>6942</v>
      </c>
      <c r="E72" s="384">
        <v>25</v>
      </c>
      <c r="F72" s="1172" t="s">
        <v>445</v>
      </c>
      <c r="G72" s="479">
        <v>20.14</v>
      </c>
      <c r="H72" s="644">
        <f>IF(G72="","",G72-G72*COMPASS!$U$21)</f>
        <v>20.14</v>
      </c>
      <c r="I72" s="300"/>
    </row>
    <row r="73" spans="1:9" ht="16.350000000000001" customHeight="1">
      <c r="A73" s="341" t="s">
        <v>1437</v>
      </c>
      <c r="B73" s="457" t="s">
        <v>216</v>
      </c>
      <c r="C73" s="340" t="s">
        <v>1420</v>
      </c>
      <c r="D73" s="317" t="s">
        <v>8473</v>
      </c>
      <c r="E73" s="398">
        <v>10</v>
      </c>
      <c r="F73" s="379"/>
      <c r="G73" s="479">
        <v>24.98</v>
      </c>
      <c r="H73" s="644">
        <f>IF(G73="","",G73-G73*COMPASS!$U$21)</f>
        <v>24.98</v>
      </c>
      <c r="I73" s="300"/>
    </row>
    <row r="74" spans="1:9" ht="16.350000000000001" customHeight="1">
      <c r="A74" s="341" t="s">
        <v>1438</v>
      </c>
      <c r="B74" s="457" t="s">
        <v>216</v>
      </c>
      <c r="C74" s="340" t="s">
        <v>1421</v>
      </c>
      <c r="D74" s="317" t="s">
        <v>8474</v>
      </c>
      <c r="E74" s="398">
        <v>10</v>
      </c>
      <c r="F74" s="379"/>
      <c r="G74" s="479">
        <v>28.75</v>
      </c>
      <c r="H74" s="644">
        <f>IF(G74="","",G74-G74*COMPASS!$U$21)</f>
        <v>28.75</v>
      </c>
      <c r="I74" s="300"/>
    </row>
    <row r="75" spans="1:9" ht="16.350000000000001" customHeight="1">
      <c r="A75" s="341" t="s">
        <v>1439</v>
      </c>
      <c r="B75" s="457" t="s">
        <v>216</v>
      </c>
      <c r="C75" s="340" t="s">
        <v>1422</v>
      </c>
      <c r="D75" s="317" t="s">
        <v>8475</v>
      </c>
      <c r="E75" s="398">
        <v>10</v>
      </c>
      <c r="F75" s="379"/>
      <c r="G75" s="479">
        <v>32.53</v>
      </c>
      <c r="H75" s="644">
        <f>IF(G75="","",G75-G75*COMPASS!$U$21)</f>
        <v>32.53</v>
      </c>
      <c r="I75" s="300"/>
    </row>
    <row r="76" spans="1:9" ht="16.350000000000001" customHeight="1">
      <c r="A76" s="341" t="s">
        <v>1440</v>
      </c>
      <c r="B76" s="457" t="s">
        <v>216</v>
      </c>
      <c r="C76" s="340" t="s">
        <v>1423</v>
      </c>
      <c r="D76" s="317" t="s">
        <v>8476</v>
      </c>
      <c r="E76" s="398">
        <v>10</v>
      </c>
      <c r="F76" s="379"/>
      <c r="G76" s="479">
        <v>40.06</v>
      </c>
      <c r="H76" s="644">
        <f>IF(G76="","",G76-G76*COMPASS!$U$21)</f>
        <v>40.06</v>
      </c>
      <c r="I76" s="300"/>
    </row>
    <row r="77" spans="1:9" ht="16.350000000000001" customHeight="1">
      <c r="A77" s="569" t="s">
        <v>4539</v>
      </c>
      <c r="B77" s="357"/>
      <c r="C77" s="357"/>
      <c r="D77" s="570"/>
      <c r="E77" s="570"/>
      <c r="F77" s="357"/>
      <c r="G77" s="570"/>
      <c r="H77" s="644" t="str">
        <f>IF(G77="","",G77-G77*COMPASS!$U$21)</f>
        <v/>
      </c>
      <c r="I77" s="300"/>
    </row>
    <row r="78" spans="1:9" ht="16.350000000000001" customHeight="1">
      <c r="A78" s="565" t="s">
        <v>4540</v>
      </c>
      <c r="B78" s="567"/>
      <c r="C78" s="567"/>
      <c r="D78" s="568"/>
      <c r="E78" s="568"/>
      <c r="F78" s="567"/>
      <c r="G78" s="568"/>
      <c r="H78" s="644" t="str">
        <f>IF(G78="","",G78-G78*COMPASS!$U$21)</f>
        <v/>
      </c>
      <c r="I78" s="300"/>
    </row>
    <row r="79" spans="1:9" ht="16.350000000000001" customHeight="1">
      <c r="A79" s="341" t="s">
        <v>8477</v>
      </c>
      <c r="B79" s="370" t="s">
        <v>216</v>
      </c>
      <c r="C79" s="294" t="s">
        <v>8478</v>
      </c>
      <c r="D79" s="311" t="s">
        <v>8479</v>
      </c>
      <c r="E79" s="384">
        <v>14640</v>
      </c>
      <c r="F79" s="379"/>
      <c r="G79" s="479">
        <v>4.596295081967213</v>
      </c>
      <c r="H79" s="644">
        <f>IF(G79="","",G79-G79*COMPASS!$U$21)</f>
        <v>4.596295081967213</v>
      </c>
      <c r="I79" s="300"/>
    </row>
    <row r="80" spans="1:9" ht="16.350000000000001" customHeight="1">
      <c r="A80" s="341" t="s">
        <v>8480</v>
      </c>
      <c r="B80" s="370" t="s">
        <v>4437</v>
      </c>
      <c r="C80" s="294" t="s">
        <v>8481</v>
      </c>
      <c r="D80" s="311" t="s">
        <v>8482</v>
      </c>
      <c r="E80" s="384">
        <v>7320</v>
      </c>
      <c r="F80" s="379"/>
      <c r="G80" s="479">
        <v>3.7071475409836068</v>
      </c>
      <c r="H80" s="644">
        <f>IF(G80="","",G80-G80*COMPASS!$U$21)</f>
        <v>3.7071475409836068</v>
      </c>
      <c r="I80" s="300"/>
    </row>
    <row r="81" spans="1:9" ht="16.350000000000001" customHeight="1">
      <c r="A81" s="347" t="s">
        <v>16253</v>
      </c>
      <c r="B81" s="371" t="s">
        <v>467</v>
      </c>
      <c r="C81" s="294" t="s">
        <v>16254</v>
      </c>
      <c r="D81" s="311" t="s">
        <v>8482</v>
      </c>
      <c r="E81" s="384">
        <v>305</v>
      </c>
      <c r="F81" s="1172" t="s">
        <v>445</v>
      </c>
      <c r="G81" s="479">
        <v>3.7071475409836068</v>
      </c>
      <c r="H81" s="644">
        <f>IF(G81="","",G81-G81*COMPASS!$U$21)</f>
        <v>3.7071475409836068</v>
      </c>
      <c r="I81" s="300"/>
    </row>
    <row r="82" spans="1:9" ht="16.350000000000001" customHeight="1">
      <c r="A82" s="347" t="s">
        <v>5024</v>
      </c>
      <c r="B82" s="370" t="s">
        <v>216</v>
      </c>
      <c r="C82" s="294" t="s">
        <v>4834</v>
      </c>
      <c r="D82" s="311" t="s">
        <v>5929</v>
      </c>
      <c r="E82" s="384">
        <v>7320</v>
      </c>
      <c r="F82" s="379"/>
      <c r="G82" s="479">
        <v>3.3587540983606559</v>
      </c>
      <c r="H82" s="644">
        <f>IF(G82="","",G82-G82*COMPASS!$U$21)</f>
        <v>3.3587540983606559</v>
      </c>
      <c r="I82" s="300"/>
    </row>
    <row r="83" spans="1:9" ht="16.350000000000001" customHeight="1">
      <c r="A83" s="347" t="s">
        <v>10031</v>
      </c>
      <c r="B83" s="370" t="s">
        <v>216</v>
      </c>
      <c r="C83" s="294" t="s">
        <v>10032</v>
      </c>
      <c r="D83" s="311" t="s">
        <v>15324</v>
      </c>
      <c r="E83" s="384">
        <v>7320</v>
      </c>
      <c r="F83"/>
      <c r="G83" s="479">
        <v>3.3587540983606559</v>
      </c>
      <c r="H83" s="644">
        <f>IF(G83="","",G83-G83*COMPASS!$U$21)</f>
        <v>3.3587540983606559</v>
      </c>
      <c r="I83" s="300"/>
    </row>
    <row r="84" spans="1:9" ht="16.350000000000001" customHeight="1">
      <c r="A84" s="347" t="s">
        <v>6944</v>
      </c>
      <c r="B84" s="371" t="s">
        <v>467</v>
      </c>
      <c r="C84" s="311" t="s">
        <v>6945</v>
      </c>
      <c r="D84" s="311" t="s">
        <v>4835</v>
      </c>
      <c r="E84" s="384">
        <v>500</v>
      </c>
      <c r="F84" s="379"/>
      <c r="G84" s="479">
        <v>3.69922</v>
      </c>
      <c r="H84" s="644">
        <f>IF(G84="","",G84-G84*COMPASS!$U$21)</f>
        <v>3.69922</v>
      </c>
      <c r="I84" s="300"/>
    </row>
    <row r="85" spans="1:9" ht="16.350000000000001" customHeight="1">
      <c r="A85" s="347" t="s">
        <v>8470</v>
      </c>
      <c r="B85" s="370" t="s">
        <v>216</v>
      </c>
      <c r="C85" s="294" t="s">
        <v>8471</v>
      </c>
      <c r="D85" s="311" t="s">
        <v>8472</v>
      </c>
      <c r="E85" s="384">
        <v>6000</v>
      </c>
      <c r="F85" s="379"/>
      <c r="G85" s="479">
        <v>3.0018600000000002</v>
      </c>
      <c r="H85" s="644">
        <f>IF(G85="","",G85-G85*COMPASS!$U$21)</f>
        <v>3.0018600000000002</v>
      </c>
      <c r="I85" s="300"/>
    </row>
    <row r="86" spans="1:9" ht="16.350000000000001" customHeight="1">
      <c r="A86" s="347" t="s">
        <v>7550</v>
      </c>
      <c r="B86" s="371" t="s">
        <v>216</v>
      </c>
      <c r="C86" s="311" t="s">
        <v>7551</v>
      </c>
      <c r="D86" s="311" t="s">
        <v>7552</v>
      </c>
      <c r="E86" s="384">
        <v>5490</v>
      </c>
      <c r="F86" s="379"/>
      <c r="G86" s="479">
        <v>2.1196721311475408</v>
      </c>
      <c r="H86" s="644">
        <f>IF(G86="","",G86-G86*COMPASS!$U$21)</f>
        <v>2.1196721311475408</v>
      </c>
      <c r="I86" s="300"/>
    </row>
    <row r="87" spans="1:9" ht="16.350000000000001" customHeight="1">
      <c r="A87" s="347" t="s">
        <v>6946</v>
      </c>
      <c r="B87" s="370" t="s">
        <v>216</v>
      </c>
      <c r="C87" s="294" t="s">
        <v>6947</v>
      </c>
      <c r="D87" s="311" t="s">
        <v>6948</v>
      </c>
      <c r="E87" s="384">
        <v>9000</v>
      </c>
      <c r="F87" s="379"/>
      <c r="G87" s="479">
        <v>4.8767800000000001</v>
      </c>
      <c r="H87" s="644">
        <f>IF(G87="","",G87-G87*COMPASS!$U$21)</f>
        <v>4.8767800000000001</v>
      </c>
      <c r="I87" s="300"/>
    </row>
    <row r="88" spans="1:9" ht="16.350000000000001" customHeight="1">
      <c r="A88" s="347" t="s">
        <v>4782</v>
      </c>
      <c r="B88" s="370" t="s">
        <v>216</v>
      </c>
      <c r="C88" s="294" t="s">
        <v>4783</v>
      </c>
      <c r="D88" s="311" t="s">
        <v>8435</v>
      </c>
      <c r="E88" s="384">
        <v>9000</v>
      </c>
      <c r="F88" s="379"/>
      <c r="G88" s="479">
        <v>4.0902799999999999</v>
      </c>
      <c r="H88" s="644">
        <f>IF(G88="","",G88-G88*COMPASS!$U$21)</f>
        <v>4.0902799999999999</v>
      </c>
      <c r="I88" s="300"/>
    </row>
    <row r="89" spans="1:9" ht="16.350000000000001" customHeight="1">
      <c r="A89" s="347" t="s">
        <v>6838</v>
      </c>
      <c r="B89" s="370" t="s">
        <v>216</v>
      </c>
      <c r="C89" s="294" t="s">
        <v>6826</v>
      </c>
      <c r="D89" s="311" t="s">
        <v>4836</v>
      </c>
      <c r="E89" s="384">
        <v>9000</v>
      </c>
      <c r="F89" s="379"/>
      <c r="G89" s="479">
        <v>3.1896999999999998</v>
      </c>
      <c r="H89" s="644">
        <f>IF(G89="","",G89-G89*COMPASS!$U$21)</f>
        <v>3.1896999999999998</v>
      </c>
      <c r="I89" s="300"/>
    </row>
    <row r="90" spans="1:9" ht="16.350000000000001" customHeight="1">
      <c r="A90" s="341" t="s">
        <v>8483</v>
      </c>
      <c r="B90" s="370" t="s">
        <v>216</v>
      </c>
      <c r="C90" s="294" t="s">
        <v>8484</v>
      </c>
      <c r="D90" s="311" t="s">
        <v>8485</v>
      </c>
      <c r="E90" s="384">
        <v>9000</v>
      </c>
      <c r="F90" s="379"/>
      <c r="G90" s="479">
        <v>2.4619</v>
      </c>
      <c r="H90" s="644">
        <f>IF(G90="","",G90-G90*COMPASS!$U$21)</f>
        <v>2.4619</v>
      </c>
      <c r="I90" s="300"/>
    </row>
    <row r="91" spans="1:9" ht="16.350000000000001" customHeight="1">
      <c r="A91" s="565" t="s">
        <v>4837</v>
      </c>
      <c r="B91" s="566"/>
      <c r="C91" s="567"/>
      <c r="D91" s="568"/>
      <c r="E91" s="568"/>
      <c r="F91" s="567"/>
      <c r="G91" s="568"/>
      <c r="H91" s="644" t="str">
        <f>IF(G91="","",G91-G91*COMPASS!$U$21)</f>
        <v/>
      </c>
      <c r="I91" s="300"/>
    </row>
    <row r="92" spans="1:9" ht="16.350000000000001" customHeight="1">
      <c r="A92" s="347" t="s">
        <v>1425</v>
      </c>
      <c r="B92" s="370" t="s">
        <v>467</v>
      </c>
      <c r="C92" s="294" t="s">
        <v>1426</v>
      </c>
      <c r="D92" s="311" t="s">
        <v>9647</v>
      </c>
      <c r="E92" s="384">
        <v>1</v>
      </c>
      <c r="F92" s="379"/>
      <c r="G92" s="479">
        <v>23.95</v>
      </c>
      <c r="H92" s="644">
        <f>IF(G92="","",G92-G92*COMPASS!$U$21)</f>
        <v>23.95</v>
      </c>
      <c r="I92" s="300"/>
    </row>
    <row r="93" spans="1:9" ht="16.350000000000001" customHeight="1">
      <c r="A93" s="347" t="s">
        <v>1427</v>
      </c>
      <c r="B93" s="370" t="s">
        <v>467</v>
      </c>
      <c r="C93" s="294" t="s">
        <v>1428</v>
      </c>
      <c r="D93" s="311" t="s">
        <v>9648</v>
      </c>
      <c r="E93" s="384">
        <v>1</v>
      </c>
      <c r="F93" s="379"/>
      <c r="G93" s="479">
        <v>23.95</v>
      </c>
      <c r="H93" s="644">
        <f>IF(G93="","",G93-G93*COMPASS!$U$21)</f>
        <v>23.95</v>
      </c>
      <c r="I93" s="300"/>
    </row>
    <row r="94" spans="1:9" ht="16.350000000000001" customHeight="1">
      <c r="A94" s="347" t="s">
        <v>7553</v>
      </c>
      <c r="B94" s="370" t="s">
        <v>216</v>
      </c>
      <c r="C94" s="294" t="s">
        <v>7554</v>
      </c>
      <c r="D94" s="311" t="s">
        <v>9649</v>
      </c>
      <c r="E94" s="384">
        <v>10</v>
      </c>
      <c r="F94" s="379"/>
      <c r="G94" s="479">
        <v>23.95</v>
      </c>
      <c r="H94" s="644">
        <f>IF(G94="","",G94-G94*COMPASS!$U$21)</f>
        <v>23.95</v>
      </c>
      <c r="I94" s="300"/>
    </row>
    <row r="95" spans="1:9" ht="16.350000000000001" customHeight="1">
      <c r="A95" s="347" t="s">
        <v>9650</v>
      </c>
      <c r="B95" s="370" t="s">
        <v>216</v>
      </c>
      <c r="C95" s="294" t="s">
        <v>9651</v>
      </c>
      <c r="D95" s="311" t="s">
        <v>9652</v>
      </c>
      <c r="E95" s="384">
        <v>10</v>
      </c>
      <c r="F95" s="379"/>
      <c r="G95" s="479">
        <v>23.95</v>
      </c>
      <c r="H95" s="644">
        <f>IF(G95="","",G95-G95*COMPASS!$U$21)</f>
        <v>23.95</v>
      </c>
      <c r="I95" s="300"/>
    </row>
    <row r="96" spans="1:9" ht="16.350000000000001" customHeight="1">
      <c r="A96" s="347" t="s">
        <v>4784</v>
      </c>
      <c r="B96" s="370" t="s">
        <v>216</v>
      </c>
      <c r="C96" s="294" t="s">
        <v>4785</v>
      </c>
      <c r="D96" s="311" t="s">
        <v>9653</v>
      </c>
      <c r="E96" s="384">
        <v>10</v>
      </c>
      <c r="F96" s="379"/>
      <c r="G96" s="479">
        <v>26.36</v>
      </c>
      <c r="H96" s="644">
        <f>IF(G96="","",G96-G96*COMPASS!$U$21)</f>
        <v>26.36</v>
      </c>
      <c r="I96" s="300"/>
    </row>
    <row r="97" spans="1:9" ht="16.350000000000001" customHeight="1">
      <c r="A97" s="347" t="s">
        <v>4786</v>
      </c>
      <c r="B97" s="370" t="s">
        <v>216</v>
      </c>
      <c r="C97" s="294" t="s">
        <v>4787</v>
      </c>
      <c r="D97" s="311" t="s">
        <v>9654</v>
      </c>
      <c r="E97" s="384">
        <v>10</v>
      </c>
      <c r="F97" s="379"/>
      <c r="G97" s="479">
        <v>26.36</v>
      </c>
      <c r="H97" s="644">
        <f>IF(G97="","",G97-G97*COMPASS!$U$21)</f>
        <v>26.36</v>
      </c>
      <c r="I97" s="300"/>
    </row>
    <row r="98" spans="1:9" ht="16.350000000000001" customHeight="1">
      <c r="A98" s="347" t="s">
        <v>1429</v>
      </c>
      <c r="B98" s="370" t="s">
        <v>467</v>
      </c>
      <c r="C98" s="294" t="s">
        <v>1430</v>
      </c>
      <c r="D98" s="311" t="s">
        <v>4838</v>
      </c>
      <c r="E98" s="384">
        <v>1</v>
      </c>
      <c r="F98" s="379"/>
      <c r="G98" s="479">
        <v>28.73</v>
      </c>
      <c r="H98" s="644">
        <f>IF(G98="","",G98-G98*COMPASS!$U$21)</f>
        <v>28.73</v>
      </c>
      <c r="I98" s="300"/>
    </row>
    <row r="99" spans="1:9" ht="16.350000000000001" customHeight="1">
      <c r="A99" s="565" t="s">
        <v>4839</v>
      </c>
      <c r="B99" s="566"/>
      <c r="C99" s="567"/>
      <c r="D99" s="568"/>
      <c r="E99" s="568"/>
      <c r="F99" s="567"/>
      <c r="G99" s="568"/>
      <c r="H99" s="644" t="str">
        <f>IF(G99="","",G99-G99*COMPASS!$U$21)</f>
        <v/>
      </c>
      <c r="I99" s="300"/>
    </row>
    <row r="100" spans="1:9" ht="16.350000000000001" customHeight="1">
      <c r="A100" s="347" t="s">
        <v>4541</v>
      </c>
      <c r="B100" s="370" t="s">
        <v>216</v>
      </c>
      <c r="C100" s="294" t="s">
        <v>4542</v>
      </c>
      <c r="D100" s="311" t="s">
        <v>4840</v>
      </c>
      <c r="E100" s="398">
        <v>1</v>
      </c>
      <c r="F100" s="379"/>
      <c r="G100" s="479">
        <v>661.43</v>
      </c>
      <c r="H100" s="644">
        <f>IF(G100="","",G100-G100*COMPASS!$U$21)</f>
        <v>661.43</v>
      </c>
      <c r="I100" s="300"/>
    </row>
    <row r="101" spans="1:9" ht="16.350000000000001" customHeight="1">
      <c r="A101" s="347" t="s">
        <v>1431</v>
      </c>
      <c r="B101" s="370" t="s">
        <v>216</v>
      </c>
      <c r="C101" s="294" t="s">
        <v>1432</v>
      </c>
      <c r="D101" s="311" t="s">
        <v>4841</v>
      </c>
      <c r="E101" s="398">
        <v>1</v>
      </c>
      <c r="F101" s="379"/>
      <c r="G101" s="479">
        <v>826.82</v>
      </c>
      <c r="H101" s="644">
        <f>IF(G101="","",G101-G101*COMPASS!$U$21)</f>
        <v>826.82</v>
      </c>
      <c r="I101" s="300"/>
    </row>
    <row r="102" spans="1:9" ht="16.350000000000001" customHeight="1">
      <c r="A102" s="565" t="s">
        <v>4543</v>
      </c>
      <c r="B102" s="566"/>
      <c r="C102" s="443"/>
      <c r="D102" s="568"/>
      <c r="E102" s="568"/>
      <c r="F102" s="567"/>
      <c r="G102" s="568"/>
      <c r="H102" s="644" t="str">
        <f>IF(G102="","",G102-G102*COMPASS!$U$21)</f>
        <v/>
      </c>
      <c r="I102" s="300"/>
    </row>
    <row r="103" spans="1:9" ht="16.350000000000001" customHeight="1">
      <c r="A103" s="347" t="s">
        <v>4792</v>
      </c>
      <c r="B103" s="378" t="s">
        <v>216</v>
      </c>
      <c r="C103" s="340" t="s">
        <v>4793</v>
      </c>
      <c r="D103" s="311" t="s">
        <v>4842</v>
      </c>
      <c r="E103" s="384">
        <v>10</v>
      </c>
      <c r="F103" s="379"/>
      <c r="G103" s="479">
        <v>14.06</v>
      </c>
      <c r="H103" s="644">
        <f>IF(G103="","",G103-G103*COMPASS!$U$21)</f>
        <v>14.06</v>
      </c>
      <c r="I103" s="300"/>
    </row>
    <row r="104" spans="1:9" ht="16.350000000000001" customHeight="1">
      <c r="A104" s="347" t="s">
        <v>4794</v>
      </c>
      <c r="B104" s="378" t="s">
        <v>216</v>
      </c>
      <c r="C104" s="340" t="s">
        <v>4795</v>
      </c>
      <c r="D104" s="311" t="s">
        <v>4843</v>
      </c>
      <c r="E104" s="384">
        <v>10</v>
      </c>
      <c r="F104" s="379"/>
      <c r="G104" s="479">
        <v>16.61</v>
      </c>
      <c r="H104" s="644">
        <f>IF(G104="","",G104-G104*COMPASS!$U$21)</f>
        <v>16.61</v>
      </c>
      <c r="I104" s="300"/>
    </row>
    <row r="105" spans="1:9" ht="16.350000000000001" customHeight="1">
      <c r="A105" s="347" t="s">
        <v>4796</v>
      </c>
      <c r="B105" s="378" t="s">
        <v>216</v>
      </c>
      <c r="C105" s="340" t="s">
        <v>4797</v>
      </c>
      <c r="D105" s="311" t="s">
        <v>4844</v>
      </c>
      <c r="E105" s="384">
        <v>10</v>
      </c>
      <c r="F105" s="379"/>
      <c r="G105" s="479">
        <v>19.190000000000001</v>
      </c>
      <c r="H105" s="644">
        <f>IF(G105="","",G105-G105*COMPASS!$U$21)</f>
        <v>19.190000000000001</v>
      </c>
      <c r="I105" s="300"/>
    </row>
    <row r="106" spans="1:9" ht="16.350000000000001" customHeight="1">
      <c r="A106" s="347" t="s">
        <v>4798</v>
      </c>
      <c r="B106" s="378" t="s">
        <v>216</v>
      </c>
      <c r="C106" s="340" t="s">
        <v>4799</v>
      </c>
      <c r="D106" s="311" t="s">
        <v>4845</v>
      </c>
      <c r="E106" s="384">
        <v>10</v>
      </c>
      <c r="F106" s="379"/>
      <c r="G106" s="479">
        <v>24.33</v>
      </c>
      <c r="H106" s="644">
        <f>IF(G106="","",G106-G106*COMPASS!$U$21)</f>
        <v>24.33</v>
      </c>
      <c r="I106" s="300"/>
    </row>
    <row r="107" spans="1:9" ht="16.350000000000001" customHeight="1">
      <c r="A107" s="347" t="s">
        <v>4800</v>
      </c>
      <c r="B107" s="378" t="s">
        <v>216</v>
      </c>
      <c r="C107" s="340" t="s">
        <v>4801</v>
      </c>
      <c r="D107" s="311" t="s">
        <v>4846</v>
      </c>
      <c r="E107" s="384">
        <v>10</v>
      </c>
      <c r="F107" s="379"/>
      <c r="G107" s="479">
        <v>37.15</v>
      </c>
      <c r="H107" s="644">
        <f>IF(G107="","",G107-G107*COMPASS!$U$21)</f>
        <v>37.15</v>
      </c>
      <c r="I107" s="300"/>
    </row>
    <row r="108" spans="1:9" ht="16.350000000000001" customHeight="1">
      <c r="A108" s="347" t="s">
        <v>1433</v>
      </c>
      <c r="B108" s="370" t="s">
        <v>4437</v>
      </c>
      <c r="C108" s="294" t="s">
        <v>1434</v>
      </c>
      <c r="D108" s="311" t="s">
        <v>4847</v>
      </c>
      <c r="E108" s="384">
        <v>5</v>
      </c>
      <c r="F108" s="379" t="s">
        <v>7863</v>
      </c>
      <c r="G108" s="479">
        <v>7.2393749999999999</v>
      </c>
      <c r="H108" s="644">
        <f>IF(G108="","",G108-G108*COMPASS!$U$21)</f>
        <v>7.2393749999999999</v>
      </c>
      <c r="I108" s="300"/>
    </row>
    <row r="109" spans="1:9" ht="16.350000000000001" customHeight="1">
      <c r="A109" s="347" t="s">
        <v>1435</v>
      </c>
      <c r="B109" s="370" t="s">
        <v>571</v>
      </c>
      <c r="C109" s="294" t="s">
        <v>1436</v>
      </c>
      <c r="D109" s="311" t="s">
        <v>4848</v>
      </c>
      <c r="E109" s="384">
        <v>5</v>
      </c>
      <c r="F109" s="379" t="s">
        <v>7863</v>
      </c>
      <c r="G109" s="479">
        <v>9.021374999999999</v>
      </c>
      <c r="H109" s="644">
        <f>IF(G109="","",G109-G109*COMPASS!$U$21)</f>
        <v>9.021374999999999</v>
      </c>
      <c r="I109" s="300"/>
    </row>
    <row r="110" spans="1:9" ht="16.350000000000001" customHeight="1">
      <c r="A110" s="347" t="s">
        <v>9900</v>
      </c>
      <c r="B110" s="371" t="s">
        <v>216</v>
      </c>
      <c r="C110" s="317" t="s">
        <v>9901</v>
      </c>
      <c r="D110" s="311" t="s">
        <v>9902</v>
      </c>
      <c r="E110" s="384">
        <v>10</v>
      </c>
      <c r="F110" s="379"/>
      <c r="G110" s="479">
        <v>20.82</v>
      </c>
      <c r="H110" s="644">
        <f>IF(G110="","",G110-G110*COMPASS!$U$21)</f>
        <v>20.82</v>
      </c>
      <c r="I110" s="300"/>
    </row>
    <row r="111" spans="1:9" ht="16.350000000000001" customHeight="1">
      <c r="A111" s="347" t="s">
        <v>9903</v>
      </c>
      <c r="B111" s="371" t="s">
        <v>216</v>
      </c>
      <c r="C111" s="317" t="s">
        <v>9904</v>
      </c>
      <c r="D111" s="311" t="s">
        <v>9905</v>
      </c>
      <c r="E111" s="398">
        <v>10</v>
      </c>
      <c r="F111" s="379"/>
      <c r="G111" s="479">
        <v>23.96</v>
      </c>
      <c r="H111" s="644">
        <f>IF(G111="","",G111-G111*COMPASS!$U$21)</f>
        <v>23.96</v>
      </c>
      <c r="I111" s="300"/>
    </row>
    <row r="112" spans="1:9" ht="16.350000000000001" customHeight="1">
      <c r="A112" s="347" t="s">
        <v>9906</v>
      </c>
      <c r="B112" s="371" t="s">
        <v>216</v>
      </c>
      <c r="C112" s="317" t="s">
        <v>9907</v>
      </c>
      <c r="D112" s="311" t="s">
        <v>9908</v>
      </c>
      <c r="E112" s="398">
        <v>10</v>
      </c>
      <c r="F112" s="379"/>
      <c r="G112" s="479">
        <v>27.1</v>
      </c>
      <c r="H112" s="644">
        <f>IF(G112="","",G112-G112*COMPASS!$U$21)</f>
        <v>27.1</v>
      </c>
      <c r="I112" s="300"/>
    </row>
    <row r="113" spans="1:9" ht="16.350000000000001" customHeight="1">
      <c r="A113" s="347" t="s">
        <v>9909</v>
      </c>
      <c r="B113" s="371" t="s">
        <v>216</v>
      </c>
      <c r="C113" s="317" t="s">
        <v>9910</v>
      </c>
      <c r="D113" s="311" t="s">
        <v>9911</v>
      </c>
      <c r="E113" s="398">
        <v>10</v>
      </c>
      <c r="F113" s="379"/>
      <c r="G113" s="479">
        <v>33.39</v>
      </c>
      <c r="H113" s="644">
        <f>IF(G113="","",G113-G113*COMPASS!$U$21)</f>
        <v>33.39</v>
      </c>
      <c r="I113" s="300"/>
    </row>
    <row r="114" spans="1:9" ht="16.350000000000001" customHeight="1">
      <c r="A114" s="565" t="s">
        <v>9912</v>
      </c>
      <c r="B114" s="566"/>
      <c r="C114" s="567"/>
      <c r="D114" s="568"/>
      <c r="E114" s="568"/>
      <c r="F114" s="567"/>
      <c r="G114" s="568"/>
      <c r="H114" s="644" t="str">
        <f>IF(G114="","",G114-G114*COMPASS!$U$21)</f>
        <v/>
      </c>
      <c r="I114" s="300"/>
    </row>
    <row r="115" spans="1:9" ht="16.350000000000001" customHeight="1">
      <c r="A115" s="347" t="s">
        <v>8179</v>
      </c>
      <c r="B115" s="371" t="s">
        <v>467</v>
      </c>
      <c r="C115" s="311" t="s">
        <v>8180</v>
      </c>
      <c r="D115" s="311" t="s">
        <v>9913</v>
      </c>
      <c r="E115" s="384">
        <v>1</v>
      </c>
      <c r="F115" s="379"/>
      <c r="G115" s="479">
        <v>20.39</v>
      </c>
      <c r="H115" s="644">
        <f>IF(G115="","",G115-G115*COMPASS!$U$21)</f>
        <v>20.39</v>
      </c>
      <c r="I115" s="300"/>
    </row>
    <row r="116" spans="1:9" ht="16.350000000000001" customHeight="1">
      <c r="A116" s="347" t="s">
        <v>9655</v>
      </c>
      <c r="B116" s="371" t="s">
        <v>467</v>
      </c>
      <c r="C116" s="311" t="s">
        <v>9656</v>
      </c>
      <c r="D116" s="311" t="s">
        <v>9914</v>
      </c>
      <c r="E116" s="384">
        <v>1</v>
      </c>
      <c r="F116" s="379"/>
      <c r="G116" s="479">
        <v>21.93</v>
      </c>
      <c r="H116" s="644">
        <f>IF(G116="","",G116-G116*COMPASS!$U$21)</f>
        <v>21.93</v>
      </c>
      <c r="I116" s="300"/>
    </row>
    <row r="117" spans="1:9" ht="16.350000000000001" customHeight="1">
      <c r="A117" s="347" t="s">
        <v>8181</v>
      </c>
      <c r="B117" s="371" t="s">
        <v>467</v>
      </c>
      <c r="C117" s="311" t="s">
        <v>8182</v>
      </c>
      <c r="D117" s="311" t="s">
        <v>9915</v>
      </c>
      <c r="E117" s="384">
        <v>1</v>
      </c>
      <c r="F117" s="379"/>
      <c r="G117" s="479">
        <v>23.47</v>
      </c>
      <c r="H117" s="644">
        <f>IF(G117="","",G117-G117*COMPASS!$U$21)</f>
        <v>23.47</v>
      </c>
      <c r="I117" s="300"/>
    </row>
    <row r="118" spans="1:9" ht="16.350000000000001" customHeight="1">
      <c r="A118" s="347" t="s">
        <v>8183</v>
      </c>
      <c r="B118" s="371" t="s">
        <v>467</v>
      </c>
      <c r="C118" s="311" t="s">
        <v>8184</v>
      </c>
      <c r="D118" s="311" t="s">
        <v>9916</v>
      </c>
      <c r="E118" s="384">
        <v>1</v>
      </c>
      <c r="F118" s="379"/>
      <c r="G118" s="479">
        <v>26.55</v>
      </c>
      <c r="H118" s="644">
        <f>IF(G118="","",G118-G118*COMPASS!$U$21)</f>
        <v>26.55</v>
      </c>
      <c r="I118" s="300"/>
    </row>
    <row r="119" spans="1:9" ht="16.350000000000001" customHeight="1">
      <c r="A119" s="347" t="s">
        <v>8185</v>
      </c>
      <c r="B119" s="371" t="s">
        <v>216</v>
      </c>
      <c r="C119" s="311" t="s">
        <v>8186</v>
      </c>
      <c r="D119" s="311" t="s">
        <v>9917</v>
      </c>
      <c r="E119" s="398">
        <v>10</v>
      </c>
      <c r="F119" s="379"/>
      <c r="G119" s="479">
        <v>32.71</v>
      </c>
      <c r="H119" s="644">
        <f>IF(G119="","",G119-G119*COMPASS!$U$21)</f>
        <v>32.71</v>
      </c>
      <c r="I119" s="300"/>
    </row>
    <row r="120" spans="1:9" ht="16.350000000000001" customHeight="1">
      <c r="A120" s="347" t="s">
        <v>4802</v>
      </c>
      <c r="B120" s="370" t="s">
        <v>216</v>
      </c>
      <c r="C120" s="294" t="s">
        <v>4803</v>
      </c>
      <c r="D120" s="311" t="s">
        <v>4849</v>
      </c>
      <c r="E120" s="398">
        <v>10</v>
      </c>
      <c r="F120" s="379"/>
      <c r="G120" s="479">
        <v>24.49</v>
      </c>
      <c r="H120" s="644">
        <f>IF(G120="","",G120-G120*COMPASS!$U$21)</f>
        <v>24.49</v>
      </c>
      <c r="I120" s="300"/>
    </row>
    <row r="121" spans="1:9" ht="16.350000000000001" customHeight="1">
      <c r="A121" s="347" t="s">
        <v>4804</v>
      </c>
      <c r="B121" s="370" t="s">
        <v>216</v>
      </c>
      <c r="C121" s="294" t="s">
        <v>4805</v>
      </c>
      <c r="D121" s="311" t="s">
        <v>4850</v>
      </c>
      <c r="E121" s="398">
        <v>10</v>
      </c>
      <c r="F121" s="379"/>
      <c r="G121" s="479">
        <v>28.16</v>
      </c>
      <c r="H121" s="644">
        <f>IF(G121="","",G121-G121*COMPASS!$U$21)</f>
        <v>28.16</v>
      </c>
      <c r="I121" s="300"/>
    </row>
    <row r="122" spans="1:9" ht="16.350000000000001" customHeight="1">
      <c r="A122" s="347" t="s">
        <v>4806</v>
      </c>
      <c r="B122" s="370" t="s">
        <v>216</v>
      </c>
      <c r="C122" s="294" t="s">
        <v>4807</v>
      </c>
      <c r="D122" s="311" t="s">
        <v>4851</v>
      </c>
      <c r="E122" s="398">
        <v>10</v>
      </c>
      <c r="F122" s="379"/>
      <c r="G122" s="479">
        <v>31.87</v>
      </c>
      <c r="H122" s="644">
        <f>IF(G122="","",G122-G122*COMPASS!$U$21)</f>
        <v>31.87</v>
      </c>
      <c r="I122" s="300"/>
    </row>
    <row r="123" spans="1:9" ht="16.350000000000001" customHeight="1">
      <c r="A123" s="347" t="s">
        <v>4808</v>
      </c>
      <c r="B123" s="370" t="s">
        <v>216</v>
      </c>
      <c r="C123" s="294" t="s">
        <v>4809</v>
      </c>
      <c r="D123" s="311" t="s">
        <v>4852</v>
      </c>
      <c r="E123" s="398">
        <v>10</v>
      </c>
      <c r="F123" s="379"/>
      <c r="G123" s="479">
        <v>39.270000000000003</v>
      </c>
      <c r="H123" s="644">
        <f>IF(G123="","",G123-G123*COMPASS!$U$21)</f>
        <v>39.270000000000003</v>
      </c>
      <c r="I123" s="300"/>
    </row>
    <row r="124" spans="1:9" ht="16.350000000000001" customHeight="1">
      <c r="A124" s="565" t="s">
        <v>4544</v>
      </c>
      <c r="B124" s="566"/>
      <c r="C124" s="567"/>
      <c r="D124" s="568"/>
      <c r="E124" s="568"/>
      <c r="F124" s="567"/>
      <c r="G124" s="568"/>
      <c r="H124" s="644" t="str">
        <f>IF(G124="","",G124-G124*COMPASS!$U$21)</f>
        <v/>
      </c>
      <c r="I124" s="300"/>
    </row>
    <row r="125" spans="1:9" ht="16.350000000000001" customHeight="1">
      <c r="A125" s="347" t="s">
        <v>1437</v>
      </c>
      <c r="B125" s="370" t="s">
        <v>216</v>
      </c>
      <c r="C125" s="294" t="s">
        <v>1420</v>
      </c>
      <c r="D125" s="311" t="s">
        <v>10033</v>
      </c>
      <c r="E125" s="398">
        <v>10</v>
      </c>
      <c r="F125" s="379"/>
      <c r="G125" s="479">
        <v>24.98</v>
      </c>
      <c r="H125" s="644">
        <f>IF(G125="","",G125-G125*COMPASS!$U$21)</f>
        <v>24.98</v>
      </c>
      <c r="I125" s="300"/>
    </row>
    <row r="126" spans="1:9" ht="16.350000000000001" customHeight="1">
      <c r="A126" s="347" t="s">
        <v>1438</v>
      </c>
      <c r="B126" s="370" t="s">
        <v>216</v>
      </c>
      <c r="C126" s="294" t="s">
        <v>1421</v>
      </c>
      <c r="D126" s="311" t="s">
        <v>10034</v>
      </c>
      <c r="E126" s="398">
        <v>10</v>
      </c>
      <c r="F126" s="379"/>
      <c r="G126" s="479">
        <v>28.75</v>
      </c>
      <c r="H126" s="644">
        <f>IF(G126="","",G126-G126*COMPASS!$U$21)</f>
        <v>28.75</v>
      </c>
      <c r="I126" s="300"/>
    </row>
    <row r="127" spans="1:9" ht="16.350000000000001" customHeight="1">
      <c r="A127" s="347" t="s">
        <v>1439</v>
      </c>
      <c r="B127" s="370" t="s">
        <v>216</v>
      </c>
      <c r="C127" s="294" t="s">
        <v>1422</v>
      </c>
      <c r="D127" s="311" t="s">
        <v>10035</v>
      </c>
      <c r="E127" s="398">
        <v>10</v>
      </c>
      <c r="F127" s="379"/>
      <c r="G127" s="479">
        <v>32.53</v>
      </c>
      <c r="H127" s="644">
        <f>IF(G127="","",G127-G127*COMPASS!$U$21)</f>
        <v>32.53</v>
      </c>
      <c r="I127" s="300"/>
    </row>
    <row r="128" spans="1:9" ht="16.350000000000001" customHeight="1">
      <c r="A128" s="347" t="s">
        <v>1440</v>
      </c>
      <c r="B128" s="370" t="s">
        <v>216</v>
      </c>
      <c r="C128" s="294" t="s">
        <v>1423</v>
      </c>
      <c r="D128" s="311" t="s">
        <v>10036</v>
      </c>
      <c r="E128" s="398">
        <v>10</v>
      </c>
      <c r="F128" s="379"/>
      <c r="G128" s="479">
        <v>40.06</v>
      </c>
      <c r="H128" s="644">
        <f>IF(G128="","",G128-G128*COMPASS!$U$21)</f>
        <v>40.06</v>
      </c>
      <c r="I128" s="300"/>
    </row>
    <row r="129" spans="1:9" ht="16.350000000000001" customHeight="1">
      <c r="A129" s="347" t="s">
        <v>1441</v>
      </c>
      <c r="B129" s="370" t="s">
        <v>216</v>
      </c>
      <c r="C129" s="294" t="s">
        <v>1424</v>
      </c>
      <c r="D129" s="311" t="s">
        <v>10037</v>
      </c>
      <c r="E129" s="398">
        <v>10</v>
      </c>
      <c r="F129" s="379"/>
      <c r="G129" s="479">
        <v>58.9</v>
      </c>
      <c r="H129" s="644">
        <f>IF(G129="","",G129-G129*COMPASS!$U$21)</f>
        <v>58.9</v>
      </c>
      <c r="I129" s="300"/>
    </row>
    <row r="130" spans="1:9" ht="16.350000000000001" customHeight="1">
      <c r="A130" s="569" t="s">
        <v>4545</v>
      </c>
      <c r="B130" s="383"/>
      <c r="C130" s="357"/>
      <c r="D130" s="570"/>
      <c r="E130" s="570"/>
      <c r="F130" s="357"/>
      <c r="G130" s="570"/>
      <c r="H130" s="644" t="str">
        <f>IF(G130="","",G130-G130*COMPASS!$U$21)</f>
        <v/>
      </c>
      <c r="I130" s="300"/>
    </row>
    <row r="131" spans="1:9" ht="16.350000000000001" customHeight="1">
      <c r="A131" s="565" t="s">
        <v>4546</v>
      </c>
      <c r="B131" s="567"/>
      <c r="C131" s="567"/>
      <c r="D131" s="568"/>
      <c r="E131" s="568"/>
      <c r="F131" s="567"/>
      <c r="G131" s="568"/>
      <c r="H131" s="644" t="str">
        <f>IF(G131="","",G131-G131*COMPASS!$U$21)</f>
        <v/>
      </c>
      <c r="I131" s="300"/>
    </row>
    <row r="132" spans="1:9" ht="16.350000000000001" customHeight="1">
      <c r="A132" s="347" t="s">
        <v>1393</v>
      </c>
      <c r="B132" s="370" t="s">
        <v>467</v>
      </c>
      <c r="C132" s="294" t="s">
        <v>1394</v>
      </c>
      <c r="D132" s="311" t="s">
        <v>6980</v>
      </c>
      <c r="E132" s="384">
        <v>1</v>
      </c>
      <c r="F132" s="379"/>
      <c r="G132" s="479">
        <v>75.25</v>
      </c>
      <c r="H132" s="644">
        <f>IF(G132="","",G132-G132*COMPASS!$U$21)</f>
        <v>75.25</v>
      </c>
      <c r="I132" s="300"/>
    </row>
    <row r="133" spans="1:9" ht="16.350000000000001" customHeight="1">
      <c r="A133" s="347" t="s">
        <v>1395</v>
      </c>
      <c r="B133" s="370" t="s">
        <v>216</v>
      </c>
      <c r="C133" s="294" t="s">
        <v>1396</v>
      </c>
      <c r="D133" s="311" t="s">
        <v>6981</v>
      </c>
      <c r="E133" s="398">
        <v>10</v>
      </c>
      <c r="F133" s="379"/>
      <c r="G133" s="479">
        <v>80.099999999999994</v>
      </c>
      <c r="H133" s="644">
        <f>IF(G133="","",G133-G133*COMPASS!$U$21)</f>
        <v>80.099999999999994</v>
      </c>
      <c r="I133" s="300"/>
    </row>
    <row r="134" spans="1:9" ht="16.350000000000001" customHeight="1">
      <c r="A134" s="347" t="s">
        <v>8299</v>
      </c>
      <c r="B134" s="370" t="s">
        <v>216</v>
      </c>
      <c r="C134" s="294" t="s">
        <v>8300</v>
      </c>
      <c r="D134" s="311" t="s">
        <v>8301</v>
      </c>
      <c r="E134" s="398">
        <v>10</v>
      </c>
      <c r="F134" s="379"/>
      <c r="G134" s="479">
        <v>86.67</v>
      </c>
      <c r="H134" s="644">
        <f>IF(G134="","",G134-G134*COMPASS!$U$21)</f>
        <v>86.67</v>
      </c>
      <c r="I134" s="300"/>
    </row>
    <row r="135" spans="1:9" ht="16.350000000000001" customHeight="1">
      <c r="A135" s="347" t="s">
        <v>1397</v>
      </c>
      <c r="B135" s="370" t="s">
        <v>216</v>
      </c>
      <c r="C135" s="294" t="s">
        <v>1398</v>
      </c>
      <c r="D135" s="311" t="s">
        <v>8486</v>
      </c>
      <c r="E135" s="398">
        <v>10</v>
      </c>
      <c r="F135" s="379"/>
      <c r="G135" s="479">
        <v>148.91</v>
      </c>
      <c r="H135" s="644">
        <f>IF(G135="","",G135-G135*COMPASS!$U$21)</f>
        <v>148.91</v>
      </c>
      <c r="I135" s="300"/>
    </row>
    <row r="136" spans="1:9" ht="16.350000000000001" customHeight="1">
      <c r="A136" s="347" t="s">
        <v>8436</v>
      </c>
      <c r="B136" s="370" t="s">
        <v>216</v>
      </c>
      <c r="C136" s="340" t="s">
        <v>8437</v>
      </c>
      <c r="D136" s="311" t="s">
        <v>8438</v>
      </c>
      <c r="E136" s="398">
        <v>10</v>
      </c>
      <c r="F136" s="379"/>
      <c r="G136" s="479">
        <v>314.23</v>
      </c>
      <c r="H136" s="644">
        <f>IF(G136="","",G136-G136*COMPASS!$U$21)</f>
        <v>314.23</v>
      </c>
      <c r="I136" s="300"/>
    </row>
    <row r="137" spans="1:9" ht="16.350000000000001" customHeight="1">
      <c r="A137" s="347" t="s">
        <v>9918</v>
      </c>
      <c r="B137" s="371" t="s">
        <v>216</v>
      </c>
      <c r="C137" s="317" t="s">
        <v>9919</v>
      </c>
      <c r="D137" s="311" t="s">
        <v>9920</v>
      </c>
      <c r="E137" s="398">
        <v>10</v>
      </c>
      <c r="F137" s="379"/>
      <c r="G137" s="479">
        <v>223.5</v>
      </c>
      <c r="H137" s="644">
        <f>IF(G137="","",G137-G137*COMPASS!$U$21)</f>
        <v>223.5</v>
      </c>
      <c r="I137" s="300"/>
    </row>
    <row r="138" spans="1:9" ht="16.350000000000001" customHeight="1">
      <c r="A138" s="530" t="s">
        <v>11997</v>
      </c>
      <c r="B138" s="371" t="s">
        <v>216</v>
      </c>
      <c r="C138" s="317" t="s">
        <v>11998</v>
      </c>
      <c r="D138" s="317" t="s">
        <v>11999</v>
      </c>
      <c r="E138" s="398">
        <v>10</v>
      </c>
      <c r="F138" s="573"/>
      <c r="G138" s="479">
        <v>223.5</v>
      </c>
      <c r="H138" s="644">
        <f>IF(G138="","",G138-G138*COMPASS!$U$21)</f>
        <v>223.5</v>
      </c>
      <c r="I138" s="300"/>
    </row>
    <row r="139" spans="1:9" ht="16.350000000000001" customHeight="1">
      <c r="A139" s="530" t="s">
        <v>16255</v>
      </c>
      <c r="B139" s="371" t="s">
        <v>216</v>
      </c>
      <c r="C139" s="317" t="s">
        <v>16256</v>
      </c>
      <c r="D139" s="317" t="s">
        <v>16257</v>
      </c>
      <c r="E139" s="398">
        <v>10</v>
      </c>
      <c r="F139" s="573"/>
      <c r="G139" s="479">
        <v>223.5</v>
      </c>
      <c r="H139" s="644">
        <f>IF(G139="","",G139-G139*COMPASS!$U$21)</f>
        <v>223.5</v>
      </c>
      <c r="I139" s="300"/>
    </row>
    <row r="140" spans="1:9" ht="16.350000000000001" customHeight="1">
      <c r="A140" s="565" t="s">
        <v>4547</v>
      </c>
      <c r="B140" s="567"/>
      <c r="C140" s="567"/>
      <c r="D140" s="568"/>
      <c r="E140" s="568"/>
      <c r="F140" s="567"/>
      <c r="G140" s="568"/>
      <c r="H140" s="644" t="str">
        <f>IF(G140="","",G140-G140*COMPASS!$U$21)</f>
        <v/>
      </c>
      <c r="I140" s="300"/>
    </row>
    <row r="141" spans="1:9" ht="16.350000000000001" customHeight="1">
      <c r="A141" s="347" t="s">
        <v>1399</v>
      </c>
      <c r="B141" s="370" t="s">
        <v>467</v>
      </c>
      <c r="C141" s="294" t="s">
        <v>1400</v>
      </c>
      <c r="D141" s="311" t="s">
        <v>6982</v>
      </c>
      <c r="E141" s="384">
        <v>1</v>
      </c>
      <c r="F141" s="379"/>
      <c r="G141" s="479">
        <v>116.58</v>
      </c>
      <c r="H141" s="644">
        <f>IF(G141="","",G141-G141*COMPASS!$U$21)</f>
        <v>116.58</v>
      </c>
      <c r="I141" s="300"/>
    </row>
    <row r="142" spans="1:9" ht="16.350000000000001" customHeight="1">
      <c r="A142" s="347" t="s">
        <v>1401</v>
      </c>
      <c r="B142" s="370" t="s">
        <v>216</v>
      </c>
      <c r="C142" s="294" t="s">
        <v>1402</v>
      </c>
      <c r="D142" s="311" t="s">
        <v>6983</v>
      </c>
      <c r="E142" s="384">
        <v>10</v>
      </c>
      <c r="F142" s="379"/>
      <c r="G142" s="479">
        <v>213.49</v>
      </c>
      <c r="H142" s="644">
        <f>IF(G142="","",G142-G142*COMPASS!$U$21)</f>
        <v>213.49</v>
      </c>
      <c r="I142" s="300"/>
    </row>
    <row r="143" spans="1:9" ht="15.6">
      <c r="A143" s="347" t="s">
        <v>1403</v>
      </c>
      <c r="B143" s="370" t="s">
        <v>467</v>
      </c>
      <c r="C143" s="294" t="s">
        <v>1404</v>
      </c>
      <c r="D143" s="311" t="s">
        <v>6984</v>
      </c>
      <c r="E143" s="384">
        <v>1</v>
      </c>
      <c r="F143" s="379"/>
      <c r="G143" s="479">
        <v>187.45</v>
      </c>
      <c r="H143" s="644">
        <f>IF(G143="","",G143-G143*COMPASS!$U$21)</f>
        <v>187.45</v>
      </c>
    </row>
    <row r="144" spans="1:9">
      <c r="A144" s="347" t="s">
        <v>5025</v>
      </c>
      <c r="B144" s="370" t="s">
        <v>216</v>
      </c>
      <c r="C144" s="340" t="s">
        <v>4853</v>
      </c>
      <c r="D144" s="311" t="s">
        <v>4854</v>
      </c>
      <c r="E144" s="398">
        <v>10</v>
      </c>
      <c r="F144" s="379"/>
      <c r="G144" s="479">
        <v>208.45</v>
      </c>
      <c r="H144" s="644">
        <f>IF(G144="","",G144-G144*COMPASS!$U$21)</f>
        <v>208.45</v>
      </c>
    </row>
    <row r="145" spans="1:8">
      <c r="A145" s="565" t="s">
        <v>4548</v>
      </c>
      <c r="B145" s="566"/>
      <c r="C145" s="567"/>
      <c r="D145" s="571"/>
      <c r="E145" s="572"/>
      <c r="F145" s="567"/>
      <c r="G145" s="568"/>
      <c r="H145" s="644" t="str">
        <f>IF(G145="","",G145-G145*COMPASS!$U$21)</f>
        <v/>
      </c>
    </row>
    <row r="146" spans="1:8">
      <c r="A146" s="347" t="s">
        <v>1997</v>
      </c>
      <c r="B146" s="370" t="s">
        <v>216</v>
      </c>
      <c r="C146" s="294" t="s">
        <v>1564</v>
      </c>
      <c r="D146" s="311" t="s">
        <v>8302</v>
      </c>
      <c r="E146" s="384">
        <v>100</v>
      </c>
      <c r="F146" s="379"/>
      <c r="G146" s="479">
        <v>3.78</v>
      </c>
      <c r="H146" s="644">
        <f>IF(G146="","",G146-G146*COMPASS!$U$21)</f>
        <v>3.78</v>
      </c>
    </row>
    <row r="147" spans="1:8">
      <c r="A147" s="347" t="s">
        <v>1998</v>
      </c>
      <c r="B147" s="370" t="s">
        <v>216</v>
      </c>
      <c r="C147" s="294" t="s">
        <v>1565</v>
      </c>
      <c r="D147" s="311" t="s">
        <v>8303</v>
      </c>
      <c r="E147" s="384">
        <v>100</v>
      </c>
      <c r="F147" s="379"/>
      <c r="G147" s="479">
        <v>3.78</v>
      </c>
      <c r="H147" s="644">
        <f>IF(G147="","",G147-G147*COMPASS!$U$21)</f>
        <v>3.78</v>
      </c>
    </row>
    <row r="148" spans="1:8">
      <c r="A148" s="347" t="s">
        <v>1999</v>
      </c>
      <c r="B148" s="370" t="s">
        <v>216</v>
      </c>
      <c r="C148" s="294" t="s">
        <v>1566</v>
      </c>
      <c r="D148" s="311" t="s">
        <v>8304</v>
      </c>
      <c r="E148" s="384">
        <v>100</v>
      </c>
      <c r="F148" s="379"/>
      <c r="G148" s="479">
        <v>3.78</v>
      </c>
      <c r="H148" s="644">
        <f>IF(G148="","",G148-G148*COMPASS!$U$21)</f>
        <v>3.78</v>
      </c>
    </row>
    <row r="149" spans="1:8">
      <c r="A149" s="347" t="s">
        <v>2000</v>
      </c>
      <c r="B149" s="370" t="s">
        <v>216</v>
      </c>
      <c r="C149" s="294" t="s">
        <v>1567</v>
      </c>
      <c r="D149" s="311" t="s">
        <v>8305</v>
      </c>
      <c r="E149" s="384">
        <v>100</v>
      </c>
      <c r="F149" s="379"/>
      <c r="G149" s="479">
        <v>3.78</v>
      </c>
      <c r="H149" s="644">
        <f>IF(G149="","",G149-G149*COMPASS!$U$21)</f>
        <v>3.78</v>
      </c>
    </row>
    <row r="150" spans="1:8">
      <c r="A150" s="347" t="s">
        <v>8439</v>
      </c>
      <c r="B150" s="370" t="s">
        <v>216</v>
      </c>
      <c r="C150" s="294" t="s">
        <v>8487</v>
      </c>
      <c r="D150" s="311" t="s">
        <v>8306</v>
      </c>
      <c r="E150" s="384">
        <v>100</v>
      </c>
      <c r="F150" s="379"/>
      <c r="G150" s="479">
        <v>4.96</v>
      </c>
      <c r="H150" s="644">
        <f>IF(G150="","",G150-G150*COMPASS!$U$21)</f>
        <v>4.96</v>
      </c>
    </row>
    <row r="151" spans="1:8">
      <c r="A151" s="347" t="s">
        <v>8440</v>
      </c>
      <c r="B151" s="370" t="s">
        <v>216</v>
      </c>
      <c r="C151" s="294" t="s">
        <v>8488</v>
      </c>
      <c r="D151" s="311" t="s">
        <v>8307</v>
      </c>
      <c r="E151" s="384">
        <v>100</v>
      </c>
      <c r="F151" s="379"/>
      <c r="G151" s="479">
        <v>4.75</v>
      </c>
      <c r="H151" s="644">
        <f>IF(G151="","",G151-G151*COMPASS!$U$21)</f>
        <v>4.75</v>
      </c>
    </row>
    <row r="152" spans="1:8">
      <c r="A152" s="347" t="s">
        <v>8441</v>
      </c>
      <c r="B152" s="370" t="s">
        <v>216</v>
      </c>
      <c r="C152" s="294" t="s">
        <v>8489</v>
      </c>
      <c r="D152" s="311" t="s">
        <v>8308</v>
      </c>
      <c r="E152" s="384">
        <v>100</v>
      </c>
      <c r="F152" s="379"/>
      <c r="G152" s="479">
        <v>4.75</v>
      </c>
      <c r="H152" s="644">
        <f>IF(G152="","",G152-G152*COMPASS!$U$21)</f>
        <v>4.75</v>
      </c>
    </row>
    <row r="153" spans="1:8">
      <c r="A153" s="347" t="s">
        <v>2001</v>
      </c>
      <c r="B153" s="370" t="s">
        <v>216</v>
      </c>
      <c r="C153" s="294" t="s">
        <v>1568</v>
      </c>
      <c r="D153" s="311" t="s">
        <v>8309</v>
      </c>
      <c r="E153" s="384">
        <v>100</v>
      </c>
      <c r="F153" s="379"/>
      <c r="G153" s="479">
        <v>5.6</v>
      </c>
      <c r="H153" s="644">
        <f>IF(G153="","",G153-G153*COMPASS!$U$21)</f>
        <v>5.6</v>
      </c>
    </row>
    <row r="154" spans="1:8">
      <c r="A154" s="347" t="s">
        <v>2002</v>
      </c>
      <c r="B154" s="370" t="s">
        <v>216</v>
      </c>
      <c r="C154" s="294" t="s">
        <v>1569</v>
      </c>
      <c r="D154" s="311" t="s">
        <v>8310</v>
      </c>
      <c r="E154" s="384">
        <v>100</v>
      </c>
      <c r="F154" s="379"/>
      <c r="G154" s="479">
        <v>6.15</v>
      </c>
      <c r="H154" s="644">
        <f>IF(G154="","",G154-G154*COMPASS!$U$21)</f>
        <v>6.15</v>
      </c>
    </row>
    <row r="155" spans="1:8">
      <c r="A155" s="347" t="s">
        <v>2003</v>
      </c>
      <c r="B155" s="370" t="s">
        <v>216</v>
      </c>
      <c r="C155" s="294" t="s">
        <v>1570</v>
      </c>
      <c r="D155" s="311" t="s">
        <v>8311</v>
      </c>
      <c r="E155" s="384">
        <v>100</v>
      </c>
      <c r="F155" s="379"/>
      <c r="G155" s="479">
        <v>6.15</v>
      </c>
      <c r="H155" s="644">
        <f>IF(G155="","",G155-G155*COMPASS!$U$21)</f>
        <v>6.15</v>
      </c>
    </row>
    <row r="156" spans="1:8">
      <c r="A156" s="347" t="s">
        <v>2004</v>
      </c>
      <c r="B156" s="370" t="s">
        <v>216</v>
      </c>
      <c r="C156" s="294" t="s">
        <v>1571</v>
      </c>
      <c r="D156" s="311" t="s">
        <v>8312</v>
      </c>
      <c r="E156" s="384">
        <v>100</v>
      </c>
      <c r="F156" s="379"/>
      <c r="G156" s="479">
        <v>3.88</v>
      </c>
      <c r="H156" s="644">
        <f>IF(G156="","",G156-G156*COMPASS!$U$21)</f>
        <v>3.88</v>
      </c>
    </row>
    <row r="157" spans="1:8">
      <c r="A157" s="347" t="s">
        <v>2005</v>
      </c>
      <c r="B157" s="370" t="s">
        <v>467</v>
      </c>
      <c r="C157" s="294" t="s">
        <v>1572</v>
      </c>
      <c r="D157" s="311" t="s">
        <v>8313</v>
      </c>
      <c r="E157" s="384">
        <v>10</v>
      </c>
      <c r="F157" s="379"/>
      <c r="G157" s="479">
        <v>3.88</v>
      </c>
      <c r="H157" s="644">
        <f>IF(G157="","",G157-G157*COMPASS!$U$21)</f>
        <v>3.88</v>
      </c>
    </row>
    <row r="158" spans="1:8">
      <c r="A158" s="347" t="s">
        <v>2006</v>
      </c>
      <c r="B158" s="370" t="s">
        <v>216</v>
      </c>
      <c r="C158" s="294" t="s">
        <v>1573</v>
      </c>
      <c r="D158" s="311" t="s">
        <v>8314</v>
      </c>
      <c r="E158" s="384">
        <v>100</v>
      </c>
      <c r="F158" s="379"/>
      <c r="G158" s="479">
        <v>4.0999999999999996</v>
      </c>
      <c r="H158" s="644">
        <f>IF(G158="","",G158-G158*COMPASS!$U$21)</f>
        <v>4.0999999999999996</v>
      </c>
    </row>
    <row r="159" spans="1:8">
      <c r="A159" s="347" t="s">
        <v>2007</v>
      </c>
      <c r="B159" s="370" t="s">
        <v>216</v>
      </c>
      <c r="C159" s="294" t="s">
        <v>1574</v>
      </c>
      <c r="D159" s="311" t="s">
        <v>8315</v>
      </c>
      <c r="E159" s="384">
        <v>100</v>
      </c>
      <c r="F159" s="379"/>
      <c r="G159" s="479">
        <v>6</v>
      </c>
      <c r="H159" s="644">
        <f>IF(G159="","",G159-G159*COMPASS!$U$21)</f>
        <v>6</v>
      </c>
    </row>
    <row r="160" spans="1:8">
      <c r="A160" s="347" t="s">
        <v>2008</v>
      </c>
      <c r="B160" s="370" t="s">
        <v>216</v>
      </c>
      <c r="C160" s="294" t="s">
        <v>1575</v>
      </c>
      <c r="D160" s="311" t="s">
        <v>8316</v>
      </c>
      <c r="E160" s="384">
        <v>100</v>
      </c>
      <c r="F160" s="379"/>
      <c r="G160" s="479">
        <v>3.88</v>
      </c>
      <c r="H160" s="644">
        <f>IF(G160="","",G160-G160*COMPASS!$U$21)</f>
        <v>3.88</v>
      </c>
    </row>
    <row r="161" spans="1:9">
      <c r="A161" s="347" t="s">
        <v>2009</v>
      </c>
      <c r="B161" s="370" t="s">
        <v>216</v>
      </c>
      <c r="C161" s="294" t="s">
        <v>1576</v>
      </c>
      <c r="D161" s="311" t="s">
        <v>8317</v>
      </c>
      <c r="E161" s="384">
        <v>100</v>
      </c>
      <c r="F161" s="379"/>
      <c r="G161" s="479">
        <v>3.88</v>
      </c>
      <c r="H161" s="644">
        <f>IF(G161="","",G161-G161*COMPASS!$U$21)</f>
        <v>3.88</v>
      </c>
    </row>
    <row r="162" spans="1:9">
      <c r="A162" s="347" t="s">
        <v>2010</v>
      </c>
      <c r="B162" s="370" t="s">
        <v>467</v>
      </c>
      <c r="C162" s="294" t="s">
        <v>1577</v>
      </c>
      <c r="D162" s="311" t="s">
        <v>8318</v>
      </c>
      <c r="E162" s="384">
        <v>10</v>
      </c>
      <c r="F162" s="379"/>
      <c r="G162" s="479">
        <v>3.88</v>
      </c>
      <c r="H162" s="644">
        <f>IF(G162="","",G162-G162*COMPASS!$U$21)</f>
        <v>3.88</v>
      </c>
    </row>
    <row r="163" spans="1:9">
      <c r="A163" s="347" t="s">
        <v>15325</v>
      </c>
      <c r="B163" s="370" t="s">
        <v>216</v>
      </c>
      <c r="C163" s="294" t="s">
        <v>15326</v>
      </c>
      <c r="D163" s="311" t="s">
        <v>15327</v>
      </c>
      <c r="E163" s="384">
        <v>100</v>
      </c>
      <c r="F163" s="379"/>
      <c r="G163" s="479">
        <v>3.8</v>
      </c>
      <c r="H163" s="644">
        <f>IF(G163="","",G163-G163*COMPASS!$U$21)</f>
        <v>3.8</v>
      </c>
    </row>
    <row r="164" spans="1:9">
      <c r="A164" s="347" t="s">
        <v>2011</v>
      </c>
      <c r="B164" s="370" t="s">
        <v>216</v>
      </c>
      <c r="C164" s="294" t="s">
        <v>1578</v>
      </c>
      <c r="D164" s="311" t="s">
        <v>8319</v>
      </c>
      <c r="E164" s="384">
        <v>100</v>
      </c>
      <c r="F164" s="379"/>
      <c r="G164" s="479">
        <v>3.88</v>
      </c>
      <c r="H164" s="644">
        <f>IF(G164="","",G164-G164*COMPASS!$U$21)</f>
        <v>3.88</v>
      </c>
    </row>
    <row r="165" spans="1:9">
      <c r="A165" s="347" t="s">
        <v>2012</v>
      </c>
      <c r="B165" s="370" t="s">
        <v>216</v>
      </c>
      <c r="C165" s="294" t="s">
        <v>1579</v>
      </c>
      <c r="D165" s="311" t="s">
        <v>8320</v>
      </c>
      <c r="E165" s="384">
        <v>100</v>
      </c>
      <c r="F165" s="379"/>
      <c r="G165" s="479">
        <v>3.88</v>
      </c>
      <c r="H165" s="644">
        <f>IF(G165="","",G165-G165*COMPASS!$U$21)</f>
        <v>3.88</v>
      </c>
    </row>
    <row r="166" spans="1:9">
      <c r="A166" s="347" t="s">
        <v>2013</v>
      </c>
      <c r="B166" s="370" t="s">
        <v>216</v>
      </c>
      <c r="C166" s="294" t="s">
        <v>1580</v>
      </c>
      <c r="D166" s="311" t="s">
        <v>8321</v>
      </c>
      <c r="E166" s="384">
        <v>100</v>
      </c>
      <c r="F166" s="379"/>
      <c r="G166" s="479">
        <v>4.32</v>
      </c>
      <c r="H166" s="644">
        <f>IF(G166="","",G166-G166*COMPASS!$U$21)</f>
        <v>4.32</v>
      </c>
    </row>
    <row r="167" spans="1:9">
      <c r="A167" s="347" t="s">
        <v>8322</v>
      </c>
      <c r="B167" s="370" t="s">
        <v>216</v>
      </c>
      <c r="C167" s="294" t="s">
        <v>8323</v>
      </c>
      <c r="D167" s="311" t="s">
        <v>8324</v>
      </c>
      <c r="E167" s="384">
        <v>100</v>
      </c>
      <c r="F167" s="379"/>
      <c r="G167" s="479">
        <v>5.4</v>
      </c>
      <c r="H167" s="644">
        <f>IF(G167="","",G167-G167*COMPASS!$U$21)</f>
        <v>5.4</v>
      </c>
    </row>
    <row r="168" spans="1:9" ht="16.350000000000001" customHeight="1">
      <c r="A168" s="347" t="s">
        <v>2014</v>
      </c>
      <c r="B168" s="370" t="s">
        <v>216</v>
      </c>
      <c r="C168" s="294" t="s">
        <v>1581</v>
      </c>
      <c r="D168" s="311" t="s">
        <v>8325</v>
      </c>
      <c r="E168" s="384">
        <v>100</v>
      </c>
      <c r="F168" s="379"/>
      <c r="G168" s="479">
        <v>4</v>
      </c>
      <c r="H168" s="644">
        <f>IF(G168="","",G168-G168*COMPASS!$U$21)</f>
        <v>4</v>
      </c>
      <c r="I168" s="300"/>
    </row>
    <row r="169" spans="1:9" ht="16.350000000000001" customHeight="1">
      <c r="A169" s="347" t="s">
        <v>2015</v>
      </c>
      <c r="B169" s="370" t="s">
        <v>467</v>
      </c>
      <c r="C169" s="294" t="s">
        <v>1582</v>
      </c>
      <c r="D169" s="311" t="s">
        <v>8326</v>
      </c>
      <c r="E169" s="384">
        <v>10</v>
      </c>
      <c r="F169" s="379"/>
      <c r="G169" s="479">
        <v>4</v>
      </c>
      <c r="H169" s="644">
        <f>IF(G169="","",G169-G169*COMPASS!$U$21)</f>
        <v>4</v>
      </c>
      <c r="I169" s="300"/>
    </row>
    <row r="170" spans="1:9" ht="16.350000000000001" customHeight="1">
      <c r="A170" s="347" t="s">
        <v>2016</v>
      </c>
      <c r="B170" s="370" t="s">
        <v>216</v>
      </c>
      <c r="C170" s="294" t="s">
        <v>1583</v>
      </c>
      <c r="D170" s="311" t="s">
        <v>8327</v>
      </c>
      <c r="E170" s="384">
        <v>100</v>
      </c>
      <c r="F170" s="379"/>
      <c r="G170" s="479">
        <v>5.94</v>
      </c>
      <c r="H170" s="644">
        <f>IF(G170="","",G170-G170*COMPASS!$U$21)</f>
        <v>5.94</v>
      </c>
      <c r="I170" s="300"/>
    </row>
    <row r="171" spans="1:9" ht="16.350000000000001" customHeight="1">
      <c r="A171" s="347" t="s">
        <v>2017</v>
      </c>
      <c r="B171" s="370" t="s">
        <v>216</v>
      </c>
      <c r="C171" s="294" t="s">
        <v>1584</v>
      </c>
      <c r="D171" s="311" t="s">
        <v>8328</v>
      </c>
      <c r="E171" s="384">
        <v>100</v>
      </c>
      <c r="F171" s="379"/>
      <c r="G171" s="479">
        <v>6.48</v>
      </c>
      <c r="H171" s="644">
        <f>IF(G171="","",G171-G171*COMPASS!$U$21)</f>
        <v>6.48</v>
      </c>
      <c r="I171" s="300"/>
    </row>
    <row r="172" spans="1:9" ht="16.350000000000001" customHeight="1">
      <c r="A172" s="347" t="s">
        <v>12823</v>
      </c>
      <c r="B172" s="370" t="s">
        <v>571</v>
      </c>
      <c r="C172" s="294" t="s">
        <v>12824</v>
      </c>
      <c r="D172" s="311" t="s">
        <v>12825</v>
      </c>
      <c r="E172" s="384">
        <v>10</v>
      </c>
      <c r="F172" s="379"/>
      <c r="G172" s="479">
        <v>2.4702975</v>
      </c>
      <c r="H172" s="644">
        <f>IF(G172="","",G172-G172*COMPASS!$U$21)</f>
        <v>2.4702975</v>
      </c>
      <c r="I172" s="300"/>
    </row>
    <row r="173" spans="1:9" ht="16.350000000000001" customHeight="1">
      <c r="A173" s="347" t="s">
        <v>12826</v>
      </c>
      <c r="B173" s="370" t="s">
        <v>571</v>
      </c>
      <c r="C173" s="294" t="s">
        <v>12827</v>
      </c>
      <c r="D173" s="311" t="s">
        <v>12828</v>
      </c>
      <c r="E173" s="384">
        <v>10</v>
      </c>
      <c r="F173" s="379"/>
      <c r="G173" s="479">
        <v>1.2028500000000002</v>
      </c>
      <c r="H173" s="644">
        <f>IF(G173="","",G173-G173*COMPASS!$U$21)</f>
        <v>1.2028500000000002</v>
      </c>
      <c r="I173" s="300"/>
    </row>
    <row r="174" spans="1:9" ht="16.350000000000001" customHeight="1">
      <c r="A174" s="565" t="s">
        <v>4549</v>
      </c>
      <c r="B174" s="567"/>
      <c r="C174" s="567"/>
      <c r="D174" s="571"/>
      <c r="E174" s="568"/>
      <c r="F174" s="567"/>
      <c r="G174" s="568"/>
      <c r="H174" s="644" t="str">
        <f>IF(G174="","",G174-G174*COMPASS!$U$21)</f>
        <v/>
      </c>
      <c r="I174" s="300"/>
    </row>
    <row r="175" spans="1:9" ht="16.350000000000001" customHeight="1">
      <c r="A175" s="347" t="s">
        <v>1442</v>
      </c>
      <c r="B175" s="370" t="s">
        <v>467</v>
      </c>
      <c r="C175" s="294" t="s">
        <v>1443</v>
      </c>
      <c r="D175" s="311" t="s">
        <v>4550</v>
      </c>
      <c r="E175" s="384">
        <v>1</v>
      </c>
      <c r="F175" s="379"/>
      <c r="G175" s="479">
        <v>4.9400000000000004</v>
      </c>
      <c r="H175" s="644">
        <f>IF(G175="","",G175-G175*COMPASS!$U$21)</f>
        <v>4.9400000000000004</v>
      </c>
      <c r="I175" s="300"/>
    </row>
    <row r="176" spans="1:9" ht="16.350000000000001" customHeight="1">
      <c r="A176" s="347" t="s">
        <v>9584</v>
      </c>
      <c r="B176" s="371" t="s">
        <v>216</v>
      </c>
      <c r="C176" s="311" t="s">
        <v>9585</v>
      </c>
      <c r="D176" s="311" t="s">
        <v>9586</v>
      </c>
      <c r="E176" s="384">
        <v>10</v>
      </c>
      <c r="F176" s="379"/>
      <c r="G176" s="479">
        <v>3.91</v>
      </c>
      <c r="H176" s="644">
        <f>IF(G176="","",G176-G176*COMPASS!$U$21)</f>
        <v>3.91</v>
      </c>
      <c r="I176" s="300"/>
    </row>
    <row r="177" spans="1:9" ht="16.350000000000001" customHeight="1">
      <c r="A177" s="347" t="s">
        <v>6985</v>
      </c>
      <c r="B177" s="370" t="s">
        <v>571</v>
      </c>
      <c r="C177" s="294" t="s">
        <v>6986</v>
      </c>
      <c r="D177" s="311" t="s">
        <v>6987</v>
      </c>
      <c r="E177" s="384">
        <v>1</v>
      </c>
      <c r="F177" s="379"/>
      <c r="G177" s="479">
        <v>3.0071250000000003</v>
      </c>
      <c r="H177" s="644">
        <f>IF(G177="","",G177-G177*COMPASS!$U$21)</f>
        <v>3.0071250000000003</v>
      </c>
      <c r="I177" s="300"/>
    </row>
    <row r="178" spans="1:9" ht="16.350000000000001" customHeight="1">
      <c r="A178" s="347" t="s">
        <v>4551</v>
      </c>
      <c r="B178" s="370" t="s">
        <v>467</v>
      </c>
      <c r="C178" s="294" t="s">
        <v>4552</v>
      </c>
      <c r="D178" s="311" t="s">
        <v>4553</v>
      </c>
      <c r="E178" s="384">
        <v>5</v>
      </c>
      <c r="F178" s="379"/>
      <c r="G178" s="479">
        <v>6.2</v>
      </c>
      <c r="H178" s="644">
        <f>IF(G178="","",G178-G178*COMPASS!$U$21)</f>
        <v>6.2</v>
      </c>
      <c r="I178" s="300"/>
    </row>
    <row r="179" spans="1:9" ht="16.350000000000001" customHeight="1">
      <c r="A179" s="347" t="s">
        <v>4554</v>
      </c>
      <c r="B179" s="370" t="s">
        <v>216</v>
      </c>
      <c r="C179" s="294" t="s">
        <v>4555</v>
      </c>
      <c r="D179" s="311" t="s">
        <v>4556</v>
      </c>
      <c r="E179" s="384">
        <v>10</v>
      </c>
      <c r="F179" s="379"/>
      <c r="G179" s="479">
        <v>53.72</v>
      </c>
      <c r="H179" s="644">
        <f>IF(G179="","",G179-G179*COMPASS!$U$21)</f>
        <v>53.72</v>
      </c>
      <c r="I179" s="300"/>
    </row>
    <row r="180" spans="1:9" ht="16.350000000000001" customHeight="1">
      <c r="A180" s="347" t="s">
        <v>1444</v>
      </c>
      <c r="B180" s="370" t="s">
        <v>467</v>
      </c>
      <c r="C180" s="294" t="s">
        <v>1445</v>
      </c>
      <c r="D180" s="311" t="s">
        <v>15328</v>
      </c>
      <c r="E180" s="384">
        <v>10</v>
      </c>
      <c r="F180" s="379"/>
      <c r="G180" s="479">
        <v>0.59</v>
      </c>
      <c r="H180" s="644">
        <f>IF(G180="","",G180-G180*COMPASS!$U$21)</f>
        <v>0.59</v>
      </c>
      <c r="I180" s="300"/>
    </row>
    <row r="181" spans="1:9" ht="16.350000000000001" customHeight="1">
      <c r="A181" s="347" t="s">
        <v>1410</v>
      </c>
      <c r="B181" s="370" t="s">
        <v>467</v>
      </c>
      <c r="C181" s="294" t="s">
        <v>1411</v>
      </c>
      <c r="D181" s="311" t="s">
        <v>15329</v>
      </c>
      <c r="E181" s="384">
        <v>10</v>
      </c>
      <c r="F181" s="379"/>
      <c r="G181" s="479">
        <v>0.54</v>
      </c>
      <c r="H181" s="644">
        <f>IF(G181="","",G181-G181*COMPASS!$U$21)</f>
        <v>0.54</v>
      </c>
      <c r="I181" s="300"/>
    </row>
    <row r="182" spans="1:9" ht="16.350000000000001" customHeight="1">
      <c r="A182" s="347" t="s">
        <v>15330</v>
      </c>
      <c r="B182" s="370" t="s">
        <v>216</v>
      </c>
      <c r="C182" s="294" t="s">
        <v>15331</v>
      </c>
      <c r="D182" s="317" t="s">
        <v>15328</v>
      </c>
      <c r="E182" s="398">
        <v>50</v>
      </c>
      <c r="F182" s="379"/>
      <c r="G182" s="479">
        <v>0.54</v>
      </c>
      <c r="H182" s="644">
        <f>IF(G182="","",G182-G182*COMPASS!$U$21)</f>
        <v>0.54</v>
      </c>
      <c r="I182" s="300"/>
    </row>
    <row r="183" spans="1:9" ht="16.350000000000001" customHeight="1">
      <c r="A183" s="347" t="s">
        <v>8708</v>
      </c>
      <c r="B183" s="370" t="s">
        <v>216</v>
      </c>
      <c r="C183" s="340" t="s">
        <v>8709</v>
      </c>
      <c r="D183" s="317" t="s">
        <v>15332</v>
      </c>
      <c r="E183" s="398">
        <v>50</v>
      </c>
      <c r="F183" s="379"/>
      <c r="G183" s="479">
        <v>0.59</v>
      </c>
      <c r="H183" s="644">
        <f>IF(G183="","",G183-G183*COMPASS!$U$21)</f>
        <v>0.59</v>
      </c>
      <c r="I183" s="300"/>
    </row>
    <row r="184" spans="1:9" ht="16.350000000000001" customHeight="1">
      <c r="A184" s="565" t="s">
        <v>4558</v>
      </c>
      <c r="B184" s="566"/>
      <c r="C184" s="567"/>
      <c r="D184" s="571"/>
      <c r="E184" s="568"/>
      <c r="F184" s="567"/>
      <c r="G184" s="568"/>
      <c r="H184" s="644" t="str">
        <f>IF(G184="","",G184-G184*COMPASS!$U$21)</f>
        <v/>
      </c>
      <c r="I184" s="300"/>
    </row>
    <row r="185" spans="1:9" ht="16.350000000000001" customHeight="1">
      <c r="A185" s="347" t="s">
        <v>1446</v>
      </c>
      <c r="B185" s="370" t="s">
        <v>216</v>
      </c>
      <c r="C185" s="294" t="s">
        <v>1447</v>
      </c>
      <c r="D185" s="311" t="s">
        <v>9657</v>
      </c>
      <c r="E185" s="398">
        <v>10</v>
      </c>
      <c r="F185" s="379"/>
      <c r="G185" s="479">
        <v>6.35</v>
      </c>
      <c r="H185" s="644">
        <f>IF(G185="","",G185-G185*COMPASS!$U$21)</f>
        <v>6.35</v>
      </c>
      <c r="I185" s="300"/>
    </row>
    <row r="186" spans="1:9" ht="16.350000000000001" customHeight="1">
      <c r="A186" s="347" t="s">
        <v>11844</v>
      </c>
      <c r="B186" s="370" t="s">
        <v>216</v>
      </c>
      <c r="C186" s="294" t="s">
        <v>11845</v>
      </c>
      <c r="D186" s="311" t="s">
        <v>11846</v>
      </c>
      <c r="E186" s="398">
        <v>10</v>
      </c>
      <c r="F186"/>
      <c r="G186" s="479">
        <v>6.35</v>
      </c>
      <c r="H186" s="644">
        <f>IF(G186="","",G186-G186*COMPASS!$U$21)</f>
        <v>6.35</v>
      </c>
      <c r="I186" s="300"/>
    </row>
    <row r="187" spans="1:9" ht="16.350000000000001" customHeight="1">
      <c r="A187" s="347" t="s">
        <v>1448</v>
      </c>
      <c r="B187" s="370" t="s">
        <v>216</v>
      </c>
      <c r="C187" s="294" t="s">
        <v>1449</v>
      </c>
      <c r="D187" s="311" t="s">
        <v>4559</v>
      </c>
      <c r="E187" s="398">
        <v>10</v>
      </c>
      <c r="F187" s="379"/>
      <c r="G187" s="479">
        <v>10.15</v>
      </c>
      <c r="H187" s="644">
        <f>IF(G187="","",G187-G187*COMPASS!$U$21)</f>
        <v>10.15</v>
      </c>
      <c r="I187" s="300"/>
    </row>
    <row r="188" spans="1:9" ht="16.350000000000001" customHeight="1">
      <c r="A188" s="347" t="s">
        <v>1450</v>
      </c>
      <c r="B188" s="370" t="s">
        <v>216</v>
      </c>
      <c r="C188" s="294" t="s">
        <v>1451</v>
      </c>
      <c r="D188" s="311" t="s">
        <v>4560</v>
      </c>
      <c r="E188" s="398">
        <v>10</v>
      </c>
      <c r="F188" s="379"/>
      <c r="G188" s="479">
        <v>13.19</v>
      </c>
      <c r="H188" s="644">
        <f>IF(G188="","",G188-G188*COMPASS!$U$21)</f>
        <v>13.19</v>
      </c>
      <c r="I188" s="300"/>
    </row>
    <row r="189" spans="1:9" ht="16.350000000000001" customHeight="1">
      <c r="A189" s="347" t="s">
        <v>9658</v>
      </c>
      <c r="B189" s="370" t="s">
        <v>216</v>
      </c>
      <c r="C189" s="294" t="s">
        <v>9659</v>
      </c>
      <c r="D189" s="311" t="s">
        <v>9660</v>
      </c>
      <c r="E189" s="398">
        <v>10</v>
      </c>
      <c r="F189" s="379"/>
      <c r="G189" s="479">
        <v>7.87</v>
      </c>
      <c r="H189" s="644">
        <f>IF(G189="","",G189-G189*COMPASS!$U$21)</f>
        <v>7.87</v>
      </c>
      <c r="I189" s="300"/>
    </row>
    <row r="190" spans="1:9" ht="16.350000000000001" customHeight="1">
      <c r="A190" s="347" t="s">
        <v>10505</v>
      </c>
      <c r="B190" s="370" t="s">
        <v>216</v>
      </c>
      <c r="C190" s="294" t="s">
        <v>10506</v>
      </c>
      <c r="D190" s="311" t="s">
        <v>10507</v>
      </c>
      <c r="E190" s="398">
        <v>10</v>
      </c>
      <c r="F190" s="379"/>
      <c r="G190" s="479">
        <v>9.67</v>
      </c>
      <c r="H190" s="644">
        <f>IF(G190="","",G190-G190*COMPASS!$U$21)</f>
        <v>9.67</v>
      </c>
      <c r="I190" s="300"/>
    </row>
    <row r="191" spans="1:9" ht="16.350000000000001" customHeight="1">
      <c r="A191" s="347" t="s">
        <v>4810</v>
      </c>
      <c r="B191" s="370" t="s">
        <v>216</v>
      </c>
      <c r="C191" s="294" t="s">
        <v>4811</v>
      </c>
      <c r="D191" s="311" t="s">
        <v>4561</v>
      </c>
      <c r="E191" s="398">
        <v>10</v>
      </c>
      <c r="F191" s="379"/>
      <c r="G191" s="479">
        <v>25.4</v>
      </c>
      <c r="H191" s="644">
        <f>IF(G191="","",G191-G191*COMPASS!$U$21)</f>
        <v>25.4</v>
      </c>
      <c r="I191" s="300"/>
    </row>
    <row r="192" spans="1:9" ht="16.350000000000001" customHeight="1">
      <c r="A192" s="347" t="s">
        <v>7555</v>
      </c>
      <c r="B192" s="370" t="s">
        <v>467</v>
      </c>
      <c r="C192" s="340" t="s">
        <v>7556</v>
      </c>
      <c r="D192" s="311" t="s">
        <v>7557</v>
      </c>
      <c r="E192" s="384">
        <v>1</v>
      </c>
      <c r="F192" s="379"/>
      <c r="G192" s="479">
        <v>40.630000000000003</v>
      </c>
      <c r="H192" s="644">
        <f>IF(G192="","",G192-G192*COMPASS!$U$21)</f>
        <v>40.630000000000003</v>
      </c>
      <c r="I192" s="300"/>
    </row>
    <row r="193" spans="1:9" ht="16.350000000000001" customHeight="1">
      <c r="A193" s="347" t="s">
        <v>9661</v>
      </c>
      <c r="B193" s="370" t="s">
        <v>216</v>
      </c>
      <c r="C193" s="340" t="s">
        <v>9662</v>
      </c>
      <c r="D193" s="311" t="s">
        <v>9663</v>
      </c>
      <c r="E193" s="398">
        <v>10</v>
      </c>
      <c r="F193" s="379"/>
      <c r="G193" s="479">
        <v>40.630000000000003</v>
      </c>
      <c r="H193" s="644">
        <f>IF(G193="","",G193-G193*COMPASS!$U$21)</f>
        <v>40.630000000000003</v>
      </c>
      <c r="I193" s="300"/>
    </row>
    <row r="194" spans="1:9" ht="16.350000000000001" customHeight="1">
      <c r="A194" s="347" t="s">
        <v>7836</v>
      </c>
      <c r="B194" s="370" t="s">
        <v>216</v>
      </c>
      <c r="C194" s="340" t="s">
        <v>7837</v>
      </c>
      <c r="D194" s="311" t="s">
        <v>7838</v>
      </c>
      <c r="E194" s="398">
        <v>10</v>
      </c>
      <c r="F194" s="379"/>
      <c r="G194" s="479">
        <v>45.21</v>
      </c>
      <c r="H194" s="644">
        <f>IF(G194="","",G194-G194*COMPASS!$U$21)</f>
        <v>45.21</v>
      </c>
      <c r="I194" s="300"/>
    </row>
    <row r="195" spans="1:9" ht="16.350000000000001" customHeight="1">
      <c r="A195" s="347" t="s">
        <v>9664</v>
      </c>
      <c r="B195" s="370" t="s">
        <v>216</v>
      </c>
      <c r="C195" s="340" t="s">
        <v>9665</v>
      </c>
      <c r="D195" s="317" t="s">
        <v>10038</v>
      </c>
      <c r="E195" s="398">
        <v>10</v>
      </c>
      <c r="F195" s="379"/>
      <c r="G195" s="479">
        <v>45.21</v>
      </c>
      <c r="H195" s="644">
        <f>IF(G195="","",G195-G195*COMPASS!$U$21)</f>
        <v>45.21</v>
      </c>
      <c r="I195" s="300"/>
    </row>
    <row r="196" spans="1:9" ht="16.350000000000001" customHeight="1">
      <c r="A196" s="347" t="s">
        <v>16258</v>
      </c>
      <c r="B196" s="370" t="s">
        <v>216</v>
      </c>
      <c r="C196" s="294" t="s">
        <v>16259</v>
      </c>
      <c r="D196" s="311" t="s">
        <v>16260</v>
      </c>
      <c r="E196" s="398">
        <v>10</v>
      </c>
      <c r="F196"/>
      <c r="G196" s="479">
        <v>45.21</v>
      </c>
      <c r="H196" s="644">
        <f>IF(G196="","",G196-G196*COMPASS!$U$21)</f>
        <v>45.21</v>
      </c>
      <c r="I196" s="300"/>
    </row>
    <row r="197" spans="1:9" ht="16.350000000000001" customHeight="1">
      <c r="A197" s="565" t="s">
        <v>4562</v>
      </c>
      <c r="B197" s="566"/>
      <c r="C197" s="567"/>
      <c r="D197" s="568"/>
      <c r="E197" s="568"/>
      <c r="F197" s="567"/>
      <c r="G197" s="568"/>
      <c r="H197" s="644" t="str">
        <f>IF(G197="","",G197-G197*COMPASS!$U$21)</f>
        <v/>
      </c>
      <c r="I197" s="300"/>
    </row>
    <row r="198" spans="1:9" ht="16.350000000000001" customHeight="1">
      <c r="A198" s="347" t="s">
        <v>4563</v>
      </c>
      <c r="B198" s="370" t="s">
        <v>216</v>
      </c>
      <c r="C198" s="340" t="s">
        <v>4564</v>
      </c>
      <c r="D198" s="311" t="s">
        <v>11847</v>
      </c>
      <c r="E198" s="384">
        <v>5</v>
      </c>
      <c r="F198" s="379"/>
      <c r="G198" s="479">
        <v>11.42</v>
      </c>
      <c r="H198" s="644">
        <f>IF(G198="","",G198-G198*COMPASS!$U$21)</f>
        <v>11.42</v>
      </c>
      <c r="I198" s="300"/>
    </row>
    <row r="199" spans="1:9" ht="16.350000000000001" customHeight="1">
      <c r="A199" s="347" t="s">
        <v>4812</v>
      </c>
      <c r="B199" s="370" t="s">
        <v>216</v>
      </c>
      <c r="C199" s="340" t="s">
        <v>4813</v>
      </c>
      <c r="D199" s="311" t="s">
        <v>11848</v>
      </c>
      <c r="E199" s="384">
        <v>5</v>
      </c>
      <c r="F199" s="379"/>
      <c r="G199" s="479">
        <v>11.42</v>
      </c>
      <c r="H199" s="644">
        <f>IF(G199="","",G199-G199*COMPASS!$U$21)</f>
        <v>11.42</v>
      </c>
      <c r="I199" s="300"/>
    </row>
    <row r="200" spans="1:9" ht="16.350000000000001" customHeight="1">
      <c r="A200" s="574" t="s">
        <v>4565</v>
      </c>
      <c r="B200" s="575"/>
      <c r="C200" s="358"/>
      <c r="D200" s="576"/>
      <c r="E200" s="577"/>
      <c r="F200" s="578"/>
      <c r="G200" s="577"/>
      <c r="H200" s="644" t="str">
        <f>IF(G200="","",G200-G200*COMPASS!$U$21)</f>
        <v/>
      </c>
      <c r="I200" s="300"/>
    </row>
    <row r="201" spans="1:9" ht="16.350000000000001" customHeight="1">
      <c r="A201" s="569" t="s">
        <v>4855</v>
      </c>
      <c r="B201" s="383"/>
      <c r="C201" s="357"/>
      <c r="D201" s="570"/>
      <c r="E201" s="570"/>
      <c r="F201" s="357"/>
      <c r="G201" s="570"/>
      <c r="H201" s="644" t="str">
        <f>IF(G201="","",G201-G201*COMPASS!$U$21)</f>
        <v/>
      </c>
      <c r="I201" s="300"/>
    </row>
    <row r="202" spans="1:9" ht="16.350000000000001" customHeight="1">
      <c r="A202" s="565" t="s">
        <v>4566</v>
      </c>
      <c r="B202" s="566"/>
      <c r="C202" s="567"/>
      <c r="D202" s="568"/>
      <c r="E202" s="568"/>
      <c r="F202" s="567"/>
      <c r="G202" s="568"/>
      <c r="H202" s="644" t="str">
        <f>IF(G202="","",G202-G202*COMPASS!$U$21)</f>
        <v/>
      </c>
      <c r="I202" s="300"/>
    </row>
    <row r="203" spans="1:9" ht="16.350000000000001" customHeight="1">
      <c r="A203" s="347" t="s">
        <v>1452</v>
      </c>
      <c r="B203" s="370" t="s">
        <v>216</v>
      </c>
      <c r="C203" s="294" t="s">
        <v>1453</v>
      </c>
      <c r="D203" s="311" t="s">
        <v>10039</v>
      </c>
      <c r="E203" s="384">
        <v>305</v>
      </c>
      <c r="F203" s="379"/>
      <c r="G203" s="479">
        <v>1.2170819672131148</v>
      </c>
      <c r="H203" s="644">
        <f>IF(G203="","",G203-G203*COMPASS!$U$21)</f>
        <v>1.2170819672131148</v>
      </c>
      <c r="I203" s="300"/>
    </row>
    <row r="204" spans="1:9" ht="16.350000000000001" customHeight="1">
      <c r="A204" s="565" t="s">
        <v>4856</v>
      </c>
      <c r="B204" s="566"/>
      <c r="C204" s="567"/>
      <c r="D204" s="568"/>
      <c r="E204" s="568"/>
      <c r="F204" s="567"/>
      <c r="G204" s="568"/>
      <c r="H204" s="644" t="str">
        <f>IF(G204="","",G204-G204*COMPASS!$U$21)</f>
        <v/>
      </c>
      <c r="I204" s="300"/>
    </row>
    <row r="205" spans="1:9" ht="16.350000000000001" customHeight="1">
      <c r="A205" s="347" t="s">
        <v>1454</v>
      </c>
      <c r="B205" s="370" t="s">
        <v>216</v>
      </c>
      <c r="C205" s="294" t="s">
        <v>1455</v>
      </c>
      <c r="D205" s="311" t="s">
        <v>4814</v>
      </c>
      <c r="E205" s="384">
        <v>1</v>
      </c>
      <c r="F205" s="379"/>
      <c r="G205" s="479">
        <v>9.18</v>
      </c>
      <c r="H205" s="644">
        <f>IF(G205="","",G205-G205*COMPASS!$U$21)</f>
        <v>9.18</v>
      </c>
      <c r="I205" s="300"/>
    </row>
    <row r="206" spans="1:9" ht="16.350000000000001" customHeight="1">
      <c r="A206" s="347" t="s">
        <v>1456</v>
      </c>
      <c r="B206" s="370" t="s">
        <v>216</v>
      </c>
      <c r="C206" s="294" t="s">
        <v>1457</v>
      </c>
      <c r="D206" s="311" t="s">
        <v>4815</v>
      </c>
      <c r="E206" s="384">
        <v>1</v>
      </c>
      <c r="F206" s="379"/>
      <c r="G206" s="479">
        <v>9.18</v>
      </c>
      <c r="H206" s="644">
        <f>IF(G206="","",G206-G206*COMPASS!$U$21)</f>
        <v>9.18</v>
      </c>
      <c r="I206" s="300"/>
    </row>
    <row r="207" spans="1:9" ht="16.350000000000001" customHeight="1">
      <c r="A207" s="565" t="s">
        <v>4857</v>
      </c>
      <c r="B207" s="566"/>
      <c r="C207" s="567"/>
      <c r="D207" s="568"/>
      <c r="E207" s="568"/>
      <c r="F207" s="567"/>
      <c r="G207" s="568"/>
      <c r="H207" s="644" t="str">
        <f>IF(G207="","",G207-G207*COMPASS!$U$21)</f>
        <v/>
      </c>
      <c r="I207" s="300"/>
    </row>
    <row r="208" spans="1:9" ht="16.350000000000001" customHeight="1">
      <c r="A208" s="347" t="s">
        <v>1458</v>
      </c>
      <c r="B208" s="370" t="s">
        <v>216</v>
      </c>
      <c r="C208" s="294" t="s">
        <v>1459</v>
      </c>
      <c r="D208" s="311" t="s">
        <v>4858</v>
      </c>
      <c r="E208" s="384">
        <v>1</v>
      </c>
      <c r="F208" s="379"/>
      <c r="G208" s="479">
        <v>216.08</v>
      </c>
      <c r="H208" s="644">
        <f>IF(G208="","",G208-G208*COMPASS!$U$21)</f>
        <v>216.08</v>
      </c>
      <c r="I208" s="300"/>
    </row>
    <row r="209" spans="1:9" ht="16.350000000000001" customHeight="1">
      <c r="A209" s="565" t="s">
        <v>4567</v>
      </c>
      <c r="B209" s="566"/>
      <c r="C209" s="567"/>
      <c r="D209" s="568"/>
      <c r="E209" s="568"/>
      <c r="F209" s="567"/>
      <c r="G209" s="568"/>
      <c r="H209" s="644" t="str">
        <f>IF(G209="","",G209-G209*COMPASS!$U$21)</f>
        <v/>
      </c>
      <c r="I209" s="300"/>
    </row>
    <row r="210" spans="1:9" ht="16.350000000000001" customHeight="1">
      <c r="A210" s="347" t="s">
        <v>1460</v>
      </c>
      <c r="B210" s="370" t="s">
        <v>216</v>
      </c>
      <c r="C210" s="294" t="s">
        <v>1461</v>
      </c>
      <c r="D210" s="311" t="s">
        <v>4859</v>
      </c>
      <c r="E210" s="384">
        <v>1</v>
      </c>
      <c r="F210" s="379"/>
      <c r="G210" s="479">
        <v>8.26</v>
      </c>
      <c r="H210" s="644">
        <f>IF(G210="","",G210-G210*COMPASS!$U$21)</f>
        <v>8.26</v>
      </c>
      <c r="I210" s="300"/>
    </row>
    <row r="211" spans="1:9" ht="16.350000000000001" customHeight="1">
      <c r="A211" s="347" t="s">
        <v>1462</v>
      </c>
      <c r="B211" s="370" t="s">
        <v>216</v>
      </c>
      <c r="C211" s="294" t="s">
        <v>1463</v>
      </c>
      <c r="D211" s="311" t="s">
        <v>4860</v>
      </c>
      <c r="E211" s="384">
        <v>1</v>
      </c>
      <c r="F211" s="379"/>
      <c r="G211" s="479">
        <v>9.52</v>
      </c>
      <c r="H211" s="644">
        <f>IF(G211="","",G211-G211*COMPASS!$U$21)</f>
        <v>9.52</v>
      </c>
      <c r="I211" s="300"/>
    </row>
    <row r="212" spans="1:9" ht="16.350000000000001" customHeight="1">
      <c r="A212" s="347" t="s">
        <v>1464</v>
      </c>
      <c r="B212" s="370" t="s">
        <v>216</v>
      </c>
      <c r="C212" s="294" t="s">
        <v>1465</v>
      </c>
      <c r="D212" s="311" t="s">
        <v>4861</v>
      </c>
      <c r="E212" s="384">
        <v>1</v>
      </c>
      <c r="F212" s="379"/>
      <c r="G212" s="479">
        <v>10.75</v>
      </c>
      <c r="H212" s="644">
        <f>IF(G212="","",G212-G212*COMPASS!$U$21)</f>
        <v>10.75</v>
      </c>
      <c r="I212" s="300"/>
    </row>
    <row r="213" spans="1:9" ht="16.350000000000001" customHeight="1">
      <c r="A213" s="347" t="s">
        <v>1466</v>
      </c>
      <c r="B213" s="370" t="s">
        <v>216</v>
      </c>
      <c r="C213" s="294" t="s">
        <v>1467</v>
      </c>
      <c r="D213" s="311" t="s">
        <v>4862</v>
      </c>
      <c r="E213" s="384">
        <v>1</v>
      </c>
      <c r="F213" s="379"/>
      <c r="G213" s="479">
        <v>13.25</v>
      </c>
      <c r="H213" s="644">
        <f>IF(G213="","",G213-G213*COMPASS!$U$21)</f>
        <v>13.25</v>
      </c>
      <c r="I213" s="300"/>
    </row>
    <row r="214" spans="1:9" ht="16.350000000000001" customHeight="1">
      <c r="A214" s="569" t="s">
        <v>4863</v>
      </c>
      <c r="B214" s="383"/>
      <c r="C214" s="357"/>
      <c r="D214" s="570"/>
      <c r="E214" s="570"/>
      <c r="F214" s="357"/>
      <c r="G214" s="570"/>
      <c r="H214" s="644" t="str">
        <f>IF(G214="","",G214-G214*COMPASS!$U$21)</f>
        <v/>
      </c>
      <c r="I214" s="300"/>
    </row>
    <row r="215" spans="1:9" ht="16.350000000000001" customHeight="1">
      <c r="A215" s="565" t="s">
        <v>4568</v>
      </c>
      <c r="B215" s="566"/>
      <c r="C215" s="567"/>
      <c r="D215" s="568"/>
      <c r="E215" s="1173"/>
      <c r="F215" s="443"/>
      <c r="G215" s="1173"/>
      <c r="H215" s="644" t="str">
        <f>IF(G215="","",G215-G215*COMPASS!$U$21)</f>
        <v/>
      </c>
      <c r="I215" s="300"/>
    </row>
    <row r="216" spans="1:9" ht="16.350000000000001" customHeight="1">
      <c r="A216" s="347" t="s">
        <v>8442</v>
      </c>
      <c r="B216" s="370" t="s">
        <v>467</v>
      </c>
      <c r="C216" s="294" t="s">
        <v>8443</v>
      </c>
      <c r="D216" s="356" t="s">
        <v>4864</v>
      </c>
      <c r="E216" s="399">
        <v>305</v>
      </c>
      <c r="F216" s="573"/>
      <c r="G216" s="1007">
        <v>1.7214098360655736</v>
      </c>
      <c r="H216" s="644">
        <f>IF(G216="","",G216-G216*COMPASS!$U$21)</f>
        <v>1.7214098360655736</v>
      </c>
      <c r="I216" s="300"/>
    </row>
    <row r="217" spans="1:9" ht="16.350000000000001" customHeight="1">
      <c r="A217" s="347" t="s">
        <v>8444</v>
      </c>
      <c r="B217" s="370" t="s">
        <v>216</v>
      </c>
      <c r="C217" s="294" t="s">
        <v>8445</v>
      </c>
      <c r="D217" s="356" t="s">
        <v>6827</v>
      </c>
      <c r="E217" s="399">
        <v>10980</v>
      </c>
      <c r="F217" s="573"/>
      <c r="G217" s="1007">
        <v>1.7214098360655736</v>
      </c>
      <c r="H217" s="644">
        <f>IF(G217="","",G217-G217*COMPASS!$U$21)</f>
        <v>1.7214098360655736</v>
      </c>
      <c r="I217" s="300"/>
    </row>
    <row r="218" spans="1:9" ht="16.350000000000001" customHeight="1">
      <c r="A218" s="341" t="s">
        <v>7938</v>
      </c>
      <c r="B218" s="370" t="s">
        <v>216</v>
      </c>
      <c r="C218" s="340" t="s">
        <v>7936</v>
      </c>
      <c r="D218" s="356" t="s">
        <v>4865</v>
      </c>
      <c r="E218" s="399">
        <v>6100</v>
      </c>
      <c r="F218" s="573"/>
      <c r="G218" s="1007">
        <v>1.6947540983606557</v>
      </c>
      <c r="H218" s="644">
        <f>IF(G218="","",G218-G218*COMPASS!$U$21)</f>
        <v>1.6947540983606557</v>
      </c>
      <c r="I218" s="300"/>
    </row>
    <row r="219" spans="1:9" ht="16.350000000000001" customHeight="1">
      <c r="A219" s="565" t="s">
        <v>4866</v>
      </c>
      <c r="B219" s="566"/>
      <c r="C219" s="567"/>
      <c r="D219" s="568"/>
      <c r="E219" s="1174"/>
      <c r="F219" s="1175"/>
      <c r="G219" s="1174"/>
      <c r="H219" s="644" t="str">
        <f>IF(G219="","",G219-G219*COMPASS!$U$21)</f>
        <v/>
      </c>
      <c r="I219" s="300"/>
    </row>
    <row r="220" spans="1:9" ht="16.350000000000001" customHeight="1">
      <c r="A220" s="347" t="s">
        <v>1468</v>
      </c>
      <c r="B220" s="370" t="s">
        <v>4437</v>
      </c>
      <c r="C220" s="294" t="s">
        <v>1469</v>
      </c>
      <c r="D220" s="311" t="s">
        <v>4816</v>
      </c>
      <c r="E220" s="384">
        <v>10</v>
      </c>
      <c r="F220" s="379"/>
      <c r="G220" s="479">
        <v>13.02</v>
      </c>
      <c r="H220" s="644">
        <f>IF(G220="","",G220-G220*COMPASS!$U$21)</f>
        <v>13.02</v>
      </c>
      <c r="I220" s="300"/>
    </row>
    <row r="221" spans="1:9" ht="16.350000000000001" customHeight="1">
      <c r="A221" s="347" t="s">
        <v>9666</v>
      </c>
      <c r="B221" s="370" t="s">
        <v>4437</v>
      </c>
      <c r="C221" s="340" t="s">
        <v>9667</v>
      </c>
      <c r="D221" s="311" t="s">
        <v>9668</v>
      </c>
      <c r="E221" s="384">
        <v>10</v>
      </c>
      <c r="F221" s="379"/>
      <c r="G221" s="479">
        <v>13.02</v>
      </c>
      <c r="H221" s="644">
        <f>IF(G221="","",G221-G221*COMPASS!$U$21)</f>
        <v>13.02</v>
      </c>
      <c r="I221" s="300"/>
    </row>
    <row r="222" spans="1:9" ht="16.350000000000001" customHeight="1">
      <c r="A222" s="347" t="s">
        <v>12150</v>
      </c>
      <c r="B222" s="370" t="s">
        <v>467</v>
      </c>
      <c r="C222" s="294" t="s">
        <v>12151</v>
      </c>
      <c r="D222" s="311" t="s">
        <v>12152</v>
      </c>
      <c r="E222" s="384">
        <v>1</v>
      </c>
      <c r="F222"/>
      <c r="G222" s="479">
        <v>10.68</v>
      </c>
      <c r="H222" s="644">
        <f>IF(G222="","",G222-G222*COMPASS!$U$21)</f>
        <v>10.68</v>
      </c>
      <c r="I222" s="300"/>
    </row>
    <row r="223" spans="1:9" ht="16.350000000000001" customHeight="1">
      <c r="A223" s="347" t="s">
        <v>12153</v>
      </c>
      <c r="B223" s="370" t="s">
        <v>467</v>
      </c>
      <c r="C223" s="294" t="s">
        <v>12154</v>
      </c>
      <c r="D223" s="311" t="s">
        <v>12155</v>
      </c>
      <c r="E223" s="384">
        <v>1</v>
      </c>
      <c r="F223"/>
      <c r="G223" s="479">
        <v>10.68</v>
      </c>
      <c r="H223" s="644">
        <f>IF(G223="","",G223-G223*COMPASS!$U$21)</f>
        <v>10.68</v>
      </c>
      <c r="I223" s="300"/>
    </row>
    <row r="224" spans="1:9" ht="16.350000000000001" customHeight="1">
      <c r="A224" s="565" t="s">
        <v>4867</v>
      </c>
      <c r="B224" s="566"/>
      <c r="C224" s="567"/>
      <c r="D224" s="568"/>
      <c r="E224" s="568"/>
      <c r="F224" s="567"/>
      <c r="G224" s="568"/>
      <c r="H224" s="644" t="str">
        <f>IF(G224="","",G224-G224*COMPASS!$U$21)</f>
        <v/>
      </c>
      <c r="I224" s="300"/>
    </row>
    <row r="225" spans="1:9" ht="16.350000000000001" customHeight="1">
      <c r="A225" s="347" t="s">
        <v>1470</v>
      </c>
      <c r="B225" s="370" t="s">
        <v>216</v>
      </c>
      <c r="C225" s="294" t="s">
        <v>1471</v>
      </c>
      <c r="D225" s="311" t="s">
        <v>4868</v>
      </c>
      <c r="E225" s="398">
        <v>1</v>
      </c>
      <c r="F225" s="379"/>
      <c r="G225" s="479">
        <v>300.2</v>
      </c>
      <c r="H225" s="644">
        <f>IF(G225="","",G225-G225*COMPASS!$U$21)</f>
        <v>300.2</v>
      </c>
      <c r="I225" s="300"/>
    </row>
    <row r="226" spans="1:9" ht="16.350000000000001" customHeight="1">
      <c r="A226" s="565" t="s">
        <v>4569</v>
      </c>
      <c r="B226" s="566"/>
      <c r="C226" s="567"/>
      <c r="D226" s="568"/>
      <c r="E226" s="568"/>
      <c r="F226" s="567"/>
      <c r="G226" s="568"/>
      <c r="H226" s="644" t="str">
        <f>IF(G226="","",G226-G226*COMPASS!$U$21)</f>
        <v/>
      </c>
      <c r="I226" s="300"/>
    </row>
    <row r="227" spans="1:9" ht="16.350000000000001" customHeight="1">
      <c r="A227" s="347" t="s">
        <v>1472</v>
      </c>
      <c r="B227" s="371" t="s">
        <v>467</v>
      </c>
      <c r="C227" s="294" t="s">
        <v>1473</v>
      </c>
      <c r="D227" s="311" t="s">
        <v>4869</v>
      </c>
      <c r="E227" s="384">
        <v>1</v>
      </c>
      <c r="F227" s="379"/>
      <c r="G227" s="479">
        <v>12.34</v>
      </c>
      <c r="H227" s="644">
        <f>IF(G227="","",G227-G227*COMPASS!$U$21)</f>
        <v>12.34</v>
      </c>
      <c r="I227" s="300"/>
    </row>
    <row r="228" spans="1:9" ht="16.350000000000001" customHeight="1">
      <c r="A228" s="347" t="s">
        <v>1474</v>
      </c>
      <c r="B228" s="371" t="s">
        <v>467</v>
      </c>
      <c r="C228" s="294" t="s">
        <v>1475</v>
      </c>
      <c r="D228" s="311" t="s">
        <v>4870</v>
      </c>
      <c r="E228" s="384">
        <v>1</v>
      </c>
      <c r="F228" s="379"/>
      <c r="G228" s="479">
        <v>14.18</v>
      </c>
      <c r="H228" s="644">
        <f>IF(G228="","",G228-G228*COMPASS!$U$21)</f>
        <v>14.18</v>
      </c>
      <c r="I228" s="300"/>
    </row>
    <row r="229" spans="1:9" ht="16.350000000000001" customHeight="1">
      <c r="A229" s="347" t="s">
        <v>1476</v>
      </c>
      <c r="B229" s="371" t="s">
        <v>467</v>
      </c>
      <c r="C229" s="294" t="s">
        <v>1477</v>
      </c>
      <c r="D229" s="311" t="s">
        <v>4871</v>
      </c>
      <c r="E229" s="384">
        <v>1</v>
      </c>
      <c r="F229" s="379"/>
      <c r="G229" s="479">
        <v>16.05</v>
      </c>
      <c r="H229" s="644">
        <f>IF(G229="","",G229-G229*COMPASS!$U$21)</f>
        <v>16.05</v>
      </c>
      <c r="I229" s="300"/>
    </row>
    <row r="230" spans="1:9" ht="16.350000000000001" customHeight="1">
      <c r="A230" s="347" t="s">
        <v>8329</v>
      </c>
      <c r="B230" s="370" t="s">
        <v>216</v>
      </c>
      <c r="C230" s="294" t="s">
        <v>8330</v>
      </c>
      <c r="D230" s="311" t="s">
        <v>8331</v>
      </c>
      <c r="E230" s="398">
        <v>10</v>
      </c>
      <c r="F230" s="379"/>
      <c r="G230" s="479">
        <v>19.79</v>
      </c>
      <c r="H230" s="644">
        <f>IF(G230="","",G230-G230*COMPASS!$U$21)</f>
        <v>19.79</v>
      </c>
      <c r="I230" s="300"/>
    </row>
    <row r="231" spans="1:9" ht="16.350000000000001" customHeight="1">
      <c r="A231" s="569" t="s">
        <v>5930</v>
      </c>
      <c r="B231" s="383"/>
      <c r="C231" s="357"/>
      <c r="D231" s="570"/>
      <c r="E231" s="570"/>
      <c r="F231" s="357"/>
      <c r="G231" s="570"/>
      <c r="H231" s="644" t="str">
        <f>IF(G231="","",G231-G231*COMPASS!$U$21)</f>
        <v/>
      </c>
      <c r="I231" s="300"/>
    </row>
    <row r="232" spans="1:9" ht="16.350000000000001" customHeight="1">
      <c r="A232" s="565" t="s">
        <v>5931</v>
      </c>
      <c r="B232" s="566"/>
      <c r="C232" s="567"/>
      <c r="D232" s="568"/>
      <c r="E232" s="568"/>
      <c r="F232" s="567"/>
      <c r="G232" s="568"/>
      <c r="H232" s="644" t="str">
        <f>IF(G232="","",G232-G232*COMPASS!$U$21)</f>
        <v/>
      </c>
      <c r="I232" s="300"/>
    </row>
    <row r="233" spans="1:9" ht="16.350000000000001" customHeight="1">
      <c r="A233" s="347" t="s">
        <v>5932</v>
      </c>
      <c r="B233" s="370" t="s">
        <v>467</v>
      </c>
      <c r="C233" s="294" t="s">
        <v>5933</v>
      </c>
      <c r="D233" s="311" t="s">
        <v>5934</v>
      </c>
      <c r="E233" s="384">
        <v>305</v>
      </c>
      <c r="F233" s="379"/>
      <c r="G233" s="479">
        <v>2.6154426229508196</v>
      </c>
      <c r="H233" s="644">
        <f>IF(G233="","",G233-G233*COMPASS!$U$21)</f>
        <v>2.6154426229508196</v>
      </c>
      <c r="I233" s="300"/>
    </row>
    <row r="234" spans="1:9" ht="16.350000000000001" customHeight="1">
      <c r="A234" s="347" t="s">
        <v>7596</v>
      </c>
      <c r="B234" s="370" t="s">
        <v>216</v>
      </c>
      <c r="C234" s="294" t="s">
        <v>7597</v>
      </c>
      <c r="D234" s="311" t="s">
        <v>7598</v>
      </c>
      <c r="E234" s="384">
        <v>7320</v>
      </c>
      <c r="F234" s="379"/>
      <c r="G234" s="479">
        <v>2.6154426229508196</v>
      </c>
      <c r="H234" s="644">
        <f>IF(G234="","",G234-G234*COMPASS!$U$21)</f>
        <v>2.6154426229508196</v>
      </c>
      <c r="I234" s="300"/>
    </row>
    <row r="235" spans="1:9" ht="16.350000000000001" customHeight="1">
      <c r="A235" s="347" t="s">
        <v>5935</v>
      </c>
      <c r="B235" s="370" t="s">
        <v>571</v>
      </c>
      <c r="C235" s="294" t="s">
        <v>5936</v>
      </c>
      <c r="D235" s="311" t="s">
        <v>5937</v>
      </c>
      <c r="E235" s="384">
        <v>305</v>
      </c>
      <c r="F235" s="379"/>
      <c r="G235" s="479">
        <v>0.85758750000000006</v>
      </c>
      <c r="H235" s="644">
        <f>IF(G235="","",G235-G235*COMPASS!$U$21)</f>
        <v>0.85758750000000006</v>
      </c>
      <c r="I235" s="300"/>
    </row>
    <row r="236" spans="1:9" ht="16.350000000000001" customHeight="1">
      <c r="A236" s="347" t="s">
        <v>8490</v>
      </c>
      <c r="B236" s="370" t="s">
        <v>216</v>
      </c>
      <c r="C236" s="340" t="s">
        <v>8491</v>
      </c>
      <c r="D236" s="317" t="s">
        <v>8492</v>
      </c>
      <c r="E236" s="384">
        <v>305</v>
      </c>
      <c r="F236" s="379"/>
      <c r="G236" s="479">
        <v>2.4166885245901639</v>
      </c>
      <c r="H236" s="644">
        <f>IF(G236="","",G236-G236*COMPASS!$U$21)</f>
        <v>2.4166885245901639</v>
      </c>
      <c r="I236" s="300"/>
    </row>
    <row r="237" spans="1:9" ht="16.350000000000001" customHeight="1">
      <c r="A237" s="565" t="s">
        <v>5938</v>
      </c>
      <c r="B237" s="566"/>
      <c r="C237" s="567"/>
      <c r="D237" s="568"/>
      <c r="E237" s="568"/>
      <c r="F237" s="567"/>
      <c r="G237" s="568"/>
      <c r="H237" s="644" t="str">
        <f>IF(G237="","",G237-G237*COMPASS!$U$21)</f>
        <v/>
      </c>
      <c r="I237" s="300"/>
    </row>
    <row r="238" spans="1:9" ht="16.350000000000001" customHeight="1">
      <c r="A238" s="347" t="s">
        <v>5939</v>
      </c>
      <c r="B238" s="370" t="s">
        <v>467</v>
      </c>
      <c r="C238" s="294" t="s">
        <v>5940</v>
      </c>
      <c r="D238" s="311" t="s">
        <v>5941</v>
      </c>
      <c r="E238" s="384">
        <v>1</v>
      </c>
      <c r="F238" s="379"/>
      <c r="G238" s="479">
        <v>16.78</v>
      </c>
      <c r="H238" s="644">
        <f>IF(G238="","",G238-G238*COMPASS!$U$21)</f>
        <v>16.78</v>
      </c>
      <c r="I238" s="300"/>
    </row>
    <row r="239" spans="1:9" ht="16.350000000000001" customHeight="1">
      <c r="A239" s="347" t="s">
        <v>6873</v>
      </c>
      <c r="B239" s="370" t="s">
        <v>467</v>
      </c>
      <c r="C239" s="294" t="s">
        <v>6874</v>
      </c>
      <c r="D239" s="311" t="s">
        <v>6875</v>
      </c>
      <c r="E239" s="384">
        <v>1</v>
      </c>
      <c r="F239" s="379"/>
      <c r="G239" s="479">
        <v>16.78</v>
      </c>
      <c r="H239" s="644">
        <f>IF(G239="","",G239-G239*COMPASS!$U$21)</f>
        <v>16.78</v>
      </c>
      <c r="I239" s="300"/>
    </row>
    <row r="240" spans="1:9" ht="16.350000000000001" customHeight="1">
      <c r="A240" s="565" t="s">
        <v>5942</v>
      </c>
      <c r="B240" s="566"/>
      <c r="C240" s="567"/>
      <c r="D240" s="568"/>
      <c r="E240" s="568"/>
      <c r="F240" s="567"/>
      <c r="G240" s="568"/>
      <c r="H240" s="644" t="str">
        <f>IF(G240="","",G240-G240*COMPASS!$U$21)</f>
        <v/>
      </c>
      <c r="I240" s="300"/>
    </row>
    <row r="241" spans="1:9" ht="16.350000000000001" customHeight="1">
      <c r="A241" s="347" t="s">
        <v>5943</v>
      </c>
      <c r="B241" s="370" t="s">
        <v>216</v>
      </c>
      <c r="C241" s="294" t="s">
        <v>5944</v>
      </c>
      <c r="D241" s="311" t="s">
        <v>5945</v>
      </c>
      <c r="E241" s="398">
        <v>1</v>
      </c>
      <c r="F241" s="379"/>
      <c r="G241" s="479">
        <v>429.56</v>
      </c>
      <c r="H241" s="644">
        <f>IF(G241="","",G241-G241*COMPASS!$U$21)</f>
        <v>429.56</v>
      </c>
      <c r="I241" s="300"/>
    </row>
    <row r="242" spans="1:9" ht="16.350000000000001" customHeight="1">
      <c r="A242" s="347" t="s">
        <v>5946</v>
      </c>
      <c r="B242" s="370" t="s">
        <v>216</v>
      </c>
      <c r="C242" s="294" t="s">
        <v>5947</v>
      </c>
      <c r="D242" s="311" t="s">
        <v>5948</v>
      </c>
      <c r="E242" s="398">
        <v>1</v>
      </c>
      <c r="F242" s="379"/>
      <c r="G242" s="479">
        <v>876.6</v>
      </c>
      <c r="H242" s="644">
        <f>IF(G242="","",G242-G242*COMPASS!$U$21)</f>
        <v>876.6</v>
      </c>
      <c r="I242" s="300"/>
    </row>
    <row r="243" spans="1:9" ht="16.350000000000001" customHeight="1">
      <c r="A243" s="565" t="s">
        <v>5949</v>
      </c>
      <c r="B243" s="566"/>
      <c r="C243" s="567"/>
      <c r="D243" s="568"/>
      <c r="E243" s="568"/>
      <c r="F243" s="567"/>
      <c r="G243" s="568"/>
      <c r="H243" s="644" t="str">
        <f>IF(G243="","",G243-G243*COMPASS!$U$21)</f>
        <v/>
      </c>
      <c r="I243" s="300"/>
    </row>
    <row r="244" spans="1:9" ht="16.350000000000001" customHeight="1">
      <c r="A244" s="347" t="s">
        <v>5950</v>
      </c>
      <c r="B244" s="370" t="s">
        <v>467</v>
      </c>
      <c r="C244" s="294" t="s">
        <v>5951</v>
      </c>
      <c r="D244" s="311" t="s">
        <v>10040</v>
      </c>
      <c r="E244" s="384">
        <v>1</v>
      </c>
      <c r="F244" s="379"/>
      <c r="G244" s="479">
        <v>16.649999999999999</v>
      </c>
      <c r="H244" s="644">
        <f>IF(G244="","",G244-G244*COMPASS!$U$21)</f>
        <v>16.649999999999999</v>
      </c>
      <c r="I244" s="300"/>
    </row>
    <row r="245" spans="1:9" ht="16.350000000000001" customHeight="1">
      <c r="A245" s="347" t="s">
        <v>5952</v>
      </c>
      <c r="B245" s="370" t="s">
        <v>467</v>
      </c>
      <c r="C245" s="294" t="s">
        <v>5953</v>
      </c>
      <c r="D245" s="311" t="s">
        <v>10041</v>
      </c>
      <c r="E245" s="384">
        <v>1</v>
      </c>
      <c r="F245" s="379"/>
      <c r="G245" s="479">
        <v>19.190000000000001</v>
      </c>
      <c r="H245" s="644">
        <f>IF(G245="","",G245-G245*COMPASS!$U$21)</f>
        <v>19.190000000000001</v>
      </c>
      <c r="I245" s="300"/>
    </row>
    <row r="246" spans="1:9" ht="16.350000000000001" customHeight="1">
      <c r="A246" s="347" t="s">
        <v>5954</v>
      </c>
      <c r="B246" s="370" t="s">
        <v>467</v>
      </c>
      <c r="C246" s="294" t="s">
        <v>5955</v>
      </c>
      <c r="D246" s="311" t="s">
        <v>10042</v>
      </c>
      <c r="E246" s="384">
        <v>1</v>
      </c>
      <c r="F246" s="379"/>
      <c r="G246" s="479">
        <v>21.68</v>
      </c>
      <c r="H246" s="644">
        <f>IF(G246="","",G246-G246*COMPASS!$U$21)</f>
        <v>21.68</v>
      </c>
      <c r="I246" s="300"/>
    </row>
    <row r="247" spans="1:9" ht="16.350000000000001" customHeight="1">
      <c r="A247" s="347" t="s">
        <v>5956</v>
      </c>
      <c r="B247" s="370" t="s">
        <v>467</v>
      </c>
      <c r="C247" s="294" t="s">
        <v>5957</v>
      </c>
      <c r="D247" s="311" t="s">
        <v>10043</v>
      </c>
      <c r="E247" s="384">
        <v>1</v>
      </c>
      <c r="F247" s="379"/>
      <c r="G247" s="479">
        <v>26.7</v>
      </c>
      <c r="H247" s="644">
        <f>IF(G247="","",G247-G247*COMPASS!$U$21)</f>
        <v>26.7</v>
      </c>
      <c r="I247" s="300"/>
    </row>
    <row r="248" spans="1:9" ht="16.350000000000001" customHeight="1">
      <c r="A248" s="347" t="s">
        <v>6839</v>
      </c>
      <c r="B248" s="370" t="s">
        <v>216</v>
      </c>
      <c r="C248" s="294" t="s">
        <v>6828</v>
      </c>
      <c r="D248" s="311" t="s">
        <v>10044</v>
      </c>
      <c r="E248" s="398">
        <v>10</v>
      </c>
      <c r="F248" s="379"/>
      <c r="G248" s="479">
        <v>16.649999999999999</v>
      </c>
      <c r="H248" s="644">
        <f>IF(G248="","",G248-G248*COMPASS!$U$21)</f>
        <v>16.649999999999999</v>
      </c>
      <c r="I248" s="300"/>
    </row>
    <row r="249" spans="1:9" ht="16.350000000000001" customHeight="1">
      <c r="A249" s="347" t="s">
        <v>6840</v>
      </c>
      <c r="B249" s="370" t="s">
        <v>216</v>
      </c>
      <c r="C249" s="294" t="s">
        <v>6829</v>
      </c>
      <c r="D249" s="311" t="s">
        <v>10045</v>
      </c>
      <c r="E249" s="398">
        <v>10</v>
      </c>
      <c r="F249" s="379"/>
      <c r="G249" s="479">
        <v>19.190000000000001</v>
      </c>
      <c r="H249" s="644">
        <f>IF(G249="","",G249-G249*COMPASS!$U$21)</f>
        <v>19.190000000000001</v>
      </c>
      <c r="I249" s="300"/>
    </row>
    <row r="250" spans="1:9" ht="16.350000000000001" customHeight="1">
      <c r="A250" s="347" t="s">
        <v>6841</v>
      </c>
      <c r="B250" s="370" t="s">
        <v>216</v>
      </c>
      <c r="C250" s="294" t="s">
        <v>6830</v>
      </c>
      <c r="D250" s="311" t="s">
        <v>10046</v>
      </c>
      <c r="E250" s="398">
        <v>10</v>
      </c>
      <c r="F250" s="379"/>
      <c r="G250" s="479">
        <v>21.68</v>
      </c>
      <c r="H250" s="644">
        <f>IF(G250="","",G250-G250*COMPASS!$U$21)</f>
        <v>21.68</v>
      </c>
      <c r="I250" s="300"/>
    </row>
    <row r="251" spans="1:9" ht="16.350000000000001" customHeight="1">
      <c r="A251" s="347" t="s">
        <v>6842</v>
      </c>
      <c r="B251" s="370" t="s">
        <v>216</v>
      </c>
      <c r="C251" s="294" t="s">
        <v>6831</v>
      </c>
      <c r="D251" s="311" t="s">
        <v>10047</v>
      </c>
      <c r="E251" s="398">
        <v>10</v>
      </c>
      <c r="F251" s="379"/>
      <c r="G251" s="479">
        <v>26.7</v>
      </c>
      <c r="H251" s="644">
        <f>IF(G251="","",G251-G251*COMPASS!$U$21)</f>
        <v>26.7</v>
      </c>
      <c r="I251" s="300"/>
    </row>
    <row r="252" spans="1:9" ht="16.350000000000001" customHeight="1">
      <c r="A252" s="569" t="s">
        <v>4570</v>
      </c>
      <c r="B252" s="383"/>
      <c r="C252" s="357"/>
      <c r="D252" s="570"/>
      <c r="E252" s="570"/>
      <c r="F252" s="357"/>
      <c r="G252" s="570"/>
      <c r="H252" s="644" t="str">
        <f>IF(G252="","",G252-G252*COMPASS!$U$21)</f>
        <v/>
      </c>
      <c r="I252" s="300"/>
    </row>
    <row r="253" spans="1:9" ht="16.350000000000001" customHeight="1">
      <c r="A253" s="565" t="s">
        <v>4571</v>
      </c>
      <c r="B253" s="566"/>
      <c r="C253" s="567"/>
      <c r="D253" s="568"/>
      <c r="E253" s="1173"/>
      <c r="F253" s="567"/>
      <c r="G253" s="568"/>
      <c r="H253" s="644" t="str">
        <f>IF(G253="","",G253-G253*COMPASS!$U$21)</f>
        <v/>
      </c>
      <c r="I253" s="300"/>
    </row>
    <row r="254" spans="1:9" ht="16.350000000000001" customHeight="1">
      <c r="A254" s="347" t="s">
        <v>1478</v>
      </c>
      <c r="B254" s="370" t="s">
        <v>467</v>
      </c>
      <c r="C254" s="294" t="s">
        <v>1479</v>
      </c>
      <c r="D254" s="356" t="s">
        <v>6832</v>
      </c>
      <c r="E254" s="399">
        <v>1</v>
      </c>
      <c r="F254" s="1176"/>
      <c r="G254" s="479">
        <v>96.18</v>
      </c>
      <c r="H254" s="644">
        <f>IF(G254="","",G254-G254*COMPASS!$U$21)</f>
        <v>96.18</v>
      </c>
      <c r="I254" s="300"/>
    </row>
    <row r="255" spans="1:9" ht="16.350000000000001" customHeight="1">
      <c r="A255" s="347" t="s">
        <v>7074</v>
      </c>
      <c r="B255" s="370" t="s">
        <v>216</v>
      </c>
      <c r="C255" s="294" t="s">
        <v>7075</v>
      </c>
      <c r="D255" s="311" t="s">
        <v>7076</v>
      </c>
      <c r="E255" s="398">
        <v>5</v>
      </c>
      <c r="F255" s="379"/>
      <c r="G255" s="479">
        <v>177.47</v>
      </c>
      <c r="H255" s="644">
        <f>IF(G255="","",G255-G255*COMPASS!$U$21)</f>
        <v>177.47</v>
      </c>
      <c r="I255" s="300"/>
    </row>
    <row r="256" spans="1:9" ht="16.350000000000001" customHeight="1">
      <c r="A256" s="565" t="s">
        <v>4572</v>
      </c>
      <c r="B256" s="566"/>
      <c r="C256" s="567"/>
      <c r="D256" s="568"/>
      <c r="E256" s="1173"/>
      <c r="F256" s="567"/>
      <c r="G256" s="568"/>
      <c r="H256" s="644" t="str">
        <f>IF(G256="","",G256-G256*COMPASS!$U$21)</f>
        <v/>
      </c>
      <c r="I256" s="300"/>
    </row>
    <row r="257" spans="1:9" ht="16.350000000000001" customHeight="1">
      <c r="A257" s="347" t="s">
        <v>1482</v>
      </c>
      <c r="B257" s="370" t="s">
        <v>467</v>
      </c>
      <c r="C257" s="294" t="s">
        <v>1483</v>
      </c>
      <c r="D257" s="356" t="s">
        <v>4573</v>
      </c>
      <c r="E257" s="399">
        <v>1</v>
      </c>
      <c r="F257" s="1176"/>
      <c r="G257" s="479">
        <v>6.97</v>
      </c>
      <c r="H257" s="644">
        <f>IF(G257="","",G257-G257*COMPASS!$U$21)</f>
        <v>6.97</v>
      </c>
      <c r="I257" s="300"/>
    </row>
    <row r="258" spans="1:9" ht="16.350000000000001" customHeight="1">
      <c r="A258" s="347" t="s">
        <v>1484</v>
      </c>
      <c r="B258" s="370" t="s">
        <v>467</v>
      </c>
      <c r="C258" s="294" t="s">
        <v>1485</v>
      </c>
      <c r="D258" s="356" t="s">
        <v>4574</v>
      </c>
      <c r="E258" s="399">
        <v>1</v>
      </c>
      <c r="F258" s="1176"/>
      <c r="G258" s="479">
        <v>6.97</v>
      </c>
      <c r="H258" s="644">
        <f>IF(G258="","",G258-G258*COMPASS!$U$21)</f>
        <v>6.97</v>
      </c>
      <c r="I258" s="300"/>
    </row>
    <row r="259" spans="1:9" ht="16.350000000000001" customHeight="1">
      <c r="A259" s="347" t="s">
        <v>7558</v>
      </c>
      <c r="B259" s="370" t="s">
        <v>4437</v>
      </c>
      <c r="C259" s="294" t="s">
        <v>7559</v>
      </c>
      <c r="D259" s="356" t="s">
        <v>7560</v>
      </c>
      <c r="E259" s="399">
        <v>1</v>
      </c>
      <c r="F259" s="1176"/>
      <c r="G259" s="479">
        <v>5.66</v>
      </c>
      <c r="H259" s="644">
        <f>IF(G259="","",G259-G259*COMPASS!$U$21)</f>
        <v>5.66</v>
      </c>
      <c r="I259" s="300"/>
    </row>
    <row r="260" spans="1:9" ht="16.350000000000001" customHeight="1">
      <c r="A260" s="347" t="s">
        <v>7561</v>
      </c>
      <c r="B260" s="370" t="s">
        <v>216</v>
      </c>
      <c r="C260" s="294" t="s">
        <v>7562</v>
      </c>
      <c r="D260" s="356" t="s">
        <v>7563</v>
      </c>
      <c r="E260" s="399">
        <v>1</v>
      </c>
      <c r="F260" s="1176"/>
      <c r="G260" s="479">
        <v>5.66</v>
      </c>
      <c r="H260" s="644">
        <f>IF(G260="","",G260-G260*COMPASS!$U$21)</f>
        <v>5.66</v>
      </c>
      <c r="I260" s="300"/>
    </row>
    <row r="261" spans="1:9" ht="16.350000000000001" customHeight="1">
      <c r="A261" s="347" t="s">
        <v>1487</v>
      </c>
      <c r="B261" s="370" t="s">
        <v>216</v>
      </c>
      <c r="C261" s="294" t="s">
        <v>1488</v>
      </c>
      <c r="D261" s="356" t="s">
        <v>4575</v>
      </c>
      <c r="E261" s="399">
        <v>10</v>
      </c>
      <c r="F261" s="1176"/>
      <c r="G261" s="479">
        <v>7.84</v>
      </c>
      <c r="H261" s="644">
        <f>IF(G261="","",G261-G261*COMPASS!$U$21)</f>
        <v>7.84</v>
      </c>
      <c r="I261" s="300"/>
    </row>
    <row r="262" spans="1:9" ht="16.350000000000001" customHeight="1">
      <c r="A262" s="347" t="s">
        <v>1489</v>
      </c>
      <c r="B262" s="370" t="s">
        <v>216</v>
      </c>
      <c r="C262" s="294" t="s">
        <v>1490</v>
      </c>
      <c r="D262" s="356" t="s">
        <v>4576</v>
      </c>
      <c r="E262" s="399">
        <v>10</v>
      </c>
      <c r="F262" s="1176"/>
      <c r="G262" s="479">
        <v>14.22</v>
      </c>
      <c r="H262" s="644">
        <f>IF(G262="","",G262-G262*COMPASS!$U$21)</f>
        <v>14.22</v>
      </c>
      <c r="I262" s="300"/>
    </row>
    <row r="263" spans="1:9" ht="16.350000000000001" customHeight="1">
      <c r="A263" s="347" t="s">
        <v>9078</v>
      </c>
      <c r="B263" s="370" t="s">
        <v>216</v>
      </c>
      <c r="C263" s="294" t="s">
        <v>9079</v>
      </c>
      <c r="D263" s="356" t="s">
        <v>9080</v>
      </c>
      <c r="E263" s="399">
        <v>5</v>
      </c>
      <c r="F263" s="1176"/>
      <c r="G263" s="479">
        <v>24.84</v>
      </c>
      <c r="H263" s="644">
        <f>IF(G263="","",G263-G263*COMPASS!$U$21)</f>
        <v>24.84</v>
      </c>
      <c r="I263" s="300"/>
    </row>
    <row r="264" spans="1:9" ht="16.350000000000001" customHeight="1">
      <c r="A264" s="347" t="s">
        <v>1650</v>
      </c>
      <c r="B264" s="370" t="s">
        <v>216</v>
      </c>
      <c r="C264" s="294" t="s">
        <v>1486</v>
      </c>
      <c r="D264" s="311" t="s">
        <v>4577</v>
      </c>
      <c r="E264" s="398">
        <v>10</v>
      </c>
      <c r="F264" s="379"/>
      <c r="G264" s="479">
        <v>0.69</v>
      </c>
      <c r="H264" s="644">
        <f>IF(G264="","",G264-G264*COMPASS!$U$21)</f>
        <v>0.69</v>
      </c>
      <c r="I264" s="300"/>
    </row>
    <row r="265" spans="1:9" ht="16.350000000000001" customHeight="1">
      <c r="A265" s="347" t="s">
        <v>1480</v>
      </c>
      <c r="B265" s="370" t="s">
        <v>216</v>
      </c>
      <c r="C265" s="294" t="s">
        <v>1481</v>
      </c>
      <c r="D265" s="311" t="s">
        <v>5958</v>
      </c>
      <c r="E265" s="398">
        <v>10</v>
      </c>
      <c r="F265" s="379"/>
      <c r="G265" s="479">
        <v>0.69</v>
      </c>
      <c r="H265" s="644">
        <f>IF(G265="","",G265-G265*COMPASS!$U$21)</f>
        <v>0.69</v>
      </c>
      <c r="I265" s="300"/>
    </row>
    <row r="266" spans="1:9" ht="16.350000000000001" customHeight="1">
      <c r="A266" s="565" t="s">
        <v>4578</v>
      </c>
      <c r="B266" s="566"/>
      <c r="C266" s="567"/>
      <c r="D266" s="568"/>
      <c r="E266" s="886"/>
      <c r="F266" s="567"/>
      <c r="G266" s="568"/>
      <c r="H266" s="644" t="str">
        <f>IF(G266="","",G266-G266*COMPASS!$U$21)</f>
        <v/>
      </c>
      <c r="I266" s="300"/>
    </row>
    <row r="267" spans="1:9" ht="16.350000000000001" customHeight="1">
      <c r="A267" s="347" t="s">
        <v>1491</v>
      </c>
      <c r="B267" s="370" t="s">
        <v>216</v>
      </c>
      <c r="C267" s="294" t="s">
        <v>1492</v>
      </c>
      <c r="D267" s="311" t="s">
        <v>4579</v>
      </c>
      <c r="E267" s="384">
        <v>1</v>
      </c>
      <c r="F267" s="379"/>
      <c r="G267" s="479">
        <v>11.42</v>
      </c>
      <c r="H267" s="644">
        <f>IF(G267="","",G267-G267*COMPASS!$U$21)</f>
        <v>11.42</v>
      </c>
      <c r="I267" s="300"/>
    </row>
    <row r="268" spans="1:9" ht="16.350000000000001" customHeight="1">
      <c r="A268" s="347" t="s">
        <v>1493</v>
      </c>
      <c r="B268" s="370" t="s">
        <v>216</v>
      </c>
      <c r="C268" s="294" t="s">
        <v>1494</v>
      </c>
      <c r="D268" s="311" t="s">
        <v>4580</v>
      </c>
      <c r="E268" s="384">
        <v>1</v>
      </c>
      <c r="F268" s="379"/>
      <c r="G268" s="479">
        <v>3.17</v>
      </c>
      <c r="H268" s="644">
        <f>IF(G268="","",G268-G268*COMPASS!$U$21)</f>
        <v>3.17</v>
      </c>
      <c r="I268" s="300"/>
    </row>
    <row r="269" spans="1:9" ht="16.350000000000001" customHeight="1">
      <c r="A269" s="574" t="s">
        <v>4581</v>
      </c>
      <c r="B269" s="575"/>
      <c r="C269" s="358"/>
      <c r="D269" s="576"/>
      <c r="E269" s="577"/>
      <c r="F269" s="578"/>
      <c r="G269" s="577"/>
      <c r="H269" s="644" t="str">
        <f>IF(G269="","",G269-G269*COMPASS!$U$21)</f>
        <v/>
      </c>
      <c r="I269" s="300"/>
    </row>
    <row r="270" spans="1:9" ht="16.350000000000001" customHeight="1">
      <c r="A270" s="565" t="s">
        <v>4582</v>
      </c>
      <c r="B270" s="566"/>
      <c r="C270" s="567"/>
      <c r="D270" s="568"/>
      <c r="E270" s="568"/>
      <c r="F270" s="567"/>
      <c r="G270" s="568"/>
      <c r="H270" s="644" t="str">
        <f>IF(G270="","",G270-G270*COMPASS!$U$21)</f>
        <v/>
      </c>
      <c r="I270" s="300"/>
    </row>
    <row r="271" spans="1:9" ht="16.350000000000001" customHeight="1">
      <c r="A271" s="347" t="s">
        <v>4583</v>
      </c>
      <c r="B271" s="370" t="s">
        <v>216</v>
      </c>
      <c r="C271" s="294" t="s">
        <v>4584</v>
      </c>
      <c r="D271" s="311" t="s">
        <v>12156</v>
      </c>
      <c r="E271" s="384">
        <v>5</v>
      </c>
      <c r="F271" s="379"/>
      <c r="G271" s="479">
        <v>196.9</v>
      </c>
      <c r="H271" s="644">
        <f>IF(G271="","",G271-G271*COMPASS!$U$21)</f>
        <v>196.9</v>
      </c>
      <c r="I271" s="300"/>
    </row>
    <row r="272" spans="1:9" ht="16.350000000000001" customHeight="1">
      <c r="A272" s="347" t="s">
        <v>4585</v>
      </c>
      <c r="B272" s="370" t="s">
        <v>216</v>
      </c>
      <c r="C272" s="294" t="s">
        <v>4586</v>
      </c>
      <c r="D272" s="311" t="s">
        <v>9669</v>
      </c>
      <c r="E272" s="384">
        <v>10</v>
      </c>
      <c r="F272" s="379"/>
      <c r="G272" s="479">
        <v>19.899999999999999</v>
      </c>
      <c r="H272" s="644">
        <f>IF(G272="","",G272-G272*COMPASS!$U$21)</f>
        <v>19.899999999999999</v>
      </c>
      <c r="I272" s="300"/>
    </row>
    <row r="273" spans="1:9" ht="16.350000000000001" customHeight="1">
      <c r="A273" s="347" t="s">
        <v>4788</v>
      </c>
      <c r="B273" s="370" t="s">
        <v>216</v>
      </c>
      <c r="C273" s="294" t="s">
        <v>4789</v>
      </c>
      <c r="D273" s="311" t="s">
        <v>7839</v>
      </c>
      <c r="E273" s="384">
        <v>25</v>
      </c>
      <c r="F273" s="379"/>
      <c r="G273" s="479">
        <v>23.65</v>
      </c>
      <c r="H273" s="644">
        <f>IF(G273="","",G273-G273*COMPASS!$U$21)</f>
        <v>23.65</v>
      </c>
      <c r="I273" s="300"/>
    </row>
    <row r="274" spans="1:9" ht="16.350000000000001" customHeight="1">
      <c r="A274" s="347" t="s">
        <v>4790</v>
      </c>
      <c r="B274" s="370" t="s">
        <v>216</v>
      </c>
      <c r="C274" s="294" t="s">
        <v>4791</v>
      </c>
      <c r="D274" s="311" t="s">
        <v>7840</v>
      </c>
      <c r="E274" s="398">
        <v>10</v>
      </c>
      <c r="F274" s="379"/>
      <c r="G274" s="479">
        <v>23.65</v>
      </c>
      <c r="H274" s="644">
        <f>IF(G274="","",G274-G274*COMPASS!$U$21)</f>
        <v>23.65</v>
      </c>
      <c r="I274" s="300"/>
    </row>
    <row r="275" spans="1:9" ht="16.350000000000001" customHeight="1">
      <c r="A275" s="347" t="s">
        <v>8332</v>
      </c>
      <c r="B275" s="370" t="s">
        <v>216</v>
      </c>
      <c r="C275" s="340" t="s">
        <v>8333</v>
      </c>
      <c r="D275" s="311" t="s">
        <v>8334</v>
      </c>
      <c r="E275" s="398">
        <v>25</v>
      </c>
      <c r="F275" s="379"/>
      <c r="G275" s="479">
        <v>28.2</v>
      </c>
      <c r="H275" s="644">
        <f>IF(G275="","",G275-G275*COMPASS!$U$21)</f>
        <v>28.2</v>
      </c>
      <c r="I275" s="300"/>
    </row>
    <row r="276" spans="1:9" ht="16.350000000000001" customHeight="1">
      <c r="A276" s="565" t="s">
        <v>4587</v>
      </c>
      <c r="B276" s="566"/>
      <c r="C276" s="567"/>
      <c r="D276" s="568"/>
      <c r="E276" s="568"/>
      <c r="F276" s="567"/>
      <c r="G276" s="568"/>
      <c r="H276" s="644" t="str">
        <f>IF(G276="","",G276-G276*COMPASS!$U$21)</f>
        <v/>
      </c>
      <c r="I276" s="300"/>
    </row>
    <row r="277" spans="1:9" ht="16.350000000000001" customHeight="1">
      <c r="A277" s="347" t="s">
        <v>4588</v>
      </c>
      <c r="B277" s="370" t="s">
        <v>4437</v>
      </c>
      <c r="C277" s="294" t="s">
        <v>4589</v>
      </c>
      <c r="D277" s="311" t="s">
        <v>4590</v>
      </c>
      <c r="E277" s="398">
        <v>1</v>
      </c>
      <c r="F277" s="379"/>
      <c r="G277" s="479">
        <v>216.19</v>
      </c>
      <c r="H277" s="644">
        <f>IF(G277="","",G277-G277*COMPASS!$U$21)</f>
        <v>216.19</v>
      </c>
      <c r="I277" s="300"/>
    </row>
    <row r="278" spans="1:9" ht="16.350000000000001" customHeight="1">
      <c r="A278" s="347" t="s">
        <v>7841</v>
      </c>
      <c r="B278" s="370" t="s">
        <v>467</v>
      </c>
      <c r="C278" s="311" t="s">
        <v>7842</v>
      </c>
      <c r="D278" s="311" t="s">
        <v>7843</v>
      </c>
      <c r="E278" s="384">
        <v>1</v>
      </c>
      <c r="F278" s="379"/>
      <c r="G278" s="479">
        <v>22.81</v>
      </c>
      <c r="H278" s="644">
        <f>IF(G278="","",G278-G278*COMPASS!$U$21)</f>
        <v>22.81</v>
      </c>
      <c r="I278" s="300"/>
    </row>
    <row r="279" spans="1:9" ht="16.350000000000001" customHeight="1">
      <c r="A279" s="347" t="s">
        <v>8950</v>
      </c>
      <c r="B279" s="370" t="s">
        <v>467</v>
      </c>
      <c r="C279" s="311" t="s">
        <v>8951</v>
      </c>
      <c r="D279" s="311" t="s">
        <v>8952</v>
      </c>
      <c r="E279" s="384">
        <v>1</v>
      </c>
      <c r="F279" s="379"/>
      <c r="G279" s="479">
        <v>22.81</v>
      </c>
      <c r="H279" s="644">
        <f>IF(G279="","",G279-G279*COMPASS!$U$21)</f>
        <v>22.81</v>
      </c>
      <c r="I279" s="300"/>
    </row>
    <row r="280" spans="1:9" ht="16.350000000000001" customHeight="1">
      <c r="A280" s="347" t="s">
        <v>4591</v>
      </c>
      <c r="B280" s="370" t="s">
        <v>216</v>
      </c>
      <c r="C280" s="294" t="s">
        <v>4592</v>
      </c>
      <c r="D280" s="311" t="s">
        <v>8953</v>
      </c>
      <c r="E280" s="384">
        <v>10</v>
      </c>
      <c r="F280" s="379"/>
      <c r="G280" s="479">
        <v>22.81</v>
      </c>
      <c r="H280" s="644">
        <f>IF(G280="","",G280-G280*COMPASS!$U$21)</f>
        <v>22.81</v>
      </c>
      <c r="I280" s="300"/>
    </row>
    <row r="281" spans="1:9" ht="16.350000000000001" customHeight="1">
      <c r="A281" s="347" t="s">
        <v>7844</v>
      </c>
      <c r="B281" s="370" t="s">
        <v>467</v>
      </c>
      <c r="C281" s="294" t="s">
        <v>7845</v>
      </c>
      <c r="D281" s="311" t="s">
        <v>9081</v>
      </c>
      <c r="E281" s="384">
        <v>10</v>
      </c>
      <c r="F281" s="379"/>
      <c r="G281" s="479">
        <v>13.94</v>
      </c>
      <c r="H281" s="644">
        <f>IF(G281="","",G281-G281*COMPASS!$U$21)</f>
        <v>13.94</v>
      </c>
      <c r="I281" s="300"/>
    </row>
    <row r="282" spans="1:9" ht="16.350000000000001" customHeight="1">
      <c r="A282" s="347" t="s">
        <v>8954</v>
      </c>
      <c r="B282" s="370" t="s">
        <v>467</v>
      </c>
      <c r="C282" s="294" t="s">
        <v>8955</v>
      </c>
      <c r="D282" s="311" t="s">
        <v>8956</v>
      </c>
      <c r="E282" s="384">
        <v>10</v>
      </c>
      <c r="F282" s="379"/>
      <c r="G282" s="479">
        <v>13.94</v>
      </c>
      <c r="H282" s="644">
        <f>IF(G282="","",G282-G282*COMPASS!$U$21)</f>
        <v>13.94</v>
      </c>
      <c r="I282" s="300"/>
    </row>
    <row r="283" spans="1:9" ht="16.350000000000001" customHeight="1">
      <c r="A283" s="347" t="s">
        <v>1410</v>
      </c>
      <c r="B283" s="370" t="s">
        <v>467</v>
      </c>
      <c r="C283" s="294" t="s">
        <v>1411</v>
      </c>
      <c r="D283" s="311" t="s">
        <v>4557</v>
      </c>
      <c r="E283" s="384">
        <v>10</v>
      </c>
      <c r="F283" s="379"/>
      <c r="G283" s="479">
        <v>0.54</v>
      </c>
      <c r="H283" s="644">
        <f>IF(G283="","",G283-G283*COMPASS!$U$21)</f>
        <v>0.54</v>
      </c>
      <c r="I283" s="300"/>
    </row>
    <row r="284" spans="1:9" ht="16.350000000000001" customHeight="1">
      <c r="A284" s="347" t="s">
        <v>15333</v>
      </c>
      <c r="B284" s="370" t="s">
        <v>467</v>
      </c>
      <c r="C284" s="294" t="s">
        <v>15334</v>
      </c>
      <c r="D284" s="311" t="s">
        <v>15335</v>
      </c>
      <c r="E284" s="398">
        <v>10</v>
      </c>
      <c r="F284"/>
      <c r="G284" s="479">
        <v>13.94</v>
      </c>
      <c r="H284" s="644">
        <f>IF(G284="","",G284-G284*COMPASS!$U$21)</f>
        <v>13.94</v>
      </c>
      <c r="I284" s="300"/>
    </row>
    <row r="285" spans="1:9" ht="16.350000000000001" customHeight="1">
      <c r="A285" s="565" t="s">
        <v>10508</v>
      </c>
      <c r="B285" s="566"/>
      <c r="C285" s="567"/>
      <c r="D285" s="568"/>
      <c r="E285" s="568"/>
      <c r="F285" s="567"/>
      <c r="G285" s="568"/>
      <c r="H285" s="644" t="str">
        <f>IF(G285="","",G285-G285*COMPASS!$U$21)</f>
        <v/>
      </c>
      <c r="I285" s="300"/>
    </row>
    <row r="286" spans="1:9" ht="16.350000000000001" customHeight="1">
      <c r="A286" s="347" t="s">
        <v>6876</v>
      </c>
      <c r="B286" s="370" t="s">
        <v>216</v>
      </c>
      <c r="C286" s="340" t="s">
        <v>6877</v>
      </c>
      <c r="D286" s="311" t="s">
        <v>8211</v>
      </c>
      <c r="E286" s="398">
        <v>1</v>
      </c>
      <c r="F286" s="379"/>
      <c r="G286" s="479">
        <v>1798.69</v>
      </c>
      <c r="H286" s="644">
        <f>IF(G286="","",G286-G286*COMPASS!$U$21)</f>
        <v>1798.69</v>
      </c>
      <c r="I286" s="300"/>
    </row>
    <row r="287" spans="1:9" ht="16.350000000000001" customHeight="1">
      <c r="A287" s="580" t="s">
        <v>4872</v>
      </c>
      <c r="B287" s="581"/>
      <c r="C287" s="582"/>
      <c r="D287" s="583"/>
      <c r="E287" s="583"/>
      <c r="F287" s="582"/>
      <c r="G287" s="583"/>
      <c r="H287" s="644" t="str">
        <f>IF(G287="","",G287-G287*COMPASS!$U$21)</f>
        <v/>
      </c>
      <c r="I287" s="300"/>
    </row>
    <row r="288" spans="1:9" ht="16.350000000000001" customHeight="1">
      <c r="A288" s="584" t="s">
        <v>4593</v>
      </c>
      <c r="B288" s="585"/>
      <c r="C288" s="586"/>
      <c r="D288" s="587"/>
      <c r="E288" s="587"/>
      <c r="F288" s="586"/>
      <c r="G288" s="587"/>
      <c r="H288" s="644" t="str">
        <f>IF(G288="","",G288-G288*COMPASS!$U$21)</f>
        <v/>
      </c>
      <c r="I288" s="300"/>
    </row>
    <row r="289" spans="1:9" ht="16.350000000000001" customHeight="1">
      <c r="A289" s="588" t="s">
        <v>4594</v>
      </c>
      <c r="B289" s="589"/>
      <c r="C289" s="590"/>
      <c r="D289" s="591"/>
      <c r="E289" s="591"/>
      <c r="F289" s="590"/>
      <c r="G289" s="591"/>
      <c r="H289" s="644" t="str">
        <f>IF(G289="","",G289-G289*COMPASS!$U$21)</f>
        <v/>
      </c>
      <c r="I289" s="300"/>
    </row>
    <row r="290" spans="1:9" ht="16.350000000000001" customHeight="1">
      <c r="A290" s="347" t="s">
        <v>1498</v>
      </c>
      <c r="B290" s="370" t="s">
        <v>216</v>
      </c>
      <c r="C290" s="311" t="s">
        <v>1499</v>
      </c>
      <c r="D290" s="311" t="s">
        <v>4873</v>
      </c>
      <c r="E290" s="398">
        <v>10</v>
      </c>
      <c r="F290" s="379"/>
      <c r="G290" s="479">
        <v>39.950000000000003</v>
      </c>
      <c r="H290" s="644">
        <f>IF(G290="","",G290-G290*COMPASS!$U$21)</f>
        <v>39.950000000000003</v>
      </c>
      <c r="I290" s="300"/>
    </row>
    <row r="291" spans="1:9" ht="16.350000000000001" customHeight="1">
      <c r="A291" s="347" t="s">
        <v>5026</v>
      </c>
      <c r="B291" s="370" t="s">
        <v>467</v>
      </c>
      <c r="C291" s="311" t="s">
        <v>4874</v>
      </c>
      <c r="D291" s="311" t="s">
        <v>4875</v>
      </c>
      <c r="E291" s="384">
        <v>1</v>
      </c>
      <c r="F291" s="379"/>
      <c r="G291" s="479">
        <v>27.88</v>
      </c>
      <c r="H291" s="644">
        <f>IF(G291="","",G291-G291*COMPASS!$U$21)</f>
        <v>27.88</v>
      </c>
      <c r="I291" s="300"/>
    </row>
    <row r="292" spans="1:9" ht="16.350000000000001" customHeight="1">
      <c r="A292" s="588" t="s">
        <v>4595</v>
      </c>
      <c r="B292" s="592"/>
      <c r="C292" s="591"/>
      <c r="D292" s="591"/>
      <c r="E292" s="591"/>
      <c r="F292" s="591"/>
      <c r="G292" s="591"/>
      <c r="H292" s="644" t="str">
        <f>IF(G292="","",G292-G292*COMPASS!$U$21)</f>
        <v/>
      </c>
      <c r="I292" s="300"/>
    </row>
    <row r="293" spans="1:9" ht="16.350000000000001" customHeight="1">
      <c r="A293" s="347" t="s">
        <v>1500</v>
      </c>
      <c r="B293" s="370" t="s">
        <v>467</v>
      </c>
      <c r="C293" s="311" t="s">
        <v>1501</v>
      </c>
      <c r="D293" s="311" t="s">
        <v>4876</v>
      </c>
      <c r="E293" s="384">
        <v>1</v>
      </c>
      <c r="F293" s="379"/>
      <c r="G293" s="479">
        <v>39.950000000000003</v>
      </c>
      <c r="H293" s="644">
        <f>IF(G293="","",G293-G293*COMPASS!$U$21)</f>
        <v>39.950000000000003</v>
      </c>
      <c r="I293" s="300"/>
    </row>
    <row r="294" spans="1:9" ht="16.350000000000001" customHeight="1">
      <c r="A294" s="347" t="s">
        <v>5027</v>
      </c>
      <c r="B294" s="370" t="s">
        <v>467</v>
      </c>
      <c r="C294" s="311" t="s">
        <v>4877</v>
      </c>
      <c r="D294" s="311" t="s">
        <v>4878</v>
      </c>
      <c r="E294" s="384">
        <v>1</v>
      </c>
      <c r="F294" s="379"/>
      <c r="G294" s="479">
        <v>27.88</v>
      </c>
      <c r="H294" s="644">
        <f>IF(G294="","",G294-G294*COMPASS!$U$21)</f>
        <v>27.88</v>
      </c>
      <c r="I294" s="300"/>
    </row>
    <row r="295" spans="1:9" ht="16.350000000000001" customHeight="1">
      <c r="A295" s="347" t="s">
        <v>6843</v>
      </c>
      <c r="B295" s="370" t="s">
        <v>216</v>
      </c>
      <c r="C295" s="311" t="s">
        <v>6833</v>
      </c>
      <c r="D295" s="311" t="s">
        <v>6834</v>
      </c>
      <c r="E295" s="398">
        <v>10</v>
      </c>
      <c r="F295" s="379"/>
      <c r="G295" s="479">
        <v>27.88</v>
      </c>
      <c r="H295" s="644">
        <f>IF(G295="","",G295-G295*COMPASS!$U$21)</f>
        <v>27.88</v>
      </c>
      <c r="I295" s="300"/>
    </row>
    <row r="296" spans="1:9" ht="16.350000000000001" customHeight="1">
      <c r="A296" s="588" t="s">
        <v>1502</v>
      </c>
      <c r="B296" s="592"/>
      <c r="C296" s="591"/>
      <c r="D296" s="591"/>
      <c r="E296" s="591"/>
      <c r="F296" s="591"/>
      <c r="G296" s="591"/>
      <c r="H296" s="644" t="str">
        <f>IF(G296="","",G296-G296*COMPASS!$U$21)</f>
        <v/>
      </c>
      <c r="I296" s="300"/>
    </row>
    <row r="297" spans="1:9" ht="16.350000000000001" customHeight="1">
      <c r="A297" s="347" t="s">
        <v>1503</v>
      </c>
      <c r="B297" s="370" t="s">
        <v>216</v>
      </c>
      <c r="C297" s="311" t="s">
        <v>1504</v>
      </c>
      <c r="D297" s="311" t="s">
        <v>10048</v>
      </c>
      <c r="E297" s="398">
        <v>10</v>
      </c>
      <c r="F297" s="379"/>
      <c r="G297" s="479">
        <v>29.98</v>
      </c>
      <c r="H297" s="644">
        <f>IF(G297="","",G297-G297*COMPASS!$U$21)</f>
        <v>29.98</v>
      </c>
      <c r="I297" s="300"/>
    </row>
    <row r="298" spans="1:9" ht="16.350000000000001" customHeight="1">
      <c r="A298" s="347" t="s">
        <v>5028</v>
      </c>
      <c r="B298" s="370" t="s">
        <v>216</v>
      </c>
      <c r="C298" s="311" t="s">
        <v>4879</v>
      </c>
      <c r="D298" s="311" t="s">
        <v>4880</v>
      </c>
      <c r="E298" s="384">
        <v>1</v>
      </c>
      <c r="F298" s="379"/>
      <c r="G298" s="479">
        <v>27.88</v>
      </c>
      <c r="H298" s="644">
        <f>IF(G298="","",G298-G298*COMPASS!$U$21)</f>
        <v>27.88</v>
      </c>
      <c r="I298" s="300"/>
    </row>
    <row r="299" spans="1:9" ht="16.350000000000001" customHeight="1">
      <c r="A299" s="588" t="s">
        <v>1505</v>
      </c>
      <c r="B299" s="592"/>
      <c r="C299" s="591"/>
      <c r="D299" s="591"/>
      <c r="E299" s="591"/>
      <c r="F299" s="591"/>
      <c r="G299" s="591"/>
      <c r="H299" s="644" t="str">
        <f>IF(G299="","",G299-G299*COMPASS!$U$21)</f>
        <v/>
      </c>
      <c r="I299" s="300"/>
    </row>
    <row r="300" spans="1:9" ht="16.350000000000001" customHeight="1">
      <c r="A300" s="347" t="s">
        <v>1506</v>
      </c>
      <c r="B300" s="370" t="s">
        <v>216</v>
      </c>
      <c r="C300" s="311" t="s">
        <v>1507</v>
      </c>
      <c r="D300" s="311" t="s">
        <v>10049</v>
      </c>
      <c r="E300" s="398">
        <v>10</v>
      </c>
      <c r="F300" s="379"/>
      <c r="G300" s="479">
        <v>39.950000000000003</v>
      </c>
      <c r="H300" s="644">
        <f>IF(G300="","",G300-G300*COMPASS!$U$21)</f>
        <v>39.950000000000003</v>
      </c>
      <c r="I300" s="300"/>
    </row>
    <row r="301" spans="1:9" ht="16.350000000000001" customHeight="1">
      <c r="A301" s="347" t="s">
        <v>5029</v>
      </c>
      <c r="B301" s="370" t="s">
        <v>216</v>
      </c>
      <c r="C301" s="317" t="s">
        <v>4881</v>
      </c>
      <c r="D301" s="311" t="s">
        <v>4882</v>
      </c>
      <c r="E301" s="398">
        <v>10</v>
      </c>
      <c r="F301" s="379"/>
      <c r="G301" s="479">
        <v>27.88</v>
      </c>
      <c r="H301" s="644">
        <f>IF(G301="","",G301-G301*COMPASS!$U$21)</f>
        <v>27.88</v>
      </c>
      <c r="I301" s="300"/>
    </row>
    <row r="302" spans="1:9" ht="16.350000000000001" customHeight="1">
      <c r="A302" s="588" t="s">
        <v>4596</v>
      </c>
      <c r="B302" s="592"/>
      <c r="C302" s="591"/>
      <c r="D302" s="591"/>
      <c r="E302" s="591"/>
      <c r="F302" s="591"/>
      <c r="G302" s="591"/>
      <c r="H302" s="644" t="str">
        <f>IF(G302="","",G302-G302*COMPASS!$U$21)</f>
        <v/>
      </c>
      <c r="I302" s="300"/>
    </row>
    <row r="303" spans="1:9" ht="16.350000000000001" customHeight="1">
      <c r="A303" s="347" t="s">
        <v>15336</v>
      </c>
      <c r="B303" s="342" t="s">
        <v>12218</v>
      </c>
      <c r="C303" s="340" t="s">
        <v>15337</v>
      </c>
      <c r="D303" s="317" t="s">
        <v>15338</v>
      </c>
      <c r="E303" s="398">
        <v>1</v>
      </c>
      <c r="F303" s="379"/>
      <c r="G303" s="479">
        <v>1161.6500000000001</v>
      </c>
      <c r="H303" s="644">
        <f>IF(G303="","",G303-G303*COMPASS!$U$21)</f>
        <v>1161.6500000000001</v>
      </c>
      <c r="I303" s="300"/>
    </row>
    <row r="304" spans="1:9" ht="16.350000000000001" customHeight="1">
      <c r="A304" s="584" t="s">
        <v>4883</v>
      </c>
      <c r="B304" s="585"/>
      <c r="C304" s="586"/>
      <c r="D304" s="587"/>
      <c r="E304" s="587"/>
      <c r="F304" s="586"/>
      <c r="G304" s="587"/>
      <c r="H304" s="644" t="str">
        <f>IF(G304="","",G304-G304*COMPASS!$U$21)</f>
        <v/>
      </c>
      <c r="I304" s="300"/>
    </row>
    <row r="305" spans="1:9" ht="16.350000000000001" customHeight="1">
      <c r="A305" s="588" t="s">
        <v>7846</v>
      </c>
      <c r="B305" s="592"/>
      <c r="C305" s="591"/>
      <c r="D305" s="591"/>
      <c r="E305" s="591"/>
      <c r="F305" s="591"/>
      <c r="G305" s="591"/>
      <c r="H305" s="644" t="str">
        <f>IF(G305="","",G305-G305*COMPASS!$U$21)</f>
        <v/>
      </c>
      <c r="I305" s="300"/>
    </row>
    <row r="306" spans="1:9" ht="16.350000000000001" customHeight="1">
      <c r="A306" s="347" t="s">
        <v>1508</v>
      </c>
      <c r="B306" s="370" t="s">
        <v>467</v>
      </c>
      <c r="C306" s="294" t="s">
        <v>1509</v>
      </c>
      <c r="D306" s="311" t="s">
        <v>4597</v>
      </c>
      <c r="E306" s="398">
        <v>1</v>
      </c>
      <c r="F306" s="379"/>
      <c r="G306" s="479">
        <v>210.71</v>
      </c>
      <c r="H306" s="644">
        <f>IF(G306="","",G306-G306*COMPASS!$U$21)</f>
        <v>210.71</v>
      </c>
      <c r="I306" s="300"/>
    </row>
    <row r="307" spans="1:9" ht="16.350000000000001" customHeight="1">
      <c r="A307" s="347" t="s">
        <v>1510</v>
      </c>
      <c r="B307" s="370" t="s">
        <v>467</v>
      </c>
      <c r="C307" s="294" t="s">
        <v>1511</v>
      </c>
      <c r="D307" s="311" t="s">
        <v>16261</v>
      </c>
      <c r="E307" s="384">
        <v>1</v>
      </c>
      <c r="F307" s="379"/>
      <c r="G307" s="479">
        <v>50.36</v>
      </c>
      <c r="H307" s="644">
        <f>IF(G307="","",G307-G307*COMPASS!$U$21)</f>
        <v>50.36</v>
      </c>
      <c r="I307" s="300"/>
    </row>
    <row r="308" spans="1:9" ht="16.350000000000001" customHeight="1">
      <c r="A308" s="347" t="s">
        <v>16262</v>
      </c>
      <c r="B308" s="342" t="s">
        <v>216</v>
      </c>
      <c r="C308" s="340" t="s">
        <v>16263</v>
      </c>
      <c r="D308" s="311" t="s">
        <v>16264</v>
      </c>
      <c r="E308" s="398">
        <v>1</v>
      </c>
      <c r="F308" s="379"/>
      <c r="G308" s="479">
        <v>110.29</v>
      </c>
      <c r="H308" s="644">
        <f>IF(G308="","",G308-G308*COMPASS!$U$21)</f>
        <v>110.29</v>
      </c>
      <c r="I308" s="300"/>
    </row>
    <row r="309" spans="1:9" ht="16.350000000000001" customHeight="1">
      <c r="A309" s="347" t="s">
        <v>7847</v>
      </c>
      <c r="B309" s="342" t="s">
        <v>216</v>
      </c>
      <c r="C309" s="340" t="s">
        <v>7848</v>
      </c>
      <c r="D309" s="317" t="s">
        <v>7849</v>
      </c>
      <c r="E309" s="398">
        <v>1</v>
      </c>
      <c r="F309" s="379"/>
      <c r="G309" s="479">
        <v>236.54</v>
      </c>
      <c r="H309" s="644">
        <f>IF(G309="","",G309-G309*COMPASS!$U$21)</f>
        <v>236.54</v>
      </c>
      <c r="I309" s="300"/>
    </row>
    <row r="310" spans="1:9" ht="16.350000000000001" customHeight="1">
      <c r="A310" s="588" t="s">
        <v>7850</v>
      </c>
      <c r="B310" s="592"/>
      <c r="C310" s="591"/>
      <c r="D310" s="591"/>
      <c r="E310" s="591"/>
      <c r="F310" s="593"/>
      <c r="G310" s="593"/>
      <c r="H310" s="644" t="str">
        <f>IF(G310="","",G310-G310*COMPASS!$U$21)</f>
        <v/>
      </c>
      <c r="I310" s="300"/>
    </row>
    <row r="311" spans="1:9" ht="16.350000000000001" customHeight="1">
      <c r="A311" s="347" t="s">
        <v>7851</v>
      </c>
      <c r="B311" s="342" t="s">
        <v>216</v>
      </c>
      <c r="C311" s="340" t="s">
        <v>7852</v>
      </c>
      <c r="D311" s="317" t="s">
        <v>7853</v>
      </c>
      <c r="E311" s="398">
        <v>1</v>
      </c>
      <c r="F311" s="379"/>
      <c r="G311" s="479">
        <v>513.11</v>
      </c>
      <c r="H311" s="644">
        <f>IF(G311="","",G311-G311*COMPASS!$U$21)</f>
        <v>513.11</v>
      </c>
      <c r="I311" s="300"/>
    </row>
    <row r="312" spans="1:9" ht="16.350000000000001" customHeight="1">
      <c r="A312" s="347" t="s">
        <v>7854</v>
      </c>
      <c r="B312" s="342" t="s">
        <v>216</v>
      </c>
      <c r="C312" s="340" t="s">
        <v>7855</v>
      </c>
      <c r="D312" s="317" t="s">
        <v>7856</v>
      </c>
      <c r="E312" s="398">
        <v>1</v>
      </c>
      <c r="F312" s="379"/>
      <c r="G312" s="479">
        <v>578.27</v>
      </c>
      <c r="H312" s="644">
        <f>IF(G312="","",G312-G312*COMPASS!$U$21)</f>
        <v>578.27</v>
      </c>
      <c r="I312" s="300"/>
    </row>
    <row r="313" spans="1:9" ht="16.350000000000001" customHeight="1">
      <c r="A313" s="347" t="s">
        <v>7857</v>
      </c>
      <c r="B313" s="342" t="s">
        <v>216</v>
      </c>
      <c r="C313" s="340" t="s">
        <v>7858</v>
      </c>
      <c r="D313" s="317" t="s">
        <v>7859</v>
      </c>
      <c r="E313" s="398">
        <v>1</v>
      </c>
      <c r="F313" s="379"/>
      <c r="G313" s="479">
        <v>881.82</v>
      </c>
      <c r="H313" s="644">
        <f>IF(G313="","",G313-G313*COMPASS!$U$21)</f>
        <v>881.82</v>
      </c>
      <c r="I313" s="300"/>
    </row>
    <row r="314" spans="1:9" ht="16.350000000000001" customHeight="1">
      <c r="A314" s="347" t="s">
        <v>7860</v>
      </c>
      <c r="B314" s="342" t="s">
        <v>216</v>
      </c>
      <c r="C314" s="340" t="s">
        <v>7861</v>
      </c>
      <c r="D314" s="317" t="s">
        <v>7862</v>
      </c>
      <c r="E314" s="384">
        <v>5</v>
      </c>
      <c r="F314" s="379"/>
      <c r="G314" s="479">
        <v>108.69</v>
      </c>
      <c r="H314" s="644">
        <f>IF(G314="","",G314-G314*COMPASS!$U$21)</f>
        <v>108.69</v>
      </c>
      <c r="I314" s="300"/>
    </row>
    <row r="315" spans="1:9" ht="16.350000000000001" customHeight="1">
      <c r="A315" s="588" t="s">
        <v>4884</v>
      </c>
      <c r="B315" s="592"/>
      <c r="C315" s="591"/>
      <c r="D315" s="591"/>
      <c r="E315" s="591"/>
      <c r="F315" s="591"/>
      <c r="G315" s="591"/>
      <c r="H315" s="644" t="str">
        <f>IF(G315="","",G315-G315*COMPASS!$U$21)</f>
        <v/>
      </c>
      <c r="I315" s="300"/>
    </row>
    <row r="316" spans="1:9" ht="16.350000000000001" customHeight="1">
      <c r="A316" s="347" t="s">
        <v>1512</v>
      </c>
      <c r="B316" s="370" t="s">
        <v>216</v>
      </c>
      <c r="C316" s="294" t="s">
        <v>1513</v>
      </c>
      <c r="D316" s="311" t="s">
        <v>10050</v>
      </c>
      <c r="E316" s="398">
        <v>1</v>
      </c>
      <c r="F316" s="379"/>
      <c r="G316" s="479">
        <v>123.63</v>
      </c>
      <c r="H316" s="644">
        <f>IF(G316="","",G316-G316*COMPASS!$U$21)</f>
        <v>123.63</v>
      </c>
      <c r="I316" s="300"/>
    </row>
    <row r="317" spans="1:9" ht="16.350000000000001" customHeight="1">
      <c r="A317" s="347" t="s">
        <v>1514</v>
      </c>
      <c r="B317" s="370" t="s">
        <v>216</v>
      </c>
      <c r="C317" s="294" t="s">
        <v>1515</v>
      </c>
      <c r="D317" s="311" t="s">
        <v>4885</v>
      </c>
      <c r="E317" s="398">
        <v>5</v>
      </c>
      <c r="F317" s="379"/>
      <c r="G317" s="479">
        <v>164.8</v>
      </c>
      <c r="H317" s="644">
        <f>IF(G317="","",G317-G317*COMPASS!$U$21)</f>
        <v>164.8</v>
      </c>
      <c r="I317" s="300"/>
    </row>
    <row r="318" spans="1:9" ht="16.350000000000001" customHeight="1">
      <c r="A318" s="347" t="s">
        <v>1516</v>
      </c>
      <c r="B318" s="370" t="s">
        <v>216</v>
      </c>
      <c r="C318" s="294" t="s">
        <v>1517</v>
      </c>
      <c r="D318" s="311" t="s">
        <v>4886</v>
      </c>
      <c r="E318" s="384">
        <v>5</v>
      </c>
      <c r="F318" s="379"/>
      <c r="G318" s="479">
        <v>247.2</v>
      </c>
      <c r="H318" s="644">
        <f>IF(G318="","",G318-G318*COMPASS!$U$21)</f>
        <v>247.2</v>
      </c>
      <c r="I318" s="300"/>
    </row>
    <row r="319" spans="1:9" ht="16.350000000000001" customHeight="1">
      <c r="A319" s="347" t="s">
        <v>1518</v>
      </c>
      <c r="B319" s="370" t="s">
        <v>216</v>
      </c>
      <c r="C319" s="294" t="s">
        <v>1519</v>
      </c>
      <c r="D319" s="311" t="s">
        <v>4887</v>
      </c>
      <c r="E319" s="398">
        <v>1</v>
      </c>
      <c r="F319" s="379"/>
      <c r="G319" s="479">
        <v>123.63</v>
      </c>
      <c r="H319" s="644">
        <f>IF(G319="","",G319-G319*COMPASS!$U$21)</f>
        <v>123.63</v>
      </c>
      <c r="I319" s="300"/>
    </row>
    <row r="320" spans="1:9" ht="16.350000000000001" customHeight="1">
      <c r="A320" s="347" t="s">
        <v>1520</v>
      </c>
      <c r="B320" s="370" t="s">
        <v>216</v>
      </c>
      <c r="C320" s="294" t="s">
        <v>1521</v>
      </c>
      <c r="D320" s="311" t="s">
        <v>4888</v>
      </c>
      <c r="E320" s="398">
        <v>1</v>
      </c>
      <c r="F320" s="379"/>
      <c r="G320" s="479">
        <v>98.56</v>
      </c>
      <c r="H320" s="644">
        <f>IF(G320="","",G320-G320*COMPASS!$U$21)</f>
        <v>98.56</v>
      </c>
      <c r="I320" s="300"/>
    </row>
    <row r="321" spans="1:9" ht="16.350000000000001" customHeight="1">
      <c r="A321" s="347" t="s">
        <v>1522</v>
      </c>
      <c r="B321" s="370" t="s">
        <v>216</v>
      </c>
      <c r="C321" s="294" t="s">
        <v>1523</v>
      </c>
      <c r="D321" s="311" t="s">
        <v>4889</v>
      </c>
      <c r="E321" s="398">
        <v>5</v>
      </c>
      <c r="F321" s="379"/>
      <c r="G321" s="479">
        <v>128.6</v>
      </c>
      <c r="H321" s="644">
        <f>IF(G321="","",G321-G321*COMPASS!$U$21)</f>
        <v>128.6</v>
      </c>
      <c r="I321" s="300"/>
    </row>
    <row r="322" spans="1:9" ht="16.350000000000001" customHeight="1">
      <c r="A322" s="347" t="s">
        <v>1524</v>
      </c>
      <c r="B322" s="370" t="s">
        <v>216</v>
      </c>
      <c r="C322" s="294" t="s">
        <v>1525</v>
      </c>
      <c r="D322" s="311" t="s">
        <v>4890</v>
      </c>
      <c r="E322" s="384">
        <v>5</v>
      </c>
      <c r="F322" s="379"/>
      <c r="G322" s="479">
        <v>247.2</v>
      </c>
      <c r="H322" s="644">
        <f>IF(G322="","",G322-G322*COMPASS!$U$21)</f>
        <v>247.2</v>
      </c>
      <c r="I322" s="300"/>
    </row>
    <row r="323" spans="1:9" ht="16.350000000000001" customHeight="1">
      <c r="A323" s="347" t="s">
        <v>1526</v>
      </c>
      <c r="B323" s="370" t="s">
        <v>216</v>
      </c>
      <c r="C323" s="294" t="s">
        <v>1527</v>
      </c>
      <c r="D323" s="311" t="s">
        <v>4891</v>
      </c>
      <c r="E323" s="398">
        <v>1</v>
      </c>
      <c r="F323" s="379"/>
      <c r="G323" s="479">
        <v>96.57</v>
      </c>
      <c r="H323" s="644">
        <f>IF(G323="","",G323-G323*COMPASS!$U$21)</f>
        <v>96.57</v>
      </c>
      <c r="I323" s="300"/>
    </row>
    <row r="324" spans="1:9" ht="16.350000000000001" customHeight="1">
      <c r="A324" s="588" t="s">
        <v>4892</v>
      </c>
      <c r="B324" s="592"/>
      <c r="C324" s="591"/>
      <c r="D324" s="591"/>
      <c r="E324" s="591"/>
      <c r="F324" s="591"/>
      <c r="G324" s="591"/>
      <c r="H324" s="644" t="str">
        <f>IF(G324="","",G324-G324*COMPASS!$U$21)</f>
        <v/>
      </c>
      <c r="I324" s="300"/>
    </row>
    <row r="325" spans="1:9" ht="16.350000000000001" customHeight="1">
      <c r="A325" s="347" t="s">
        <v>1528</v>
      </c>
      <c r="B325" s="370" t="s">
        <v>467</v>
      </c>
      <c r="C325" s="294" t="s">
        <v>1529</v>
      </c>
      <c r="D325" s="311" t="s">
        <v>4893</v>
      </c>
      <c r="E325" s="384">
        <v>1</v>
      </c>
      <c r="F325" s="379"/>
      <c r="G325" s="479">
        <v>181.09</v>
      </c>
      <c r="H325" s="644">
        <f>IF(G325="","",G325-G325*COMPASS!$U$21)</f>
        <v>181.09</v>
      </c>
      <c r="I325" s="300"/>
    </row>
    <row r="326" spans="1:9" ht="16.350000000000001" customHeight="1">
      <c r="A326" s="347" t="s">
        <v>1530</v>
      </c>
      <c r="B326" s="370" t="s">
        <v>216</v>
      </c>
      <c r="C326" s="294" t="s">
        <v>1531</v>
      </c>
      <c r="D326" s="311" t="s">
        <v>4894</v>
      </c>
      <c r="E326" s="398">
        <v>1</v>
      </c>
      <c r="F326" s="379"/>
      <c r="G326" s="479">
        <v>241.46</v>
      </c>
      <c r="H326" s="644">
        <f>IF(G326="","",G326-G326*COMPASS!$U$21)</f>
        <v>241.46</v>
      </c>
      <c r="I326" s="300"/>
    </row>
    <row r="327" spans="1:9" ht="16.350000000000001" customHeight="1">
      <c r="A327" s="347" t="s">
        <v>1532</v>
      </c>
      <c r="B327" s="370" t="s">
        <v>467</v>
      </c>
      <c r="C327" s="294" t="s">
        <v>1533</v>
      </c>
      <c r="D327" s="311" t="s">
        <v>4895</v>
      </c>
      <c r="E327" s="384">
        <v>1</v>
      </c>
      <c r="F327" s="379"/>
      <c r="G327" s="479">
        <v>344.12</v>
      </c>
      <c r="H327" s="644">
        <f>IF(G327="","",G327-G327*COMPASS!$U$21)</f>
        <v>344.12</v>
      </c>
      <c r="I327" s="300"/>
    </row>
    <row r="328" spans="1:9" ht="16.350000000000001" customHeight="1">
      <c r="A328" s="347" t="s">
        <v>1534</v>
      </c>
      <c r="B328" s="370" t="s">
        <v>216</v>
      </c>
      <c r="C328" s="294" t="s">
        <v>1535</v>
      </c>
      <c r="D328" s="311" t="s">
        <v>4896</v>
      </c>
      <c r="E328" s="398">
        <v>1</v>
      </c>
      <c r="F328" s="379"/>
      <c r="G328" s="479">
        <v>220.41</v>
      </c>
      <c r="H328" s="644">
        <f>IF(G328="","",G328-G328*COMPASS!$U$21)</f>
        <v>220.41</v>
      </c>
      <c r="I328" s="300"/>
    </row>
    <row r="329" spans="1:9" ht="16.350000000000001" customHeight="1">
      <c r="A329" s="347" t="s">
        <v>1536</v>
      </c>
      <c r="B329" s="370" t="s">
        <v>467</v>
      </c>
      <c r="C329" s="294" t="s">
        <v>1537</v>
      </c>
      <c r="D329" s="311" t="s">
        <v>4897</v>
      </c>
      <c r="E329" s="384">
        <v>1</v>
      </c>
      <c r="F329" s="379"/>
      <c r="G329" s="479">
        <v>181.09</v>
      </c>
      <c r="H329" s="644">
        <f>IF(G329="","",G329-G329*COMPASS!$U$21)</f>
        <v>181.09</v>
      </c>
      <c r="I329" s="300"/>
    </row>
    <row r="330" spans="1:9" ht="16.350000000000001" customHeight="1">
      <c r="A330" s="347" t="s">
        <v>1538</v>
      </c>
      <c r="B330" s="370" t="s">
        <v>216</v>
      </c>
      <c r="C330" s="294" t="s">
        <v>1539</v>
      </c>
      <c r="D330" s="311" t="s">
        <v>4898</v>
      </c>
      <c r="E330" s="398">
        <v>10</v>
      </c>
      <c r="F330" s="379"/>
      <c r="G330" s="479">
        <v>241.46</v>
      </c>
      <c r="H330" s="644">
        <f>IF(G330="","",G330-G330*COMPASS!$U$21)</f>
        <v>241.46</v>
      </c>
      <c r="I330" s="300"/>
    </row>
    <row r="331" spans="1:9" ht="16.350000000000001" customHeight="1">
      <c r="A331" s="347" t="s">
        <v>1540</v>
      </c>
      <c r="B331" s="370" t="s">
        <v>216</v>
      </c>
      <c r="C331" s="294" t="s">
        <v>1541</v>
      </c>
      <c r="D331" s="311" t="s">
        <v>4899</v>
      </c>
      <c r="E331" s="398">
        <v>10</v>
      </c>
      <c r="F331" s="379"/>
      <c r="G331" s="479">
        <v>344.12</v>
      </c>
      <c r="H331" s="644">
        <f>IF(G331="","",G331-G331*COMPASS!$U$21)</f>
        <v>344.12</v>
      </c>
      <c r="I331" s="300"/>
    </row>
    <row r="332" spans="1:9" ht="16.350000000000001" customHeight="1">
      <c r="A332" s="347" t="s">
        <v>1542</v>
      </c>
      <c r="B332" s="370" t="s">
        <v>216</v>
      </c>
      <c r="C332" s="294" t="s">
        <v>1543</v>
      </c>
      <c r="D332" s="311" t="s">
        <v>4900</v>
      </c>
      <c r="E332" s="398">
        <v>1</v>
      </c>
      <c r="F332" s="379"/>
      <c r="G332" s="479">
        <v>220.41</v>
      </c>
      <c r="H332" s="644">
        <f>IF(G332="","",G332-G332*COMPASS!$U$21)</f>
        <v>220.41</v>
      </c>
      <c r="I332" s="300"/>
    </row>
    <row r="333" spans="1:9" ht="16.350000000000001" customHeight="1">
      <c r="A333" s="347" t="s">
        <v>1544</v>
      </c>
      <c r="B333" s="370" t="s">
        <v>216</v>
      </c>
      <c r="C333" s="294" t="s">
        <v>1545</v>
      </c>
      <c r="D333" s="356" t="s">
        <v>4598</v>
      </c>
      <c r="E333" s="399">
        <v>1</v>
      </c>
      <c r="F333" s="1176"/>
      <c r="G333" s="479">
        <v>16</v>
      </c>
      <c r="H333" s="644">
        <f>IF(G333="","",G333-G333*COMPASS!$U$21)</f>
        <v>16</v>
      </c>
      <c r="I333" s="300"/>
    </row>
    <row r="334" spans="1:9" ht="16.350000000000001" customHeight="1">
      <c r="A334" s="347" t="s">
        <v>1546</v>
      </c>
      <c r="B334" s="370" t="s">
        <v>467</v>
      </c>
      <c r="C334" s="294" t="s">
        <v>1547</v>
      </c>
      <c r="D334" s="356" t="s">
        <v>4599</v>
      </c>
      <c r="E334" s="399">
        <v>1</v>
      </c>
      <c r="F334" s="1176"/>
      <c r="G334" s="479">
        <v>8.4700000000000006</v>
      </c>
      <c r="H334" s="644">
        <f>IF(G334="","",G334-G334*COMPASS!$U$21)</f>
        <v>8.4700000000000006</v>
      </c>
      <c r="I334" s="300"/>
    </row>
    <row r="335" spans="1:9" ht="16.350000000000001" customHeight="1">
      <c r="A335" s="588" t="s">
        <v>4901</v>
      </c>
      <c r="B335" s="1177"/>
      <c r="C335" s="1178"/>
      <c r="D335" s="591" t="s">
        <v>15339</v>
      </c>
      <c r="E335" s="1179"/>
      <c r="F335" s="591"/>
      <c r="G335" s="591"/>
      <c r="H335" s="644" t="str">
        <f>IF(G335="","",G335-G335*COMPASS!$U$21)</f>
        <v/>
      </c>
      <c r="I335" s="300"/>
    </row>
    <row r="336" spans="1:9" ht="16.350000000000001" customHeight="1">
      <c r="A336" s="385" t="s">
        <v>5030</v>
      </c>
      <c r="B336" s="342" t="s">
        <v>216</v>
      </c>
      <c r="C336" s="340" t="s">
        <v>4907</v>
      </c>
      <c r="D336" s="311" t="s">
        <v>4902</v>
      </c>
      <c r="E336" s="398">
        <v>1</v>
      </c>
      <c r="F336" s="379"/>
      <c r="G336" s="479">
        <v>232.88</v>
      </c>
      <c r="H336" s="644">
        <f>IF(G336="","",G336-G336*COMPASS!$U$21)</f>
        <v>232.88</v>
      </c>
      <c r="I336" s="300"/>
    </row>
    <row r="337" spans="1:9" ht="16.350000000000001" customHeight="1">
      <c r="A337" s="385" t="s">
        <v>5031</v>
      </c>
      <c r="B337" s="342" t="s">
        <v>216</v>
      </c>
      <c r="C337" s="340" t="s">
        <v>4908</v>
      </c>
      <c r="D337" s="311" t="s">
        <v>4903</v>
      </c>
      <c r="E337" s="398">
        <v>1</v>
      </c>
      <c r="F337" s="379"/>
      <c r="G337" s="479">
        <v>342.33</v>
      </c>
      <c r="H337" s="644">
        <f>IF(G337="","",G337-G337*COMPASS!$U$21)</f>
        <v>342.33</v>
      </c>
      <c r="I337" s="300"/>
    </row>
    <row r="338" spans="1:9" ht="16.350000000000001" customHeight="1">
      <c r="A338" s="385" t="s">
        <v>5032</v>
      </c>
      <c r="B338" s="342" t="s">
        <v>216</v>
      </c>
      <c r="C338" s="340" t="s">
        <v>4909</v>
      </c>
      <c r="D338" s="311" t="s">
        <v>4904</v>
      </c>
      <c r="E338" s="398">
        <v>1</v>
      </c>
      <c r="F338" s="379"/>
      <c r="G338" s="479">
        <v>499.4</v>
      </c>
      <c r="H338" s="644">
        <f>IF(G338="","",G338-G338*COMPASS!$U$21)</f>
        <v>499.4</v>
      </c>
      <c r="I338" s="300"/>
    </row>
    <row r="339" spans="1:9" ht="16.350000000000001" customHeight="1">
      <c r="A339" s="385" t="s">
        <v>5033</v>
      </c>
      <c r="B339" s="342" t="s">
        <v>467</v>
      </c>
      <c r="C339" s="340" t="s">
        <v>4910</v>
      </c>
      <c r="D339" s="311" t="s">
        <v>4905</v>
      </c>
      <c r="E339" s="398">
        <v>1</v>
      </c>
      <c r="F339" s="379"/>
      <c r="G339" s="479">
        <v>342.33</v>
      </c>
      <c r="H339" s="644">
        <f>IF(G339="","",G339-G339*COMPASS!$U$21)</f>
        <v>342.33</v>
      </c>
      <c r="I339" s="300"/>
    </row>
    <row r="340" spans="1:9" ht="16.350000000000001" customHeight="1">
      <c r="A340" s="385" t="s">
        <v>5034</v>
      </c>
      <c r="B340" s="342" t="s">
        <v>467</v>
      </c>
      <c r="C340" s="340" t="s">
        <v>4911</v>
      </c>
      <c r="D340" s="311" t="s">
        <v>4906</v>
      </c>
      <c r="E340" s="398">
        <v>1</v>
      </c>
      <c r="F340" s="379"/>
      <c r="G340" s="479">
        <v>442.47</v>
      </c>
      <c r="H340" s="644">
        <f>IF(G340="","",G340-G340*COMPASS!$U$21)</f>
        <v>442.47</v>
      </c>
      <c r="I340" s="300"/>
    </row>
    <row r="341" spans="1:9" ht="16.350000000000001" customHeight="1">
      <c r="A341" s="385" t="s">
        <v>1548</v>
      </c>
      <c r="B341" s="342" t="s">
        <v>216</v>
      </c>
      <c r="C341" s="340" t="s">
        <v>1549</v>
      </c>
      <c r="D341" s="311" t="s">
        <v>4912</v>
      </c>
      <c r="E341" s="398">
        <v>1</v>
      </c>
      <c r="F341" s="379"/>
      <c r="G341" s="479">
        <v>232.88</v>
      </c>
      <c r="H341" s="644">
        <f>IF(G341="","",G341-G341*COMPASS!$U$21)</f>
        <v>232.88</v>
      </c>
      <c r="I341" s="300"/>
    </row>
    <row r="342" spans="1:9" ht="16.350000000000001" customHeight="1">
      <c r="A342" s="385" t="s">
        <v>1550</v>
      </c>
      <c r="B342" s="342" t="s">
        <v>216</v>
      </c>
      <c r="C342" s="340" t="s">
        <v>1551</v>
      </c>
      <c r="D342" s="311" t="s">
        <v>15340</v>
      </c>
      <c r="E342" s="398">
        <v>1</v>
      </c>
      <c r="F342" s="379"/>
      <c r="G342" s="479">
        <v>342.33</v>
      </c>
      <c r="H342" s="644">
        <f>IF(G342="","",G342-G342*COMPASS!$U$21)</f>
        <v>342.33</v>
      </c>
      <c r="I342" s="300"/>
    </row>
    <row r="343" spans="1:9" ht="16.350000000000001" customHeight="1">
      <c r="A343" s="385" t="s">
        <v>5035</v>
      </c>
      <c r="B343" s="342" t="s">
        <v>216</v>
      </c>
      <c r="C343" s="340" t="s">
        <v>4913</v>
      </c>
      <c r="D343" s="311" t="s">
        <v>15341</v>
      </c>
      <c r="E343" s="398">
        <v>1</v>
      </c>
      <c r="F343" s="379"/>
      <c r="G343" s="479">
        <v>514.38</v>
      </c>
      <c r="H343" s="644">
        <f>IF(G343="","",G343-G343*COMPASS!$U$21)</f>
        <v>514.38</v>
      </c>
      <c r="I343" s="300"/>
    </row>
    <row r="344" spans="1:9" ht="16.350000000000001" customHeight="1">
      <c r="A344" s="385" t="s">
        <v>4600</v>
      </c>
      <c r="B344" s="342" t="s">
        <v>216</v>
      </c>
      <c r="C344" s="340" t="s">
        <v>4601</v>
      </c>
      <c r="D344" s="311" t="s">
        <v>15342</v>
      </c>
      <c r="E344" s="398">
        <v>1</v>
      </c>
      <c r="F344" s="379"/>
      <c r="G344" s="479">
        <v>342.33</v>
      </c>
      <c r="H344" s="644">
        <f>IF(G344="","",G344-G344*COMPASS!$U$21)</f>
        <v>342.33</v>
      </c>
      <c r="I344" s="300"/>
    </row>
    <row r="345" spans="1:9" ht="16.350000000000001" customHeight="1">
      <c r="A345" s="385" t="s">
        <v>4602</v>
      </c>
      <c r="B345" s="342" t="s">
        <v>216</v>
      </c>
      <c r="C345" s="340" t="s">
        <v>4603</v>
      </c>
      <c r="D345" s="311" t="s">
        <v>15343</v>
      </c>
      <c r="E345" s="398">
        <v>1</v>
      </c>
      <c r="F345" s="379"/>
      <c r="G345" s="479">
        <v>442.47</v>
      </c>
      <c r="H345" s="644">
        <f>IF(G345="","",G345-G345*COMPASS!$U$21)</f>
        <v>442.47</v>
      </c>
      <c r="I345" s="300"/>
    </row>
    <row r="346" spans="1:9" ht="16.350000000000001" customHeight="1">
      <c r="A346" s="347" t="s">
        <v>4817</v>
      </c>
      <c r="B346" s="370" t="s">
        <v>467</v>
      </c>
      <c r="C346" s="340" t="s">
        <v>4818</v>
      </c>
      <c r="D346" s="317" t="s">
        <v>4819</v>
      </c>
      <c r="E346" s="399">
        <v>1</v>
      </c>
      <c r="F346" s="1176"/>
      <c r="G346" s="479">
        <v>10.24</v>
      </c>
      <c r="H346" s="644">
        <f>IF(G346="","",G346-G346*COMPASS!$U$21)</f>
        <v>10.24</v>
      </c>
      <c r="I346" s="300"/>
    </row>
    <row r="347" spans="1:9" ht="16.350000000000001" customHeight="1">
      <c r="A347" s="584" t="s">
        <v>4604</v>
      </c>
      <c r="B347" s="585"/>
      <c r="C347" s="586"/>
      <c r="D347" s="587"/>
      <c r="E347" s="1180"/>
      <c r="F347" s="586"/>
      <c r="G347" s="587"/>
      <c r="H347" s="644" t="str">
        <f>IF(G347="","",G347-G347*COMPASS!$U$21)</f>
        <v/>
      </c>
      <c r="I347" s="300"/>
    </row>
    <row r="348" spans="1:9" ht="16.350000000000001" customHeight="1">
      <c r="A348" s="588" t="s">
        <v>4605</v>
      </c>
      <c r="B348" s="592"/>
      <c r="C348" s="591"/>
      <c r="D348" s="591"/>
      <c r="E348" s="591"/>
      <c r="F348" s="591"/>
      <c r="G348" s="591"/>
      <c r="H348" s="644" t="str">
        <f>IF(G348="","",G348-G348*COMPASS!$U$21)</f>
        <v/>
      </c>
      <c r="I348" s="300"/>
    </row>
    <row r="349" spans="1:9" ht="16.350000000000001" customHeight="1">
      <c r="A349" s="347" t="s">
        <v>4914</v>
      </c>
      <c r="B349" s="370" t="s">
        <v>216</v>
      </c>
      <c r="C349" s="340" t="s">
        <v>4606</v>
      </c>
      <c r="D349" s="317" t="s">
        <v>4915</v>
      </c>
      <c r="E349" s="398">
        <v>10</v>
      </c>
      <c r="F349" s="379"/>
      <c r="G349" s="479">
        <v>63.91</v>
      </c>
      <c r="H349" s="644">
        <f>IF(G349="","",G349-G349*COMPASS!$U$21)</f>
        <v>63.91</v>
      </c>
      <c r="I349" s="300"/>
    </row>
    <row r="350" spans="1:9" ht="16.350000000000001" customHeight="1">
      <c r="A350" s="347" t="s">
        <v>4916</v>
      </c>
      <c r="B350" s="370" t="s">
        <v>216</v>
      </c>
      <c r="C350" s="340" t="s">
        <v>4607</v>
      </c>
      <c r="D350" s="317" t="s">
        <v>4917</v>
      </c>
      <c r="E350" s="398">
        <v>10</v>
      </c>
      <c r="F350" s="379"/>
      <c r="G350" s="479">
        <v>64.86</v>
      </c>
      <c r="H350" s="644">
        <f>IF(G350="","",G350-G350*COMPASS!$U$21)</f>
        <v>64.86</v>
      </c>
      <c r="I350" s="300"/>
    </row>
    <row r="351" spans="1:9" ht="16.350000000000001" customHeight="1">
      <c r="A351" s="347" t="s">
        <v>4918</v>
      </c>
      <c r="B351" s="370" t="s">
        <v>216</v>
      </c>
      <c r="C351" s="340" t="s">
        <v>4608</v>
      </c>
      <c r="D351" s="317" t="s">
        <v>4919</v>
      </c>
      <c r="E351" s="398">
        <v>10</v>
      </c>
      <c r="F351" s="379"/>
      <c r="G351" s="479">
        <v>65.790000000000006</v>
      </c>
      <c r="H351" s="644">
        <f>IF(G351="","",G351-G351*COMPASS!$U$21)</f>
        <v>65.790000000000006</v>
      </c>
      <c r="I351" s="300"/>
    </row>
    <row r="352" spans="1:9" ht="16.350000000000001" customHeight="1">
      <c r="A352" s="347" t="s">
        <v>4920</v>
      </c>
      <c r="B352" s="370" t="s">
        <v>216</v>
      </c>
      <c r="C352" s="340" t="s">
        <v>4609</v>
      </c>
      <c r="D352" s="317" t="s">
        <v>4921</v>
      </c>
      <c r="E352" s="398">
        <v>10</v>
      </c>
      <c r="F352" s="379"/>
      <c r="G352" s="479">
        <v>63.91</v>
      </c>
      <c r="H352" s="644">
        <f>IF(G352="","",G352-G352*COMPASS!$U$21)</f>
        <v>63.91</v>
      </c>
      <c r="I352" s="300"/>
    </row>
    <row r="353" spans="1:9" ht="16.350000000000001" customHeight="1">
      <c r="A353" s="347" t="s">
        <v>4922</v>
      </c>
      <c r="B353" s="370" t="s">
        <v>216</v>
      </c>
      <c r="C353" s="340" t="s">
        <v>4610</v>
      </c>
      <c r="D353" s="317" t="s">
        <v>4923</v>
      </c>
      <c r="E353" s="398">
        <v>10</v>
      </c>
      <c r="F353" s="379"/>
      <c r="G353" s="479">
        <v>64.86</v>
      </c>
      <c r="H353" s="644">
        <f>IF(G353="","",G353-G353*COMPASS!$U$21)</f>
        <v>64.86</v>
      </c>
      <c r="I353" s="300"/>
    </row>
    <row r="354" spans="1:9" ht="16.350000000000001" customHeight="1">
      <c r="A354" s="347" t="s">
        <v>4924</v>
      </c>
      <c r="B354" s="370" t="s">
        <v>216</v>
      </c>
      <c r="C354" s="340" t="s">
        <v>4611</v>
      </c>
      <c r="D354" s="317" t="s">
        <v>4925</v>
      </c>
      <c r="E354" s="398">
        <v>10</v>
      </c>
      <c r="F354" s="379"/>
      <c r="G354" s="479">
        <v>65.790000000000006</v>
      </c>
      <c r="H354" s="644">
        <f>IF(G354="","",G354-G354*COMPASS!$U$21)</f>
        <v>65.790000000000006</v>
      </c>
      <c r="I354" s="300"/>
    </row>
    <row r="355" spans="1:9" ht="16.350000000000001" customHeight="1">
      <c r="A355" s="347" t="s">
        <v>4612</v>
      </c>
      <c r="B355" s="370" t="s">
        <v>216</v>
      </c>
      <c r="C355" s="340" t="s">
        <v>4613</v>
      </c>
      <c r="D355" s="317" t="s">
        <v>4926</v>
      </c>
      <c r="E355" s="398">
        <v>10</v>
      </c>
      <c r="F355" s="379"/>
      <c r="G355" s="479">
        <v>63.91</v>
      </c>
      <c r="H355" s="644">
        <f>IF(G355="","",G355-G355*COMPASS!$U$21)</f>
        <v>63.91</v>
      </c>
      <c r="I355" s="300"/>
    </row>
    <row r="356" spans="1:9" ht="16.350000000000001" customHeight="1">
      <c r="A356" s="347" t="s">
        <v>4614</v>
      </c>
      <c r="B356" s="370" t="s">
        <v>216</v>
      </c>
      <c r="C356" s="340" t="s">
        <v>4615</v>
      </c>
      <c r="D356" s="317" t="s">
        <v>4927</v>
      </c>
      <c r="E356" s="398">
        <v>10</v>
      </c>
      <c r="F356" s="379"/>
      <c r="G356" s="479">
        <v>64.86</v>
      </c>
      <c r="H356" s="644">
        <f>IF(G356="","",G356-G356*COMPASS!$U$21)</f>
        <v>64.86</v>
      </c>
      <c r="I356" s="300"/>
    </row>
    <row r="357" spans="1:9" ht="16.350000000000001" customHeight="1">
      <c r="A357" s="347" t="s">
        <v>4616</v>
      </c>
      <c r="B357" s="370" t="s">
        <v>216</v>
      </c>
      <c r="C357" s="340" t="s">
        <v>4617</v>
      </c>
      <c r="D357" s="317" t="s">
        <v>4928</v>
      </c>
      <c r="E357" s="398">
        <v>10</v>
      </c>
      <c r="F357" s="379"/>
      <c r="G357" s="479">
        <v>65.790000000000006</v>
      </c>
      <c r="H357" s="644">
        <f>IF(G357="","",G357-G357*COMPASS!$U$21)</f>
        <v>65.790000000000006</v>
      </c>
      <c r="I357" s="300"/>
    </row>
    <row r="358" spans="1:9" ht="16.350000000000001" customHeight="1">
      <c r="A358" s="588" t="s">
        <v>4618</v>
      </c>
      <c r="B358" s="592"/>
      <c r="C358" s="591"/>
      <c r="D358" s="591"/>
      <c r="E358" s="591"/>
      <c r="F358" s="591"/>
      <c r="G358" s="591"/>
      <c r="H358" s="644" t="str">
        <f>IF(G358="","",G358-G358*COMPASS!$U$21)</f>
        <v/>
      </c>
      <c r="I358" s="300"/>
    </row>
    <row r="359" spans="1:9" ht="16.350000000000001" customHeight="1">
      <c r="A359" s="347" t="s">
        <v>4619</v>
      </c>
      <c r="B359" s="370" t="s">
        <v>216</v>
      </c>
      <c r="C359" s="340" t="s">
        <v>4620</v>
      </c>
      <c r="D359" s="317" t="s">
        <v>4929</v>
      </c>
      <c r="E359" s="398">
        <v>10</v>
      </c>
      <c r="F359" s="379"/>
      <c r="G359" s="479">
        <v>61.81</v>
      </c>
      <c r="H359" s="644">
        <f>IF(G359="","",G359-G359*COMPASS!$U$21)</f>
        <v>61.81</v>
      </c>
      <c r="I359" s="300"/>
    </row>
    <row r="360" spans="1:9" ht="16.350000000000001" customHeight="1">
      <c r="A360" s="347" t="s">
        <v>4621</v>
      </c>
      <c r="B360" s="370" t="s">
        <v>216</v>
      </c>
      <c r="C360" s="340" t="s">
        <v>4622</v>
      </c>
      <c r="D360" s="317" t="s">
        <v>4930</v>
      </c>
      <c r="E360" s="398">
        <v>10</v>
      </c>
      <c r="F360" s="379"/>
      <c r="G360" s="479">
        <v>64.3</v>
      </c>
      <c r="H360" s="644">
        <f>IF(G360="","",G360-G360*COMPASS!$U$21)</f>
        <v>64.3</v>
      </c>
      <c r="I360" s="300"/>
    </row>
    <row r="361" spans="1:9" ht="16.350000000000001" customHeight="1">
      <c r="A361" s="347" t="s">
        <v>4623</v>
      </c>
      <c r="B361" s="370" t="s">
        <v>216</v>
      </c>
      <c r="C361" s="340" t="s">
        <v>4624</v>
      </c>
      <c r="D361" s="317" t="s">
        <v>4931</v>
      </c>
      <c r="E361" s="398">
        <v>10</v>
      </c>
      <c r="F361" s="379"/>
      <c r="G361" s="479">
        <v>66.78</v>
      </c>
      <c r="H361" s="644">
        <f>IF(G361="","",G361-G361*COMPASS!$U$21)</f>
        <v>66.78</v>
      </c>
      <c r="I361" s="300"/>
    </row>
    <row r="362" spans="1:9" ht="16.350000000000001" customHeight="1">
      <c r="A362" s="347" t="s">
        <v>4625</v>
      </c>
      <c r="B362" s="370" t="s">
        <v>216</v>
      </c>
      <c r="C362" s="340" t="s">
        <v>4626</v>
      </c>
      <c r="D362" s="317" t="s">
        <v>4932</v>
      </c>
      <c r="E362" s="398">
        <v>10</v>
      </c>
      <c r="F362" s="379"/>
      <c r="G362" s="479">
        <v>61.81</v>
      </c>
      <c r="H362" s="644">
        <f>IF(G362="","",G362-G362*COMPASS!$U$21)</f>
        <v>61.81</v>
      </c>
      <c r="I362" s="300"/>
    </row>
    <row r="363" spans="1:9" ht="16.350000000000001" customHeight="1">
      <c r="A363" s="347" t="s">
        <v>4627</v>
      </c>
      <c r="B363" s="370" t="s">
        <v>216</v>
      </c>
      <c r="C363" s="340" t="s">
        <v>4628</v>
      </c>
      <c r="D363" s="317" t="s">
        <v>4933</v>
      </c>
      <c r="E363" s="398">
        <v>10</v>
      </c>
      <c r="F363" s="379"/>
      <c r="G363" s="479">
        <v>64.3</v>
      </c>
      <c r="H363" s="644">
        <f>IF(G363="","",G363-G363*COMPASS!$U$21)</f>
        <v>64.3</v>
      </c>
      <c r="I363" s="300"/>
    </row>
    <row r="364" spans="1:9" ht="16.350000000000001" customHeight="1">
      <c r="A364" s="347" t="s">
        <v>4629</v>
      </c>
      <c r="B364" s="370" t="s">
        <v>216</v>
      </c>
      <c r="C364" s="340" t="s">
        <v>4630</v>
      </c>
      <c r="D364" s="317" t="s">
        <v>4934</v>
      </c>
      <c r="E364" s="398">
        <v>10</v>
      </c>
      <c r="F364" s="379"/>
      <c r="G364" s="479">
        <v>66.78</v>
      </c>
      <c r="H364" s="644">
        <f>IF(G364="","",G364-G364*COMPASS!$U$21)</f>
        <v>66.78</v>
      </c>
      <c r="I364" s="300"/>
    </row>
    <row r="365" spans="1:9" ht="16.350000000000001" customHeight="1">
      <c r="A365" s="347" t="s">
        <v>4935</v>
      </c>
      <c r="B365" s="370" t="s">
        <v>216</v>
      </c>
      <c r="C365" s="340" t="s">
        <v>4631</v>
      </c>
      <c r="D365" s="317" t="s">
        <v>4936</v>
      </c>
      <c r="E365" s="398">
        <v>10</v>
      </c>
      <c r="F365" s="379"/>
      <c r="G365" s="479">
        <v>61.81</v>
      </c>
      <c r="H365" s="644">
        <f>IF(G365="","",G365-G365*COMPASS!$U$21)</f>
        <v>61.81</v>
      </c>
      <c r="I365" s="300"/>
    </row>
    <row r="366" spans="1:9" ht="16.350000000000001" customHeight="1">
      <c r="A366" s="347" t="s">
        <v>4937</v>
      </c>
      <c r="B366" s="370" t="s">
        <v>216</v>
      </c>
      <c r="C366" s="340" t="s">
        <v>4632</v>
      </c>
      <c r="D366" s="317" t="s">
        <v>4938</v>
      </c>
      <c r="E366" s="398">
        <v>10</v>
      </c>
      <c r="F366" s="379"/>
      <c r="G366" s="479">
        <v>64.3</v>
      </c>
      <c r="H366" s="644">
        <f>IF(G366="","",G366-G366*COMPASS!$U$21)</f>
        <v>64.3</v>
      </c>
      <c r="I366" s="300"/>
    </row>
    <row r="367" spans="1:9" ht="16.350000000000001" customHeight="1">
      <c r="A367" s="347" t="s">
        <v>4939</v>
      </c>
      <c r="B367" s="370" t="s">
        <v>216</v>
      </c>
      <c r="C367" s="340" t="s">
        <v>4633</v>
      </c>
      <c r="D367" s="317" t="s">
        <v>4940</v>
      </c>
      <c r="E367" s="398">
        <v>10</v>
      </c>
      <c r="F367" s="379"/>
      <c r="G367" s="479">
        <v>66.78</v>
      </c>
      <c r="H367" s="644">
        <f>IF(G367="","",G367-G367*COMPASS!$U$21)</f>
        <v>66.78</v>
      </c>
      <c r="I367" s="300"/>
    </row>
    <row r="368" spans="1:9" ht="16.350000000000001" customHeight="1">
      <c r="A368" s="588" t="s">
        <v>4634</v>
      </c>
      <c r="B368" s="592"/>
      <c r="C368" s="591"/>
      <c r="D368" s="591"/>
      <c r="E368" s="591"/>
      <c r="F368" s="591"/>
      <c r="G368" s="591"/>
      <c r="H368" s="644" t="str">
        <f>IF(G368="","",G368-G368*COMPASS!$U$21)</f>
        <v/>
      </c>
      <c r="I368" s="300"/>
    </row>
    <row r="369" spans="1:9" ht="16.350000000000001" customHeight="1">
      <c r="A369" s="347" t="s">
        <v>4635</v>
      </c>
      <c r="B369" s="370" t="s">
        <v>216</v>
      </c>
      <c r="C369" s="340" t="s">
        <v>4636</v>
      </c>
      <c r="D369" s="317" t="s">
        <v>4941</v>
      </c>
      <c r="E369" s="398">
        <v>10</v>
      </c>
      <c r="F369" s="379"/>
      <c r="G369" s="479">
        <v>58.97</v>
      </c>
      <c r="H369" s="644">
        <f>IF(G369="","",G369-G369*COMPASS!$U$21)</f>
        <v>58.97</v>
      </c>
      <c r="I369" s="300"/>
    </row>
    <row r="370" spans="1:9" ht="16.350000000000001" customHeight="1">
      <c r="A370" s="347" t="s">
        <v>4637</v>
      </c>
      <c r="B370" s="370" t="s">
        <v>216</v>
      </c>
      <c r="C370" s="340" t="s">
        <v>4638</v>
      </c>
      <c r="D370" s="317" t="s">
        <v>4942</v>
      </c>
      <c r="E370" s="398">
        <v>10</v>
      </c>
      <c r="F370" s="379"/>
      <c r="G370" s="479">
        <v>62.46</v>
      </c>
      <c r="H370" s="644">
        <f>IF(G370="","",G370-G370*COMPASS!$U$21)</f>
        <v>62.46</v>
      </c>
      <c r="I370" s="300"/>
    </row>
    <row r="371" spans="1:9" ht="16.350000000000001" customHeight="1">
      <c r="A371" s="347" t="s">
        <v>4639</v>
      </c>
      <c r="B371" s="370" t="s">
        <v>216</v>
      </c>
      <c r="C371" s="340" t="s">
        <v>4640</v>
      </c>
      <c r="D371" s="317" t="s">
        <v>4943</v>
      </c>
      <c r="E371" s="398">
        <v>10</v>
      </c>
      <c r="F371" s="379"/>
      <c r="G371" s="479">
        <v>65.959999999999994</v>
      </c>
      <c r="H371" s="644">
        <f>IF(G371="","",G371-G371*COMPASS!$U$21)</f>
        <v>65.959999999999994</v>
      </c>
      <c r="I371" s="300"/>
    </row>
    <row r="372" spans="1:9" ht="16.350000000000001" customHeight="1">
      <c r="A372" s="347" t="s">
        <v>4641</v>
      </c>
      <c r="B372" s="370" t="s">
        <v>216</v>
      </c>
      <c r="C372" s="340" t="s">
        <v>4642</v>
      </c>
      <c r="D372" s="317" t="s">
        <v>4944</v>
      </c>
      <c r="E372" s="398">
        <v>10</v>
      </c>
      <c r="F372" s="379"/>
      <c r="G372" s="479">
        <v>58.97</v>
      </c>
      <c r="H372" s="644">
        <f>IF(G372="","",G372-G372*COMPASS!$U$21)</f>
        <v>58.97</v>
      </c>
      <c r="I372" s="300"/>
    </row>
    <row r="373" spans="1:9" ht="16.350000000000001" customHeight="1">
      <c r="A373" s="347" t="s">
        <v>4643</v>
      </c>
      <c r="B373" s="370" t="s">
        <v>216</v>
      </c>
      <c r="C373" s="340" t="s">
        <v>4644</v>
      </c>
      <c r="D373" s="317" t="s">
        <v>4945</v>
      </c>
      <c r="E373" s="398">
        <v>10</v>
      </c>
      <c r="F373" s="379"/>
      <c r="G373" s="479">
        <v>62.46</v>
      </c>
      <c r="H373" s="644">
        <f>IF(G373="","",G373-G373*COMPASS!$U$21)</f>
        <v>62.46</v>
      </c>
      <c r="I373" s="300"/>
    </row>
    <row r="374" spans="1:9" ht="16.350000000000001" customHeight="1">
      <c r="A374" s="347" t="s">
        <v>4645</v>
      </c>
      <c r="B374" s="370" t="s">
        <v>216</v>
      </c>
      <c r="C374" s="340" t="s">
        <v>4646</v>
      </c>
      <c r="D374" s="317" t="s">
        <v>4946</v>
      </c>
      <c r="E374" s="398">
        <v>10</v>
      </c>
      <c r="F374" s="379"/>
      <c r="G374" s="479">
        <v>65.959999999999994</v>
      </c>
      <c r="H374" s="644">
        <f>IF(G374="","",G374-G374*COMPASS!$U$21)</f>
        <v>65.959999999999994</v>
      </c>
      <c r="I374" s="300"/>
    </row>
    <row r="375" spans="1:9" ht="16.350000000000001" customHeight="1">
      <c r="A375" s="347" t="s">
        <v>6933</v>
      </c>
      <c r="B375" s="370" t="s">
        <v>216</v>
      </c>
      <c r="C375" s="340" t="s">
        <v>4647</v>
      </c>
      <c r="D375" s="317" t="s">
        <v>4947</v>
      </c>
      <c r="E375" s="398">
        <v>10</v>
      </c>
      <c r="F375" s="379"/>
      <c r="G375" s="479">
        <v>58.97</v>
      </c>
      <c r="H375" s="644">
        <f>IF(G375="","",G375-G375*COMPASS!$U$21)</f>
        <v>58.97</v>
      </c>
      <c r="I375" s="300"/>
    </row>
    <row r="376" spans="1:9" ht="16.350000000000001" customHeight="1">
      <c r="A376" s="347" t="s">
        <v>6934</v>
      </c>
      <c r="B376" s="370" t="s">
        <v>216</v>
      </c>
      <c r="C376" s="340" t="s">
        <v>4648</v>
      </c>
      <c r="D376" s="317" t="s">
        <v>4948</v>
      </c>
      <c r="E376" s="398">
        <v>10</v>
      </c>
      <c r="F376" s="379"/>
      <c r="G376" s="479">
        <v>62.46</v>
      </c>
      <c r="H376" s="644">
        <f>IF(G376="","",G376-G376*COMPASS!$U$21)</f>
        <v>62.46</v>
      </c>
      <c r="I376" s="300"/>
    </row>
    <row r="377" spans="1:9" ht="16.350000000000001" customHeight="1">
      <c r="A377" s="347" t="s">
        <v>6935</v>
      </c>
      <c r="B377" s="370" t="s">
        <v>216</v>
      </c>
      <c r="C377" s="340" t="s">
        <v>4649</v>
      </c>
      <c r="D377" s="317" t="s">
        <v>4949</v>
      </c>
      <c r="E377" s="398">
        <v>10</v>
      </c>
      <c r="F377" s="379"/>
      <c r="G377" s="479">
        <v>65.959999999999994</v>
      </c>
      <c r="H377" s="644">
        <f>IF(G377="","",G377-G377*COMPASS!$U$21)</f>
        <v>65.959999999999994</v>
      </c>
      <c r="I377" s="300"/>
    </row>
    <row r="378" spans="1:9" ht="16.350000000000001" customHeight="1">
      <c r="A378" s="584" t="s">
        <v>4650</v>
      </c>
      <c r="B378" s="585"/>
      <c r="C378" s="586"/>
      <c r="D378" s="587"/>
      <c r="E378" s="587"/>
      <c r="F378" s="586"/>
      <c r="G378" s="587"/>
      <c r="H378" s="644" t="str">
        <f>IF(G378="","",G378-G378*COMPASS!$U$21)</f>
        <v/>
      </c>
      <c r="I378" s="300"/>
    </row>
    <row r="379" spans="1:9" ht="16.350000000000001" customHeight="1">
      <c r="A379" s="347" t="s">
        <v>4651</v>
      </c>
      <c r="B379" s="370" t="s">
        <v>216</v>
      </c>
      <c r="C379" s="340" t="s">
        <v>4652</v>
      </c>
      <c r="D379" s="317" t="s">
        <v>4950</v>
      </c>
      <c r="E379" s="398">
        <v>10</v>
      </c>
      <c r="F379" s="379"/>
      <c r="G379" s="479">
        <v>17.350000000000001</v>
      </c>
      <c r="H379" s="644">
        <f>IF(G379="","",G379-G379*COMPASS!$U$21)</f>
        <v>17.350000000000001</v>
      </c>
      <c r="I379" s="300"/>
    </row>
    <row r="380" spans="1:9" ht="16.350000000000001" customHeight="1">
      <c r="A380" s="347" t="s">
        <v>4653</v>
      </c>
      <c r="B380" s="370" t="s">
        <v>216</v>
      </c>
      <c r="C380" s="340" t="s">
        <v>4654</v>
      </c>
      <c r="D380" s="317" t="s">
        <v>4951</v>
      </c>
      <c r="E380" s="398">
        <v>10</v>
      </c>
      <c r="F380" s="379"/>
      <c r="G380" s="479">
        <v>17.350000000000001</v>
      </c>
      <c r="H380" s="644">
        <f>IF(G380="","",G380-G380*COMPASS!$U$21)</f>
        <v>17.350000000000001</v>
      </c>
      <c r="I380" s="300"/>
    </row>
    <row r="381" spans="1:9" ht="16.350000000000001" customHeight="1">
      <c r="A381" s="347" t="s">
        <v>4655</v>
      </c>
      <c r="B381" s="370" t="s">
        <v>216</v>
      </c>
      <c r="C381" s="340" t="s">
        <v>4656</v>
      </c>
      <c r="D381" s="317" t="s">
        <v>4952</v>
      </c>
      <c r="E381" s="398">
        <v>10</v>
      </c>
      <c r="F381" s="379"/>
      <c r="G381" s="479">
        <v>15.89</v>
      </c>
      <c r="H381" s="644">
        <f>IF(G381="","",G381-G381*COMPASS!$U$21)</f>
        <v>15.89</v>
      </c>
      <c r="I381" s="300"/>
    </row>
    <row r="382" spans="1:9" ht="16.350000000000001" customHeight="1">
      <c r="A382" s="347" t="s">
        <v>8493</v>
      </c>
      <c r="B382" s="370" t="s">
        <v>216</v>
      </c>
      <c r="C382" s="317" t="s">
        <v>8494</v>
      </c>
      <c r="D382" s="317" t="s">
        <v>8495</v>
      </c>
      <c r="E382" s="398">
        <v>10</v>
      </c>
      <c r="F382" s="379"/>
      <c r="G382" s="479">
        <v>16.809999999999999</v>
      </c>
      <c r="H382" s="644">
        <f>IF(G382="","",G382-G382*COMPASS!$U$21)</f>
        <v>16.809999999999999</v>
      </c>
      <c r="I382" s="300"/>
    </row>
    <row r="383" spans="1:9" ht="16.350000000000001" customHeight="1">
      <c r="A383" s="347" t="s">
        <v>4657</v>
      </c>
      <c r="B383" s="370" t="s">
        <v>216</v>
      </c>
      <c r="C383" s="340" t="s">
        <v>4658</v>
      </c>
      <c r="D383" s="317" t="s">
        <v>4953</v>
      </c>
      <c r="E383" s="398">
        <v>10</v>
      </c>
      <c r="F383" s="379"/>
      <c r="G383" s="479">
        <v>15.89</v>
      </c>
      <c r="H383" s="644">
        <f>IF(G383="","",G383-G383*COMPASS!$U$21)</f>
        <v>15.89</v>
      </c>
      <c r="I383" s="300"/>
    </row>
    <row r="384" spans="1:9" ht="16.350000000000001" customHeight="1">
      <c r="A384" s="347" t="s">
        <v>4659</v>
      </c>
      <c r="B384" s="370" t="s">
        <v>216</v>
      </c>
      <c r="C384" s="340" t="s">
        <v>4660</v>
      </c>
      <c r="D384" s="317" t="s">
        <v>4954</v>
      </c>
      <c r="E384" s="398">
        <v>10</v>
      </c>
      <c r="F384" s="379"/>
      <c r="G384" s="479">
        <v>16.489999999999998</v>
      </c>
      <c r="H384" s="644">
        <f>IF(G384="","",G384-G384*COMPASS!$U$21)</f>
        <v>16.489999999999998</v>
      </c>
      <c r="I384" s="300"/>
    </row>
    <row r="385" spans="1:9" ht="16.350000000000001" customHeight="1">
      <c r="A385" s="347" t="s">
        <v>4661</v>
      </c>
      <c r="B385" s="370" t="s">
        <v>216</v>
      </c>
      <c r="C385" s="340" t="s">
        <v>4662</v>
      </c>
      <c r="D385" s="317" t="s">
        <v>4955</v>
      </c>
      <c r="E385" s="398">
        <v>10</v>
      </c>
      <c r="F385" s="379"/>
      <c r="G385" s="479">
        <v>16.489999999999998</v>
      </c>
      <c r="H385" s="644">
        <f>IF(G385="","",G385-G385*COMPASS!$U$21)</f>
        <v>16.489999999999998</v>
      </c>
      <c r="I385" s="300"/>
    </row>
    <row r="386" spans="1:9" ht="16.350000000000001" customHeight="1">
      <c r="A386" s="584" t="s">
        <v>4663</v>
      </c>
      <c r="B386" s="585"/>
      <c r="C386" s="586"/>
      <c r="D386" s="587"/>
      <c r="E386" s="587"/>
      <c r="F386" s="586"/>
      <c r="G386" s="587"/>
      <c r="H386" s="644" t="str">
        <f>IF(G386="","",G386-G386*COMPASS!$U$21)</f>
        <v/>
      </c>
      <c r="I386" s="300"/>
    </row>
    <row r="387" spans="1:9" ht="16.350000000000001" customHeight="1">
      <c r="A387" s="347" t="s">
        <v>5036</v>
      </c>
      <c r="B387" s="370" t="s">
        <v>216</v>
      </c>
      <c r="C387" s="294" t="s">
        <v>4956</v>
      </c>
      <c r="D387" s="311" t="s">
        <v>9082</v>
      </c>
      <c r="E387" s="398">
        <v>1000</v>
      </c>
      <c r="F387" s="379"/>
      <c r="G387" s="479">
        <v>9.7899999999999991</v>
      </c>
      <c r="H387" s="644">
        <f>IF(G387="","",G387-G387*COMPASS!$U$21)</f>
        <v>9.7899999999999991</v>
      </c>
      <c r="I387" s="300"/>
    </row>
    <row r="388" spans="1:9" ht="16.350000000000001" customHeight="1">
      <c r="A388" s="347" t="s">
        <v>5037</v>
      </c>
      <c r="B388" s="370" t="s">
        <v>216</v>
      </c>
      <c r="C388" s="294" t="s">
        <v>4957</v>
      </c>
      <c r="D388" s="311" t="s">
        <v>9083</v>
      </c>
      <c r="E388" s="398">
        <v>1000</v>
      </c>
      <c r="F388" s="379"/>
      <c r="G388" s="479">
        <v>10.54</v>
      </c>
      <c r="H388" s="644">
        <f>IF(G388="","",G388-G388*COMPASS!$U$21)</f>
        <v>10.54</v>
      </c>
      <c r="I388" s="300"/>
    </row>
    <row r="389" spans="1:9" ht="16.350000000000001" customHeight="1">
      <c r="A389" s="347" t="s">
        <v>5038</v>
      </c>
      <c r="B389" s="370" t="s">
        <v>467</v>
      </c>
      <c r="C389" s="294" t="s">
        <v>4958</v>
      </c>
      <c r="D389" s="311" t="s">
        <v>12829</v>
      </c>
      <c r="E389" s="384">
        <v>1</v>
      </c>
      <c r="F389" s="379"/>
      <c r="G389" s="479">
        <v>7.23</v>
      </c>
      <c r="H389" s="644">
        <f>IF(G389="","",G389-G389*COMPASS!$U$21)</f>
        <v>7.23</v>
      </c>
      <c r="I389" s="300"/>
    </row>
    <row r="390" spans="1:9" ht="16.350000000000001" customHeight="1">
      <c r="A390" s="347" t="s">
        <v>5039</v>
      </c>
      <c r="B390" s="370" t="s">
        <v>216</v>
      </c>
      <c r="C390" s="294" t="s">
        <v>4959</v>
      </c>
      <c r="D390" s="311" t="s">
        <v>9084</v>
      </c>
      <c r="E390" s="398">
        <v>200</v>
      </c>
      <c r="F390" s="379"/>
      <c r="G390" s="479">
        <v>7.98</v>
      </c>
      <c r="H390" s="644">
        <f>IF(G390="","",G390-G390*COMPASS!$U$21)</f>
        <v>7.98</v>
      </c>
      <c r="I390" s="300"/>
    </row>
    <row r="391" spans="1:9" ht="16.350000000000001" customHeight="1">
      <c r="A391" s="347" t="s">
        <v>4375</v>
      </c>
      <c r="B391" s="370" t="s">
        <v>216</v>
      </c>
      <c r="C391" s="294" t="s">
        <v>4367</v>
      </c>
      <c r="D391" s="311" t="s">
        <v>9085</v>
      </c>
      <c r="E391" s="398">
        <v>200</v>
      </c>
      <c r="F391" s="379"/>
      <c r="G391" s="479">
        <v>2.2400000000000002</v>
      </c>
      <c r="H391" s="644">
        <f>IF(G391="","",G391-G391*COMPASS!$U$21)</f>
        <v>2.2400000000000002</v>
      </c>
      <c r="I391" s="300"/>
    </row>
    <row r="392" spans="1:9" ht="16.350000000000001" customHeight="1">
      <c r="A392" s="347" t="s">
        <v>4376</v>
      </c>
      <c r="B392" s="370" t="s">
        <v>216</v>
      </c>
      <c r="C392" s="294" t="s">
        <v>4368</v>
      </c>
      <c r="D392" s="311" t="s">
        <v>9086</v>
      </c>
      <c r="E392" s="398">
        <v>200</v>
      </c>
      <c r="F392" s="379"/>
      <c r="G392" s="479">
        <v>3.43</v>
      </c>
      <c r="H392" s="644">
        <f>IF(G392="","",G392-G392*COMPASS!$U$21)</f>
        <v>3.43</v>
      </c>
      <c r="I392" s="300"/>
    </row>
    <row r="393" spans="1:9" ht="16.350000000000001" customHeight="1">
      <c r="A393" s="347" t="s">
        <v>5040</v>
      </c>
      <c r="B393" s="370" t="s">
        <v>216</v>
      </c>
      <c r="C393" s="294" t="s">
        <v>4960</v>
      </c>
      <c r="D393" s="311" t="s">
        <v>12830</v>
      </c>
      <c r="E393" s="398">
        <v>1000</v>
      </c>
      <c r="F393" s="379"/>
      <c r="G393" s="479">
        <v>11.69</v>
      </c>
      <c r="H393" s="644">
        <f>IF(G393="","",G393-G393*COMPASS!$U$21)</f>
        <v>11.69</v>
      </c>
      <c r="I393" s="300"/>
    </row>
    <row r="394" spans="1:9" ht="16.350000000000001" customHeight="1">
      <c r="A394" s="347" t="s">
        <v>5041</v>
      </c>
      <c r="B394" s="370" t="s">
        <v>216</v>
      </c>
      <c r="C394" s="294" t="s">
        <v>4961</v>
      </c>
      <c r="D394" s="311" t="s">
        <v>12831</v>
      </c>
      <c r="E394" s="398">
        <v>1000</v>
      </c>
      <c r="F394" s="379"/>
      <c r="G394" s="479">
        <v>16.87</v>
      </c>
      <c r="H394" s="644">
        <f>IF(G394="","",G394-G394*COMPASS!$U$21)</f>
        <v>16.87</v>
      </c>
      <c r="I394" s="300"/>
    </row>
    <row r="395" spans="1:9" ht="16.350000000000001" customHeight="1">
      <c r="A395" s="347" t="s">
        <v>4372</v>
      </c>
      <c r="B395" s="370" t="s">
        <v>216</v>
      </c>
      <c r="C395" s="294" t="s">
        <v>4364</v>
      </c>
      <c r="D395" s="311" t="s">
        <v>9087</v>
      </c>
      <c r="E395" s="398">
        <v>200</v>
      </c>
      <c r="F395" s="379"/>
      <c r="G395" s="479">
        <v>6.71</v>
      </c>
      <c r="H395" s="644">
        <f>IF(G395="","",G395-G395*COMPASS!$U$21)</f>
        <v>6.71</v>
      </c>
      <c r="I395" s="300"/>
    </row>
    <row r="396" spans="1:9" ht="16.350000000000001" customHeight="1">
      <c r="A396" s="347" t="s">
        <v>5042</v>
      </c>
      <c r="B396" s="370" t="s">
        <v>216</v>
      </c>
      <c r="C396" s="294" t="s">
        <v>4962</v>
      </c>
      <c r="D396" s="311" t="s">
        <v>9088</v>
      </c>
      <c r="E396" s="398">
        <v>1000</v>
      </c>
      <c r="F396" s="379"/>
      <c r="G396" s="479">
        <v>11.9</v>
      </c>
      <c r="H396" s="644">
        <f>IF(G396="","",G396-G396*COMPASS!$U$21)</f>
        <v>11.9</v>
      </c>
      <c r="I396" s="300"/>
    </row>
    <row r="397" spans="1:9" ht="16.350000000000001" customHeight="1">
      <c r="A397" s="347" t="s">
        <v>7599</v>
      </c>
      <c r="B397" s="370" t="s">
        <v>467</v>
      </c>
      <c r="C397" s="294" t="s">
        <v>7600</v>
      </c>
      <c r="D397" s="311" t="s">
        <v>12832</v>
      </c>
      <c r="E397" s="384">
        <v>1</v>
      </c>
      <c r="F397" s="379"/>
      <c r="G397" s="479">
        <v>16.399999999999999</v>
      </c>
      <c r="H397" s="644">
        <f>IF(G397="","",G397-G397*COMPASS!$U$21)</f>
        <v>16.399999999999999</v>
      </c>
      <c r="I397" s="300"/>
    </row>
    <row r="398" spans="1:9" ht="16.350000000000001" customHeight="1">
      <c r="A398" s="347" t="s">
        <v>9089</v>
      </c>
      <c r="B398" s="370" t="s">
        <v>216</v>
      </c>
      <c r="C398" s="294" t="s">
        <v>9090</v>
      </c>
      <c r="D398" s="311" t="s">
        <v>12833</v>
      </c>
      <c r="E398" s="398">
        <v>200</v>
      </c>
      <c r="F398" s="379"/>
      <c r="G398" s="479">
        <v>26.3</v>
      </c>
      <c r="H398" s="644">
        <f>IF(G398="","",G398-G398*COMPASS!$U$21)</f>
        <v>26.3</v>
      </c>
      <c r="I398" s="300"/>
    </row>
    <row r="399" spans="1:9" ht="16.350000000000001" customHeight="1">
      <c r="A399" s="347" t="s">
        <v>4373</v>
      </c>
      <c r="B399" s="370" t="s">
        <v>216</v>
      </c>
      <c r="C399" s="294" t="s">
        <v>4365</v>
      </c>
      <c r="D399" s="311" t="s">
        <v>9091</v>
      </c>
      <c r="E399" s="398">
        <v>200</v>
      </c>
      <c r="F399" s="379"/>
      <c r="G399" s="479">
        <v>11.41666</v>
      </c>
      <c r="H399" s="644">
        <f>IF(G399="","",G399-G399*COMPASS!$U$21)</f>
        <v>11.41666</v>
      </c>
      <c r="I399" s="300"/>
    </row>
    <row r="400" spans="1:9" ht="16.350000000000001" customHeight="1">
      <c r="A400" s="347" t="s">
        <v>4374</v>
      </c>
      <c r="B400" s="370" t="s">
        <v>216</v>
      </c>
      <c r="C400" s="294" t="s">
        <v>4366</v>
      </c>
      <c r="D400" s="311" t="s">
        <v>9092</v>
      </c>
      <c r="E400" s="398">
        <v>1000</v>
      </c>
      <c r="F400" s="379"/>
      <c r="G400" s="479">
        <v>21.325740000000003</v>
      </c>
      <c r="H400" s="644">
        <f>IF(G400="","",G400-G400*COMPASS!$U$21)</f>
        <v>21.325740000000003</v>
      </c>
      <c r="I400" s="300"/>
    </row>
    <row r="401" spans="1:9" ht="16.350000000000001" customHeight="1">
      <c r="A401" s="580" t="s">
        <v>4820</v>
      </c>
      <c r="B401" s="581"/>
      <c r="C401" s="582"/>
      <c r="D401" s="583"/>
      <c r="E401" s="583"/>
      <c r="F401" s="582"/>
      <c r="G401" s="583"/>
      <c r="H401" s="644" t="str">
        <f>IF(G401="","",G401-G401*COMPASS!$U$21)</f>
        <v/>
      </c>
      <c r="I401" s="300"/>
    </row>
    <row r="402" spans="1:9" ht="16.350000000000001" customHeight="1">
      <c r="A402" s="584" t="s">
        <v>4963</v>
      </c>
      <c r="B402" s="585"/>
      <c r="C402" s="586"/>
      <c r="D402" s="587"/>
      <c r="E402" s="587"/>
      <c r="F402" s="586"/>
      <c r="G402" s="587"/>
      <c r="H402" s="644" t="str">
        <f>IF(G402="","",G402-G402*COMPASS!$U$21)</f>
        <v/>
      </c>
      <c r="I402" s="300"/>
    </row>
    <row r="403" spans="1:9" ht="16.350000000000001" customHeight="1">
      <c r="A403" s="588" t="s">
        <v>4964</v>
      </c>
      <c r="B403" s="592"/>
      <c r="C403" s="591"/>
      <c r="D403" s="591"/>
      <c r="E403" s="591"/>
      <c r="F403" s="591"/>
      <c r="G403" s="591"/>
      <c r="H403" s="644" t="str">
        <f>IF(G403="","",G403-G403*COMPASS!$U$21)</f>
        <v/>
      </c>
      <c r="I403" s="300"/>
    </row>
    <row r="404" spans="1:9" ht="16.350000000000001" customHeight="1">
      <c r="A404" s="341" t="s">
        <v>6988</v>
      </c>
      <c r="B404" s="370" t="s">
        <v>216</v>
      </c>
      <c r="C404" s="340" t="s">
        <v>4965</v>
      </c>
      <c r="D404" s="317" t="s">
        <v>4966</v>
      </c>
      <c r="E404" s="398">
        <v>1</v>
      </c>
      <c r="F404" s="379"/>
      <c r="G404" s="479">
        <v>34.04</v>
      </c>
      <c r="H404" s="644">
        <f>IF(G404="","",G404-G404*COMPASS!$U$21)</f>
        <v>34.04</v>
      </c>
      <c r="I404" s="300"/>
    </row>
    <row r="405" spans="1:9" ht="16.350000000000001" customHeight="1">
      <c r="A405" s="341" t="s">
        <v>6989</v>
      </c>
      <c r="B405" s="370" t="s">
        <v>216</v>
      </c>
      <c r="C405" s="340" t="s">
        <v>4967</v>
      </c>
      <c r="D405" s="317" t="s">
        <v>4968</v>
      </c>
      <c r="E405" s="398">
        <v>1</v>
      </c>
      <c r="F405" s="379"/>
      <c r="G405" s="479">
        <v>35.56</v>
      </c>
      <c r="H405" s="644">
        <f>IF(G405="","",G405-G405*COMPASS!$U$21)</f>
        <v>35.56</v>
      </c>
      <c r="I405" s="300"/>
    </row>
    <row r="406" spans="1:9" ht="16.350000000000001" customHeight="1">
      <c r="A406" s="341" t="s">
        <v>6990</v>
      </c>
      <c r="B406" s="370" t="s">
        <v>216</v>
      </c>
      <c r="C406" s="340" t="s">
        <v>4969</v>
      </c>
      <c r="D406" s="317" t="s">
        <v>4970</v>
      </c>
      <c r="E406" s="398">
        <v>1</v>
      </c>
      <c r="F406" s="379"/>
      <c r="G406" s="479">
        <v>37.07</v>
      </c>
      <c r="H406" s="644">
        <f>IF(G406="","",G406-G406*COMPASS!$U$21)</f>
        <v>37.07</v>
      </c>
      <c r="I406" s="300"/>
    </row>
    <row r="407" spans="1:9" ht="16.350000000000001" customHeight="1">
      <c r="A407" s="341" t="s">
        <v>6991</v>
      </c>
      <c r="B407" s="370" t="s">
        <v>216</v>
      </c>
      <c r="C407" s="340" t="s">
        <v>4971</v>
      </c>
      <c r="D407" s="317" t="s">
        <v>4972</v>
      </c>
      <c r="E407" s="398">
        <v>1</v>
      </c>
      <c r="F407" s="379"/>
      <c r="G407" s="479">
        <v>32.29</v>
      </c>
      <c r="H407" s="644">
        <f>IF(G407="","",G407-G407*COMPASS!$U$21)</f>
        <v>32.29</v>
      </c>
      <c r="I407" s="300"/>
    </row>
    <row r="408" spans="1:9" ht="16.350000000000001" customHeight="1">
      <c r="A408" s="341" t="s">
        <v>6992</v>
      </c>
      <c r="B408" s="370" t="s">
        <v>216</v>
      </c>
      <c r="C408" s="340" t="s">
        <v>4973</v>
      </c>
      <c r="D408" s="317" t="s">
        <v>4974</v>
      </c>
      <c r="E408" s="398">
        <v>1</v>
      </c>
      <c r="F408" s="379"/>
      <c r="G408" s="479">
        <v>34.44</v>
      </c>
      <c r="H408" s="644">
        <f>IF(G408="","",G408-G408*COMPASS!$U$21)</f>
        <v>34.44</v>
      </c>
      <c r="I408" s="300"/>
    </row>
    <row r="409" spans="1:9" ht="16.350000000000001" customHeight="1">
      <c r="A409" s="341" t="s">
        <v>6993</v>
      </c>
      <c r="B409" s="370" t="s">
        <v>216</v>
      </c>
      <c r="C409" s="340" t="s">
        <v>4975</v>
      </c>
      <c r="D409" s="317" t="s">
        <v>4976</v>
      </c>
      <c r="E409" s="398">
        <v>1</v>
      </c>
      <c r="F409" s="379"/>
      <c r="G409" s="479">
        <v>36.659999999999997</v>
      </c>
      <c r="H409" s="644">
        <f>IF(G409="","",G409-G409*COMPASS!$U$21)</f>
        <v>36.659999999999997</v>
      </c>
      <c r="I409" s="300"/>
    </row>
    <row r="410" spans="1:9" ht="16.350000000000001" customHeight="1">
      <c r="A410" s="341" t="s">
        <v>6994</v>
      </c>
      <c r="B410" s="370" t="s">
        <v>216</v>
      </c>
      <c r="C410" s="340" t="s">
        <v>4977</v>
      </c>
      <c r="D410" s="317" t="s">
        <v>4978</v>
      </c>
      <c r="E410" s="398">
        <v>10</v>
      </c>
      <c r="F410" s="379"/>
      <c r="G410" s="479">
        <v>32.32</v>
      </c>
      <c r="H410" s="644">
        <f>IF(G410="","",G410-G410*COMPASS!$U$21)</f>
        <v>32.32</v>
      </c>
      <c r="I410" s="300"/>
    </row>
    <row r="411" spans="1:9" ht="16.350000000000001" customHeight="1">
      <c r="A411" s="341" t="s">
        <v>6995</v>
      </c>
      <c r="B411" s="370" t="s">
        <v>216</v>
      </c>
      <c r="C411" s="340" t="s">
        <v>4979</v>
      </c>
      <c r="D411" s="317" t="s">
        <v>4980</v>
      </c>
      <c r="E411" s="398">
        <v>10</v>
      </c>
      <c r="F411" s="379"/>
      <c r="G411" s="479">
        <v>35.81</v>
      </c>
      <c r="H411" s="644">
        <f>IF(G411="","",G411-G411*COMPASS!$U$21)</f>
        <v>35.81</v>
      </c>
      <c r="I411" s="300"/>
    </row>
    <row r="412" spans="1:9" ht="16.350000000000001" customHeight="1">
      <c r="A412" s="341" t="s">
        <v>6996</v>
      </c>
      <c r="B412" s="370" t="s">
        <v>216</v>
      </c>
      <c r="C412" s="340" t="s">
        <v>4981</v>
      </c>
      <c r="D412" s="317" t="s">
        <v>4982</v>
      </c>
      <c r="E412" s="398">
        <v>10</v>
      </c>
      <c r="F412" s="379"/>
      <c r="G412" s="479">
        <v>39.299999999999997</v>
      </c>
      <c r="H412" s="644">
        <f>IF(G412="","",G412-G412*COMPASS!$U$21)</f>
        <v>39.299999999999997</v>
      </c>
      <c r="I412" s="300"/>
    </row>
    <row r="413" spans="1:9" ht="16.350000000000001" customHeight="1">
      <c r="A413" s="588" t="s">
        <v>4983</v>
      </c>
      <c r="B413" s="592"/>
      <c r="C413" s="591"/>
      <c r="D413" s="591"/>
      <c r="E413" s="591"/>
      <c r="F413" s="591"/>
      <c r="G413" s="591"/>
      <c r="H413" s="644" t="str">
        <f>IF(G413="","",G413-G413*COMPASS!$U$21)</f>
        <v/>
      </c>
      <c r="I413" s="300"/>
    </row>
    <row r="414" spans="1:9" ht="16.350000000000001" customHeight="1">
      <c r="A414" s="341" t="s">
        <v>6997</v>
      </c>
      <c r="B414" s="370" t="s">
        <v>216</v>
      </c>
      <c r="C414" s="340" t="s">
        <v>4984</v>
      </c>
      <c r="D414" s="317" t="s">
        <v>4985</v>
      </c>
      <c r="E414" s="398">
        <v>10</v>
      </c>
      <c r="F414" s="379"/>
      <c r="G414" s="479">
        <v>29.45</v>
      </c>
      <c r="H414" s="644">
        <f>IF(G414="","",G414-G414*COMPASS!$U$21)</f>
        <v>29.45</v>
      </c>
      <c r="I414" s="300"/>
    </row>
    <row r="415" spans="1:9" ht="16.350000000000001" customHeight="1">
      <c r="A415" s="341" t="s">
        <v>6998</v>
      </c>
      <c r="B415" s="370" t="s">
        <v>216</v>
      </c>
      <c r="C415" s="340" t="s">
        <v>4986</v>
      </c>
      <c r="D415" s="317" t="s">
        <v>4987</v>
      </c>
      <c r="E415" s="398">
        <v>10</v>
      </c>
      <c r="F415" s="379"/>
      <c r="G415" s="479">
        <v>31.76</v>
      </c>
      <c r="H415" s="644">
        <f>IF(G415="","",G415-G415*COMPASS!$U$21)</f>
        <v>31.76</v>
      </c>
      <c r="I415" s="300"/>
    </row>
    <row r="416" spans="1:9" ht="16.350000000000001" customHeight="1">
      <c r="A416" s="341" t="s">
        <v>6999</v>
      </c>
      <c r="B416" s="370" t="s">
        <v>216</v>
      </c>
      <c r="C416" s="340" t="s">
        <v>4988</v>
      </c>
      <c r="D416" s="317" t="s">
        <v>4989</v>
      </c>
      <c r="E416" s="398">
        <v>10</v>
      </c>
      <c r="F416" s="379"/>
      <c r="G416" s="479">
        <v>34.090000000000003</v>
      </c>
      <c r="H416" s="644">
        <f>IF(G416="","",G416-G416*COMPASS!$U$21)</f>
        <v>34.090000000000003</v>
      </c>
      <c r="I416" s="300"/>
    </row>
    <row r="417" spans="1:9" ht="16.350000000000001" customHeight="1">
      <c r="A417" s="341" t="s">
        <v>7000</v>
      </c>
      <c r="B417" s="370" t="s">
        <v>216</v>
      </c>
      <c r="C417" s="340" t="s">
        <v>4990</v>
      </c>
      <c r="D417" s="317" t="s">
        <v>4991</v>
      </c>
      <c r="E417" s="398">
        <v>10</v>
      </c>
      <c r="F417" s="379"/>
      <c r="G417" s="479">
        <v>31.68</v>
      </c>
      <c r="H417" s="644">
        <f>IF(G417="","",G417-G417*COMPASS!$U$21)</f>
        <v>31.68</v>
      </c>
      <c r="I417" s="300"/>
    </row>
    <row r="418" spans="1:9" ht="16.350000000000001" customHeight="1">
      <c r="A418" s="341" t="s">
        <v>7001</v>
      </c>
      <c r="B418" s="370" t="s">
        <v>216</v>
      </c>
      <c r="C418" s="340" t="s">
        <v>4992</v>
      </c>
      <c r="D418" s="317" t="s">
        <v>4993</v>
      </c>
      <c r="E418" s="398">
        <v>10</v>
      </c>
      <c r="F418" s="379"/>
      <c r="G418" s="479">
        <v>34</v>
      </c>
      <c r="H418" s="644">
        <f>IF(G418="","",G418-G418*COMPASS!$U$21)</f>
        <v>34</v>
      </c>
      <c r="I418" s="300"/>
    </row>
    <row r="419" spans="1:9" ht="16.350000000000001" customHeight="1">
      <c r="A419" s="341" t="s">
        <v>7002</v>
      </c>
      <c r="B419" s="370" t="s">
        <v>216</v>
      </c>
      <c r="C419" s="340" t="s">
        <v>4994</v>
      </c>
      <c r="D419" s="317" t="s">
        <v>4995</v>
      </c>
      <c r="E419" s="398">
        <v>10</v>
      </c>
      <c r="F419" s="379"/>
      <c r="G419" s="479">
        <v>36.340000000000003</v>
      </c>
      <c r="H419" s="644">
        <f>IF(G419="","",G419-G419*COMPASS!$U$21)</f>
        <v>36.340000000000003</v>
      </c>
      <c r="I419" s="300"/>
    </row>
    <row r="420" spans="1:9" ht="16.350000000000001" customHeight="1">
      <c r="A420" s="341" t="s">
        <v>7003</v>
      </c>
      <c r="B420" s="370" t="s">
        <v>216</v>
      </c>
      <c r="C420" s="340" t="s">
        <v>4996</v>
      </c>
      <c r="D420" s="317" t="s">
        <v>4997</v>
      </c>
      <c r="E420" s="398">
        <v>10</v>
      </c>
      <c r="F420" s="379"/>
      <c r="G420" s="479">
        <v>30.92</v>
      </c>
      <c r="H420" s="644">
        <f>IF(G420="","",G420-G420*COMPASS!$U$21)</f>
        <v>30.92</v>
      </c>
      <c r="I420" s="300"/>
    </row>
    <row r="421" spans="1:9" ht="16.350000000000001" customHeight="1">
      <c r="A421" s="341" t="s">
        <v>7004</v>
      </c>
      <c r="B421" s="370" t="s">
        <v>216</v>
      </c>
      <c r="C421" s="340" t="s">
        <v>4998</v>
      </c>
      <c r="D421" s="317" t="s">
        <v>4999</v>
      </c>
      <c r="E421" s="398">
        <v>10</v>
      </c>
      <c r="F421" s="379"/>
      <c r="G421" s="479">
        <v>33.82</v>
      </c>
      <c r="H421" s="644">
        <f>IF(G421="","",G421-G421*COMPASS!$U$21)</f>
        <v>33.82</v>
      </c>
      <c r="I421" s="300"/>
    </row>
    <row r="422" spans="1:9" ht="16.350000000000001" customHeight="1">
      <c r="A422" s="341" t="s">
        <v>7005</v>
      </c>
      <c r="B422" s="370" t="s">
        <v>216</v>
      </c>
      <c r="C422" s="340" t="s">
        <v>5000</v>
      </c>
      <c r="D422" s="317" t="s">
        <v>5001</v>
      </c>
      <c r="E422" s="398">
        <v>10</v>
      </c>
      <c r="F422" s="379"/>
      <c r="G422" s="479">
        <v>36.700000000000003</v>
      </c>
      <c r="H422" s="644">
        <f>IF(G422="","",G422-G422*COMPASS!$U$21)</f>
        <v>36.700000000000003</v>
      </c>
      <c r="I422" s="300"/>
    </row>
    <row r="423" spans="1:9" ht="16.350000000000001" customHeight="1">
      <c r="A423" s="588" t="s">
        <v>5002</v>
      </c>
      <c r="B423" s="592"/>
      <c r="C423" s="591"/>
      <c r="D423" s="591"/>
      <c r="E423" s="591"/>
      <c r="F423" s="591"/>
      <c r="G423" s="591"/>
      <c r="H423" s="644" t="str">
        <f>IF(G423="","",G423-G423*COMPASS!$U$21)</f>
        <v/>
      </c>
      <c r="I423" s="300"/>
    </row>
    <row r="424" spans="1:9" ht="16.350000000000001" customHeight="1">
      <c r="A424" s="341" t="s">
        <v>7006</v>
      </c>
      <c r="B424" s="370" t="s">
        <v>467</v>
      </c>
      <c r="C424" s="340" t="s">
        <v>5003</v>
      </c>
      <c r="D424" s="317" t="s">
        <v>5004</v>
      </c>
      <c r="E424" s="384">
        <v>1</v>
      </c>
      <c r="F424" s="379"/>
      <c r="G424" s="479">
        <v>31.56</v>
      </c>
      <c r="H424" s="644">
        <f>IF(G424="","",G424-G424*COMPASS!$U$21)</f>
        <v>31.56</v>
      </c>
      <c r="I424" s="300"/>
    </row>
    <row r="425" spans="1:9" ht="16.350000000000001" customHeight="1">
      <c r="A425" s="341" t="s">
        <v>7007</v>
      </c>
      <c r="B425" s="370" t="s">
        <v>467</v>
      </c>
      <c r="C425" s="340" t="s">
        <v>5005</v>
      </c>
      <c r="D425" s="317" t="s">
        <v>5006</v>
      </c>
      <c r="E425" s="384">
        <v>1</v>
      </c>
      <c r="F425" s="379"/>
      <c r="G425" s="479">
        <v>34.049999999999997</v>
      </c>
      <c r="H425" s="644">
        <f>IF(G425="","",G425-G425*COMPASS!$U$21)</f>
        <v>34.049999999999997</v>
      </c>
      <c r="I425" s="300"/>
    </row>
    <row r="426" spans="1:9" ht="16.350000000000001" customHeight="1">
      <c r="A426" s="341" t="s">
        <v>7008</v>
      </c>
      <c r="B426" s="370" t="s">
        <v>467</v>
      </c>
      <c r="C426" s="340" t="s">
        <v>5007</v>
      </c>
      <c r="D426" s="317" t="s">
        <v>5008</v>
      </c>
      <c r="E426" s="384">
        <v>1</v>
      </c>
      <c r="F426" s="379"/>
      <c r="G426" s="479">
        <v>36.54</v>
      </c>
      <c r="H426" s="644">
        <f>IF(G426="","",G426-G426*COMPASS!$U$21)</f>
        <v>36.54</v>
      </c>
      <c r="I426" s="300"/>
    </row>
    <row r="427" spans="1:9" ht="16.350000000000001" customHeight="1">
      <c r="A427" s="584" t="s">
        <v>5009</v>
      </c>
      <c r="B427" s="585"/>
      <c r="C427" s="586"/>
      <c r="D427" s="587"/>
      <c r="E427" s="587"/>
      <c r="F427" s="586"/>
      <c r="G427" s="587"/>
      <c r="H427" s="644" t="str">
        <f>IF(G427="","",G427-G427*COMPASS!$U$21)</f>
        <v/>
      </c>
      <c r="I427" s="300"/>
    </row>
    <row r="428" spans="1:9" ht="16.350000000000001" customHeight="1">
      <c r="A428" s="341" t="s">
        <v>7009</v>
      </c>
      <c r="B428" s="370" t="s">
        <v>467</v>
      </c>
      <c r="C428" s="340" t="s">
        <v>5010</v>
      </c>
      <c r="D428" s="317" t="s">
        <v>5011</v>
      </c>
      <c r="E428" s="384">
        <v>1</v>
      </c>
      <c r="F428" s="379"/>
      <c r="G428" s="479">
        <v>10.08</v>
      </c>
      <c r="H428" s="644">
        <f>IF(G428="","",G428-G428*COMPASS!$U$21)</f>
        <v>10.08</v>
      </c>
      <c r="I428" s="300"/>
    </row>
    <row r="429" spans="1:9" ht="16.350000000000001" customHeight="1">
      <c r="A429" s="341" t="s">
        <v>7010</v>
      </c>
      <c r="B429" s="370" t="s">
        <v>216</v>
      </c>
      <c r="C429" s="340" t="s">
        <v>5012</v>
      </c>
      <c r="D429" s="317" t="s">
        <v>5013</v>
      </c>
      <c r="E429" s="398">
        <v>1</v>
      </c>
      <c r="F429" s="379"/>
      <c r="G429" s="479">
        <v>7.83</v>
      </c>
      <c r="H429" s="644">
        <f>IF(G429="","",G429-G429*COMPASS!$U$21)</f>
        <v>7.83</v>
      </c>
      <c r="I429" s="300"/>
    </row>
    <row r="430" spans="1:9" ht="16.350000000000001" customHeight="1">
      <c r="A430" s="341" t="s">
        <v>7011</v>
      </c>
      <c r="B430" s="370" t="s">
        <v>216</v>
      </c>
      <c r="C430" s="340" t="s">
        <v>5014</v>
      </c>
      <c r="D430" s="317" t="s">
        <v>5015</v>
      </c>
      <c r="E430" s="384">
        <v>1</v>
      </c>
      <c r="F430" s="379"/>
      <c r="G430" s="479">
        <v>9.3800000000000008</v>
      </c>
      <c r="H430" s="644">
        <f>IF(G430="","",G430-G430*COMPASS!$U$21)</f>
        <v>9.3800000000000008</v>
      </c>
      <c r="I430" s="300"/>
    </row>
    <row r="431" spans="1:9" ht="16.350000000000001" customHeight="1">
      <c r="A431" s="341" t="s">
        <v>7012</v>
      </c>
      <c r="B431" s="370" t="s">
        <v>216</v>
      </c>
      <c r="C431" s="340" t="s">
        <v>5016</v>
      </c>
      <c r="D431" s="317" t="s">
        <v>5017</v>
      </c>
      <c r="E431" s="398">
        <v>10</v>
      </c>
      <c r="F431" s="379"/>
      <c r="G431" s="479">
        <v>8.69</v>
      </c>
      <c r="H431" s="644">
        <f>IF(G431="","",G431-G431*COMPASS!$U$21)</f>
        <v>8.69</v>
      </c>
      <c r="I431" s="300"/>
    </row>
    <row r="432" spans="1:9" ht="16.350000000000001" customHeight="1">
      <c r="A432" s="341" t="s">
        <v>7013</v>
      </c>
      <c r="B432" s="370" t="s">
        <v>467</v>
      </c>
      <c r="C432" s="340" t="s">
        <v>5018</v>
      </c>
      <c r="D432" s="317" t="s">
        <v>5019</v>
      </c>
      <c r="E432" s="384">
        <v>1</v>
      </c>
      <c r="F432" s="379"/>
      <c r="G432" s="479">
        <v>9.3699999999999992</v>
      </c>
      <c r="H432" s="644">
        <f>IF(G432="","",G432-G432*COMPASS!$U$21)</f>
        <v>9.3699999999999992</v>
      </c>
      <c r="I432" s="300"/>
    </row>
    <row r="433" spans="1:9" ht="16.350000000000001" customHeight="1">
      <c r="A433" s="584" t="s">
        <v>5020</v>
      </c>
      <c r="B433" s="585"/>
      <c r="C433" s="586"/>
      <c r="D433" s="587"/>
      <c r="E433" s="587"/>
      <c r="F433" s="586"/>
      <c r="G433" s="587"/>
      <c r="H433" s="644" t="str">
        <f>IF(G433="","",G433-G433*COMPASS!$U$21)</f>
        <v/>
      </c>
      <c r="I433" s="300"/>
    </row>
    <row r="434" spans="1:9" ht="16.350000000000001" customHeight="1">
      <c r="A434" s="347" t="s">
        <v>5043</v>
      </c>
      <c r="B434" s="370" t="s">
        <v>216</v>
      </c>
      <c r="C434" s="340" t="s">
        <v>5021</v>
      </c>
      <c r="D434" s="317" t="s">
        <v>8496</v>
      </c>
      <c r="E434" s="398">
        <v>10</v>
      </c>
      <c r="F434" s="379"/>
      <c r="G434" s="479">
        <v>12.24</v>
      </c>
      <c r="H434" s="644">
        <f>IF(G434="","",G434-G434*COMPASS!$U$21)</f>
        <v>12.24</v>
      </c>
      <c r="I434" s="300"/>
    </row>
    <row r="435" spans="1:9" ht="16.350000000000001" customHeight="1">
      <c r="A435" s="347" t="s">
        <v>8710</v>
      </c>
      <c r="B435" s="370" t="s">
        <v>216</v>
      </c>
      <c r="C435" s="340" t="s">
        <v>8711</v>
      </c>
      <c r="D435" s="317" t="s">
        <v>8497</v>
      </c>
      <c r="E435" s="398">
        <v>10</v>
      </c>
      <c r="F435" s="379"/>
      <c r="G435" s="479">
        <v>20.86</v>
      </c>
      <c r="H435" s="644">
        <f>IF(G435="","",G435-G435*COMPASS!$U$21)</f>
        <v>20.86</v>
      </c>
      <c r="I435" s="300"/>
    </row>
    <row r="436" spans="1:9" ht="16.350000000000001" customHeight="1">
      <c r="A436" s="347" t="s">
        <v>5044</v>
      </c>
      <c r="B436" s="370" t="s">
        <v>216</v>
      </c>
      <c r="C436" s="340" t="s">
        <v>5022</v>
      </c>
      <c r="D436" s="317" t="s">
        <v>8498</v>
      </c>
      <c r="E436" s="398">
        <v>10</v>
      </c>
      <c r="F436" s="379"/>
      <c r="G436" s="479">
        <v>20.86</v>
      </c>
      <c r="H436" s="644">
        <f>IF(G436="","",G436-G436*COMPASS!$U$21)</f>
        <v>20.86</v>
      </c>
      <c r="I436" s="300"/>
    </row>
    <row r="437" spans="1:9" ht="16.350000000000001" customHeight="1">
      <c r="A437" s="594" t="s">
        <v>277</v>
      </c>
      <c r="B437" s="595"/>
      <c r="C437" s="595"/>
      <c r="D437" s="596"/>
      <c r="E437" s="596"/>
      <c r="F437" s="595"/>
      <c r="G437" s="596"/>
      <c r="H437" s="644" t="str">
        <f>IF(G437="","",G437-G437*COMPASS!$U$21)</f>
        <v/>
      </c>
      <c r="I437" s="300"/>
    </row>
    <row r="438" spans="1:9" ht="16.350000000000001" customHeight="1">
      <c r="A438" s="597" t="s">
        <v>1554</v>
      </c>
      <c r="B438" s="597"/>
      <c r="C438" s="598"/>
      <c r="D438" s="599"/>
      <c r="E438" s="600"/>
      <c r="F438" s="601"/>
      <c r="G438" s="602"/>
      <c r="H438" s="644" t="str">
        <f>IF(G438="","",G438-G438*COMPASS!$U$21)</f>
        <v/>
      </c>
      <c r="I438" s="300"/>
    </row>
    <row r="439" spans="1:9" ht="16.350000000000001" customHeight="1">
      <c r="A439" s="347" t="s">
        <v>6845</v>
      </c>
      <c r="B439" s="370" t="s">
        <v>216</v>
      </c>
      <c r="C439" s="311" t="s">
        <v>6836</v>
      </c>
      <c r="D439" s="311" t="s">
        <v>6837</v>
      </c>
      <c r="E439" s="398">
        <v>1</v>
      </c>
      <c r="F439" s="379"/>
      <c r="G439" s="479">
        <v>538.80999999999995</v>
      </c>
      <c r="H439" s="644">
        <f>IF(G439="","",G439-G439*COMPASS!$U$21)</f>
        <v>538.80999999999995</v>
      </c>
      <c r="I439" s="300"/>
    </row>
    <row r="440" spans="1:9" ht="16.350000000000001" customHeight="1">
      <c r="A440" s="347" t="s">
        <v>1557</v>
      </c>
      <c r="B440" s="370" t="s">
        <v>216</v>
      </c>
      <c r="C440" s="294" t="s">
        <v>1558</v>
      </c>
      <c r="D440" s="311" t="s">
        <v>10052</v>
      </c>
      <c r="E440" s="398">
        <v>1</v>
      </c>
      <c r="F440" s="379"/>
      <c r="G440" s="479">
        <v>129.41999999999999</v>
      </c>
      <c r="H440" s="644">
        <f>IF(G440="","",G440-G440*COMPASS!$U$21)</f>
        <v>129.41999999999999</v>
      </c>
      <c r="I440" s="300"/>
    </row>
    <row r="441" spans="1:9" ht="16.350000000000001" customHeight="1">
      <c r="A441" s="347" t="s">
        <v>1555</v>
      </c>
      <c r="B441" s="370" t="s">
        <v>467</v>
      </c>
      <c r="C441" s="294" t="s">
        <v>1556</v>
      </c>
      <c r="D441" s="311" t="s">
        <v>10051</v>
      </c>
      <c r="E441" s="398">
        <v>1</v>
      </c>
      <c r="F441" s="379"/>
      <c r="G441" s="479">
        <v>86.4</v>
      </c>
      <c r="H441" s="644">
        <f>IF(G441="","",G441-G441*COMPASS!$U$21)</f>
        <v>86.4</v>
      </c>
      <c r="I441" s="300"/>
    </row>
    <row r="442" spans="1:9" ht="16.350000000000001" customHeight="1">
      <c r="A442" s="347" t="s">
        <v>6844</v>
      </c>
      <c r="B442" s="370" t="s">
        <v>216</v>
      </c>
      <c r="C442" s="311" t="s">
        <v>6835</v>
      </c>
      <c r="D442" s="311" t="s">
        <v>8446</v>
      </c>
      <c r="E442" s="398">
        <v>1</v>
      </c>
      <c r="F442" s="379"/>
      <c r="G442" s="479">
        <v>361.47</v>
      </c>
      <c r="H442" s="644">
        <f>IF(G442="","",G442-G442*COMPASS!$U$21)</f>
        <v>361.47</v>
      </c>
      <c r="I442" s="300"/>
    </row>
    <row r="443" spans="1:9" ht="16.350000000000001" customHeight="1">
      <c r="A443" s="597" t="s">
        <v>1559</v>
      </c>
      <c r="B443" s="597"/>
      <c r="C443" s="598"/>
      <c r="D443" s="599"/>
      <c r="E443" s="600"/>
      <c r="F443" s="601"/>
      <c r="G443" s="602"/>
      <c r="H443" s="644" t="str">
        <f>IF(G443="","",G443-G443*COMPASS!$U$21)</f>
        <v/>
      </c>
      <c r="I443" s="300"/>
    </row>
    <row r="444" spans="1:9" ht="16.350000000000001" customHeight="1">
      <c r="A444" s="347" t="s">
        <v>6949</v>
      </c>
      <c r="B444" s="370" t="s">
        <v>216</v>
      </c>
      <c r="C444" s="294" t="s">
        <v>1560</v>
      </c>
      <c r="D444" s="311" t="s">
        <v>10053</v>
      </c>
      <c r="E444" s="398">
        <v>1</v>
      </c>
      <c r="F444" s="379"/>
      <c r="G444" s="479">
        <v>72.540000000000006</v>
      </c>
      <c r="H444" s="644">
        <f>IF(G444="","",G444-G444*COMPASS!$U$21)</f>
        <v>72.540000000000006</v>
      </c>
      <c r="I444" s="300"/>
    </row>
    <row r="445" spans="1:9" ht="16.350000000000001" customHeight="1">
      <c r="A445" s="347" t="s">
        <v>1561</v>
      </c>
      <c r="B445" s="370" t="s">
        <v>216</v>
      </c>
      <c r="C445" s="294" t="s">
        <v>1562</v>
      </c>
      <c r="D445" s="311" t="s">
        <v>10054</v>
      </c>
      <c r="E445" s="398">
        <v>1</v>
      </c>
      <c r="F445" s="379"/>
      <c r="G445" s="479">
        <v>111.01</v>
      </c>
      <c r="H445" s="644">
        <f>IF(G445="","",G445-G445*COMPASS!$U$21)</f>
        <v>111.01</v>
      </c>
      <c r="I445" s="300"/>
    </row>
    <row r="446" spans="1:9" ht="16.350000000000001" customHeight="1">
      <c r="A446" s="597" t="s">
        <v>1405</v>
      </c>
      <c r="B446" s="597"/>
      <c r="C446" s="598"/>
      <c r="D446" s="599"/>
      <c r="E446" s="600"/>
      <c r="F446" s="601"/>
      <c r="G446" s="602"/>
      <c r="H446" s="644" t="str">
        <f>IF(G446="","",G446-G446*COMPASS!$U$21)</f>
        <v/>
      </c>
      <c r="I446" s="300"/>
    </row>
    <row r="447" spans="1:9" ht="16.350000000000001" customHeight="1">
      <c r="A447" s="347" t="s">
        <v>1406</v>
      </c>
      <c r="B447" s="370" t="s">
        <v>216</v>
      </c>
      <c r="C447" s="294" t="s">
        <v>1407</v>
      </c>
      <c r="D447" s="311" t="s">
        <v>5959</v>
      </c>
      <c r="E447" s="398">
        <v>10</v>
      </c>
      <c r="F447" s="379"/>
      <c r="G447" s="479">
        <v>48.32</v>
      </c>
      <c r="H447" s="644">
        <f>IF(G447="","",G447-G447*COMPASS!$U$21)</f>
        <v>48.32</v>
      </c>
      <c r="I447" s="300"/>
    </row>
    <row r="448" spans="1:9" ht="16.350000000000001" customHeight="1">
      <c r="A448" s="347" t="s">
        <v>1408</v>
      </c>
      <c r="B448" s="370" t="s">
        <v>467</v>
      </c>
      <c r="C448" s="294" t="s">
        <v>1409</v>
      </c>
      <c r="D448" s="311" t="s">
        <v>5960</v>
      </c>
      <c r="E448" s="398">
        <v>5</v>
      </c>
      <c r="F448" s="379"/>
      <c r="G448" s="479">
        <v>21.32</v>
      </c>
      <c r="H448" s="644">
        <f>IF(G448="","",G448-G448*COMPASS!$U$21)</f>
        <v>21.32</v>
      </c>
      <c r="I448" s="300"/>
    </row>
    <row r="449" spans="1:9" ht="16.350000000000001" customHeight="1">
      <c r="A449" s="597" t="s">
        <v>1563</v>
      </c>
      <c r="B449" s="597"/>
      <c r="C449" s="598"/>
      <c r="D449" s="599"/>
      <c r="E449" s="600"/>
      <c r="F449" s="601"/>
      <c r="G449" s="602"/>
      <c r="H449" s="644" t="str">
        <f>IF(G449="","",G449-G449*COMPASS!$U$21)</f>
        <v/>
      </c>
      <c r="I449" s="300"/>
    </row>
    <row r="450" spans="1:9" ht="16.350000000000001" customHeight="1">
      <c r="A450" s="347" t="s">
        <v>15344</v>
      </c>
      <c r="B450" s="370" t="s">
        <v>216</v>
      </c>
      <c r="C450" s="294" t="s">
        <v>15345</v>
      </c>
      <c r="D450" s="311" t="s">
        <v>15346</v>
      </c>
      <c r="E450" s="398">
        <v>1</v>
      </c>
      <c r="F450"/>
      <c r="G450" s="479">
        <v>468.87</v>
      </c>
      <c r="H450" s="644">
        <f>IF(G450="","",G450-G450*COMPASS!$U$21)</f>
        <v>468.87</v>
      </c>
      <c r="I450" s="300"/>
    </row>
    <row r="451" spans="1:9" ht="16.350000000000001" customHeight="1">
      <c r="A451" s="347" t="s">
        <v>12157</v>
      </c>
      <c r="B451" s="370" t="s">
        <v>216</v>
      </c>
      <c r="C451" s="294" t="s">
        <v>12158</v>
      </c>
      <c r="D451" s="311" t="s">
        <v>12159</v>
      </c>
      <c r="E451" s="398">
        <v>1</v>
      </c>
      <c r="F451"/>
      <c r="G451" s="479">
        <v>746.73</v>
      </c>
      <c r="H451" s="644">
        <f>IF(G451="","",G451-G451*COMPASS!$U$21)</f>
        <v>746.73</v>
      </c>
      <c r="I451" s="300"/>
    </row>
    <row r="452" spans="1:9" ht="16.350000000000001" customHeight="1">
      <c r="A452" s="597" t="s">
        <v>1495</v>
      </c>
      <c r="B452" s="597"/>
      <c r="C452" s="598"/>
      <c r="D452" s="599"/>
      <c r="E452" s="600"/>
      <c r="F452" s="601"/>
      <c r="G452" s="602"/>
      <c r="H452" s="644" t="str">
        <f>IF(G452="","",G452-G452*COMPASS!$U$21)</f>
        <v/>
      </c>
      <c r="I452" s="300"/>
    </row>
    <row r="453" spans="1:9" ht="16.350000000000001" customHeight="1">
      <c r="A453" s="347" t="s">
        <v>15347</v>
      </c>
      <c r="B453" s="370" t="s">
        <v>216</v>
      </c>
      <c r="C453" s="294" t="s">
        <v>15348</v>
      </c>
      <c r="D453" s="311" t="s">
        <v>15349</v>
      </c>
      <c r="E453" s="398">
        <v>1</v>
      </c>
      <c r="F453"/>
      <c r="G453" s="479">
        <v>87.3</v>
      </c>
      <c r="H453" s="644">
        <f>IF(G453="","",G453-G453*COMPASS!$U$21)</f>
        <v>87.3</v>
      </c>
      <c r="I453" s="300"/>
    </row>
    <row r="454" spans="1:9" ht="16.350000000000001" customHeight="1">
      <c r="A454" s="347" t="s">
        <v>15350</v>
      </c>
      <c r="B454" s="370" t="s">
        <v>216</v>
      </c>
      <c r="C454" s="294" t="s">
        <v>15351</v>
      </c>
      <c r="D454" s="311" t="s">
        <v>15352</v>
      </c>
      <c r="E454" s="398">
        <v>1</v>
      </c>
      <c r="F454"/>
      <c r="G454" s="479">
        <v>92.4</v>
      </c>
      <c r="H454" s="644">
        <f>IF(G454="","",G454-G454*COMPASS!$U$21)</f>
        <v>92.4</v>
      </c>
      <c r="I454" s="300"/>
    </row>
    <row r="455" spans="1:9" ht="16.350000000000001" customHeight="1">
      <c r="A455" s="347" t="s">
        <v>15353</v>
      </c>
      <c r="B455" s="370" t="s">
        <v>216</v>
      </c>
      <c r="C455" s="294" t="s">
        <v>15354</v>
      </c>
      <c r="D455" s="311" t="s">
        <v>15355</v>
      </c>
      <c r="E455" s="398">
        <v>1</v>
      </c>
      <c r="F455" s="1146"/>
      <c r="G455" s="479">
        <v>109.13</v>
      </c>
      <c r="H455" s="644">
        <f>IF(G455="","",G455-G455*COMPASS!$U$21)</f>
        <v>109.13</v>
      </c>
      <c r="I455" s="300"/>
    </row>
    <row r="456" spans="1:9" ht="16.350000000000001" customHeight="1">
      <c r="A456" s="347" t="s">
        <v>15356</v>
      </c>
      <c r="B456" s="370" t="s">
        <v>216</v>
      </c>
      <c r="C456" s="294" t="s">
        <v>15357</v>
      </c>
      <c r="D456" s="311" t="s">
        <v>15358</v>
      </c>
      <c r="E456" s="398">
        <v>1</v>
      </c>
      <c r="F456" s="1146"/>
      <c r="G456" s="479">
        <v>135.52000000000001</v>
      </c>
      <c r="H456" s="644">
        <f>IF(G456="","",G456-G456*COMPASS!$U$21)</f>
        <v>135.52000000000001</v>
      </c>
      <c r="I456" s="300"/>
    </row>
    <row r="457" spans="1:9" ht="16.350000000000001" customHeight="1">
      <c r="A457" s="347" t="s">
        <v>12160</v>
      </c>
      <c r="B457" s="370" t="s">
        <v>216</v>
      </c>
      <c r="C457" s="294" t="s">
        <v>12161</v>
      </c>
      <c r="D457" s="311" t="s">
        <v>12162</v>
      </c>
      <c r="E457" s="398">
        <v>1</v>
      </c>
      <c r="F457"/>
      <c r="G457" s="479">
        <v>77.650000000000006</v>
      </c>
      <c r="H457" s="644">
        <f>IF(G457="","",G457-G457*COMPASS!$U$21)</f>
        <v>77.650000000000006</v>
      </c>
      <c r="I457" s="300"/>
    </row>
    <row r="458" spans="1:9" ht="16.350000000000001" customHeight="1">
      <c r="A458" s="347" t="s">
        <v>1496</v>
      </c>
      <c r="B458" s="370" t="s">
        <v>467</v>
      </c>
      <c r="C458" s="294" t="s">
        <v>1497</v>
      </c>
      <c r="D458" s="311" t="s">
        <v>4664</v>
      </c>
      <c r="E458" s="384">
        <v>5</v>
      </c>
      <c r="F458" s="573"/>
      <c r="G458" s="479">
        <v>87.9</v>
      </c>
      <c r="H458" s="644">
        <f>IF(G458="","",G458-G458*COMPASS!$U$21)</f>
        <v>87.9</v>
      </c>
      <c r="I458" s="300"/>
    </row>
    <row r="459" spans="1:9" ht="16.350000000000001" customHeight="1">
      <c r="A459" s="347" t="s">
        <v>12163</v>
      </c>
      <c r="B459" s="370" t="s">
        <v>467</v>
      </c>
      <c r="C459" s="294" t="s">
        <v>12164</v>
      </c>
      <c r="D459" s="311" t="s">
        <v>12165</v>
      </c>
      <c r="E459" s="398">
        <v>1</v>
      </c>
      <c r="F459"/>
      <c r="G459" s="479">
        <v>63.95</v>
      </c>
      <c r="H459" s="644">
        <f>IF(G459="","",G459-G459*COMPASS!$U$21)</f>
        <v>63.95</v>
      </c>
      <c r="I459" s="300"/>
    </row>
    <row r="460" spans="1:9" ht="16.350000000000001" customHeight="1">
      <c r="A460" s="347" t="s">
        <v>15359</v>
      </c>
      <c r="B460" s="370" t="s">
        <v>467</v>
      </c>
      <c r="C460" s="294" t="s">
        <v>15360</v>
      </c>
      <c r="D460" s="311" t="s">
        <v>15361</v>
      </c>
      <c r="E460" s="398">
        <v>1</v>
      </c>
      <c r="F460"/>
      <c r="G460" s="479">
        <v>43.26</v>
      </c>
      <c r="H460" s="644">
        <f>IF(G460="","",G460-G460*COMPASS!$U$21)</f>
        <v>43.26</v>
      </c>
      <c r="I460" s="300"/>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34"/>
  <sheetViews>
    <sheetView zoomScaleNormal="100" workbookViewId="0">
      <pane ySplit="4" topLeftCell="A5" activePane="bottomLeft" state="frozen"/>
      <selection pane="bottomLeft" activeCell="H17" sqref="H17"/>
    </sheetView>
  </sheetViews>
  <sheetFormatPr defaultColWidth="20.5546875" defaultRowHeight="13.2"/>
  <cols>
    <col min="1" max="1" width="21.5546875" style="292" customWidth="1"/>
    <col min="2" max="2" width="3.5546875" style="94" bestFit="1" customWidth="1"/>
    <col min="3" max="3" width="15.44140625" style="95" bestFit="1" customWidth="1"/>
    <col min="4" max="4" width="40.44140625" style="148" customWidth="1"/>
    <col min="5" max="5" width="5" style="91" bestFit="1" customWidth="1"/>
    <col min="6" max="6" width="5.5546875" style="335" customWidth="1"/>
    <col min="7" max="7" width="8.44140625" style="549" bestFit="1" customWidth="1"/>
    <col min="8" max="8" width="10.44140625" style="324" bestFit="1" customWidth="1"/>
    <col min="9" max="16384" width="20.5546875" style="49"/>
  </cols>
  <sheetData>
    <row r="1" spans="1:8">
      <c r="A1" s="53" t="str">
        <f>'LS CABLE'!A1</f>
        <v>Listino Maggio26</v>
      </c>
      <c r="B1" s="134"/>
      <c r="C1" s="92"/>
      <c r="D1" s="1412" t="s">
        <v>11815</v>
      </c>
      <c r="E1" s="1411"/>
      <c r="F1" s="1411"/>
      <c r="G1" s="1411"/>
      <c r="H1" s="868"/>
    </row>
    <row r="2" spans="1:8">
      <c r="A2" s="53"/>
      <c r="B2" s="134"/>
      <c r="C2" s="92"/>
      <c r="D2" s="869"/>
      <c r="E2" s="412"/>
      <c r="F2" s="870"/>
      <c r="G2" s="871"/>
      <c r="H2" s="872" t="s">
        <v>190</v>
      </c>
    </row>
    <row r="3" spans="1:8" ht="25.2">
      <c r="A3" s="39" t="s">
        <v>10517</v>
      </c>
      <c r="B3" s="874"/>
      <c r="C3" s="875"/>
      <c r="D3" s="74"/>
      <c r="E3" s="876"/>
      <c r="F3" s="877"/>
      <c r="G3" s="878"/>
      <c r="H3" s="879"/>
    </row>
    <row r="4" spans="1:8" s="80" customFormat="1">
      <c r="A4" s="880" t="str">
        <f>'LS CABLE'!A4</f>
        <v>Cod. Compass</v>
      </c>
      <c r="B4" s="881"/>
      <c r="C4" s="882" t="s">
        <v>217</v>
      </c>
      <c r="D4" s="883" t="s">
        <v>219</v>
      </c>
      <c r="E4" s="554" t="s">
        <v>490</v>
      </c>
      <c r="F4" s="877"/>
      <c r="G4" s="884" t="s">
        <v>189</v>
      </c>
      <c r="H4" s="885" t="s">
        <v>491</v>
      </c>
    </row>
    <row r="5" spans="1:8" ht="26.25" customHeight="1">
      <c r="A5" s="821" t="s">
        <v>11875</v>
      </c>
      <c r="B5" s="822"/>
      <c r="C5" s="823"/>
      <c r="D5" s="824"/>
      <c r="E5" s="825"/>
      <c r="F5" s="826"/>
      <c r="G5" s="826"/>
      <c r="H5" s="873"/>
    </row>
    <row r="6" spans="1:8" ht="14.85" customHeight="1">
      <c r="A6" s="827" t="s">
        <v>11876</v>
      </c>
      <c r="B6" s="828"/>
      <c r="C6" s="827"/>
      <c r="D6" s="829"/>
      <c r="E6" s="830"/>
      <c r="F6" s="831"/>
      <c r="G6" s="831"/>
      <c r="H6" s="179" t="str">
        <f>IF(G6="","",G6-G6*COMPASS!$U$31)</f>
        <v/>
      </c>
    </row>
    <row r="7" spans="1:8" ht="14.85" customHeight="1">
      <c r="A7" s="347" t="s">
        <v>8222</v>
      </c>
      <c r="B7" s="371" t="s">
        <v>216</v>
      </c>
      <c r="C7" s="311" t="s">
        <v>8223</v>
      </c>
      <c r="D7" s="311" t="s">
        <v>10203</v>
      </c>
      <c r="E7" s="384">
        <v>8</v>
      </c>
      <c r="F7" s="379"/>
      <c r="G7" s="479">
        <v>3.8197135000000002</v>
      </c>
      <c r="H7" s="179">
        <f>IF(G7="","",G7-G7*COMPASS!$U$31)</f>
        <v>3.8197135000000002</v>
      </c>
    </row>
    <row r="8" spans="1:8" ht="14.85" customHeight="1">
      <c r="A8" s="347" t="s">
        <v>8224</v>
      </c>
      <c r="B8" s="371" t="s">
        <v>216</v>
      </c>
      <c r="C8" s="311" t="s">
        <v>8225</v>
      </c>
      <c r="D8" s="311" t="s">
        <v>10204</v>
      </c>
      <c r="E8" s="384">
        <v>8</v>
      </c>
      <c r="F8" s="379"/>
      <c r="G8" s="479">
        <v>3.9397044999999999</v>
      </c>
      <c r="H8" s="179">
        <f>IF(G8="","",G8-G8*COMPASS!$U$31)</f>
        <v>3.9397044999999999</v>
      </c>
    </row>
    <row r="9" spans="1:8" ht="14.85" customHeight="1">
      <c r="A9" s="821" t="s">
        <v>10205</v>
      </c>
      <c r="B9" s="822"/>
      <c r="C9" s="823"/>
      <c r="D9" s="824"/>
      <c r="E9" s="825"/>
      <c r="F9" s="826"/>
      <c r="G9" s="826"/>
      <c r="H9" s="179" t="str">
        <f>IF(G9="","",G9-G9*COMPASS!$U$31)</f>
        <v/>
      </c>
    </row>
    <row r="10" spans="1:8" ht="14.85" customHeight="1">
      <c r="A10" s="827" t="s">
        <v>10206</v>
      </c>
      <c r="B10" s="828"/>
      <c r="C10" s="827"/>
      <c r="D10" s="829"/>
      <c r="E10" s="830"/>
      <c r="F10" s="831"/>
      <c r="G10" s="831"/>
      <c r="H10" s="179" t="str">
        <f>IF(G10="","",G10-G10*COMPASS!$U$31)</f>
        <v/>
      </c>
    </row>
    <row r="11" spans="1:8" ht="14.85" customHeight="1">
      <c r="A11" s="347" t="s">
        <v>9058</v>
      </c>
      <c r="B11" s="371" t="s">
        <v>216</v>
      </c>
      <c r="C11" s="311" t="s">
        <v>9059</v>
      </c>
      <c r="D11" s="311" t="s">
        <v>10210</v>
      </c>
      <c r="E11" s="384">
        <v>480</v>
      </c>
      <c r="F11" s="573"/>
      <c r="G11" s="479">
        <v>3.8997074999999999</v>
      </c>
      <c r="H11" s="179">
        <f>IF(G11="","",G11-G11*COMPASS!$U$31)</f>
        <v>3.8997074999999999</v>
      </c>
    </row>
    <row r="12" spans="1:8" ht="14.85" customHeight="1">
      <c r="A12" s="347" t="s">
        <v>6924</v>
      </c>
      <c r="B12" s="371" t="s">
        <v>467</v>
      </c>
      <c r="C12" s="311" t="s">
        <v>7611</v>
      </c>
      <c r="D12" s="311" t="s">
        <v>10207</v>
      </c>
      <c r="E12" s="398">
        <v>8</v>
      </c>
      <c r="F12" s="1182"/>
      <c r="G12" s="479">
        <v>4.0196984999999996</v>
      </c>
      <c r="H12" s="179">
        <f>IF(G12="","",G12-G12*COMPASS!$U$31)</f>
        <v>4.0196984999999996</v>
      </c>
    </row>
    <row r="13" spans="1:8" ht="14.85" customHeight="1">
      <c r="A13" s="347" t="s">
        <v>6925</v>
      </c>
      <c r="B13" s="371" t="s">
        <v>467</v>
      </c>
      <c r="C13" s="311" t="s">
        <v>7612</v>
      </c>
      <c r="D13" s="311" t="s">
        <v>10208</v>
      </c>
      <c r="E13" s="398">
        <v>8</v>
      </c>
      <c r="F13" s="1182"/>
      <c r="G13" s="479">
        <v>4.0196984999999996</v>
      </c>
      <c r="H13" s="179">
        <f>IF(G13="","",G13-G13*COMPASS!$U$31)</f>
        <v>4.0196984999999996</v>
      </c>
    </row>
    <row r="14" spans="1:8" ht="14.85" customHeight="1">
      <c r="A14" s="341" t="s">
        <v>6926</v>
      </c>
      <c r="B14" s="371" t="s">
        <v>216</v>
      </c>
      <c r="C14" s="317" t="s">
        <v>7613</v>
      </c>
      <c r="D14" s="311" t="s">
        <v>10209</v>
      </c>
      <c r="E14" s="398">
        <v>8</v>
      </c>
      <c r="F14" s="1183"/>
      <c r="G14" s="479">
        <v>5.2996024999999998</v>
      </c>
      <c r="H14" s="179">
        <f>IF(G14="","",G14-G14*COMPASS!$U$31)</f>
        <v>5.2996024999999998</v>
      </c>
    </row>
    <row r="15" spans="1:8" ht="14.85" customHeight="1">
      <c r="A15" s="827" t="s">
        <v>9936</v>
      </c>
      <c r="B15" s="828"/>
      <c r="C15" s="827"/>
      <c r="D15" s="829"/>
      <c r="E15" s="830"/>
      <c r="F15" s="831"/>
      <c r="G15" s="831"/>
      <c r="H15" s="179" t="str">
        <f>IF(G15="","",G15-G15*COMPASS!$U$31)</f>
        <v/>
      </c>
    </row>
    <row r="16" spans="1:8" ht="14.85" customHeight="1">
      <c r="A16" s="347" t="s">
        <v>8210</v>
      </c>
      <c r="B16" s="371" t="s">
        <v>467</v>
      </c>
      <c r="C16" s="311" t="s">
        <v>7615</v>
      </c>
      <c r="D16" s="311" t="s">
        <v>10211</v>
      </c>
      <c r="E16" s="384">
        <v>305</v>
      </c>
      <c r="F16" s="379"/>
      <c r="G16" s="479">
        <v>0.88741343900000003</v>
      </c>
      <c r="H16" s="179">
        <f>IF(G16="","",G16-G16*COMPASS!$U$31)</f>
        <v>0.88741343900000003</v>
      </c>
    </row>
    <row r="17" spans="1:8" ht="14.85" customHeight="1">
      <c r="A17" s="347" t="s">
        <v>8733</v>
      </c>
      <c r="B17" s="371" t="s">
        <v>216</v>
      </c>
      <c r="C17" s="311" t="s">
        <v>8734</v>
      </c>
      <c r="D17" s="311" t="s">
        <v>10212</v>
      </c>
      <c r="E17" s="384">
        <v>500</v>
      </c>
      <c r="F17" s="379"/>
      <c r="G17" s="479">
        <v>0.88745343600000004</v>
      </c>
      <c r="H17" s="179">
        <f>IF(G17="","",G17-G17*COMPASS!$U$31)</f>
        <v>0.88745343600000004</v>
      </c>
    </row>
    <row r="18" spans="1:8" ht="14.85" customHeight="1">
      <c r="A18" s="347" t="s">
        <v>9937</v>
      </c>
      <c r="B18" s="371" t="s">
        <v>216</v>
      </c>
      <c r="C18" s="311" t="s">
        <v>9938</v>
      </c>
      <c r="D18" s="311" t="s">
        <v>10213</v>
      </c>
      <c r="E18" s="384">
        <v>15000</v>
      </c>
      <c r="F18" s="379"/>
      <c r="G18" s="479">
        <v>0.88743343749999992</v>
      </c>
      <c r="H18" s="179">
        <f>IF(G18="","",G18-G18*COMPASS!$U$31)</f>
        <v>0.88743343749999992</v>
      </c>
    </row>
    <row r="19" spans="1:8" ht="14.85" customHeight="1">
      <c r="A19" s="827" t="s">
        <v>9060</v>
      </c>
      <c r="B19" s="828"/>
      <c r="C19" s="827"/>
      <c r="D19" s="829"/>
      <c r="E19" s="830"/>
      <c r="F19" s="831"/>
      <c r="G19" s="831"/>
      <c r="H19" s="179" t="str">
        <f>IF(G19="","",G19-G19*COMPASS!$U$31)</f>
        <v/>
      </c>
    </row>
    <row r="20" spans="1:8" ht="14.85" customHeight="1">
      <c r="A20" s="347" t="s">
        <v>9061</v>
      </c>
      <c r="B20" s="371" t="s">
        <v>216</v>
      </c>
      <c r="C20" s="311" t="s">
        <v>9062</v>
      </c>
      <c r="D20" s="311" t="s">
        <v>10214</v>
      </c>
      <c r="E20" s="384">
        <v>1</v>
      </c>
      <c r="F20" s="379"/>
      <c r="G20" s="479">
        <v>4.2196835000000004</v>
      </c>
      <c r="H20" s="179">
        <f>IF(G20="","",G20-G20*COMPASS!$U$31)</f>
        <v>4.2196835000000004</v>
      </c>
    </row>
    <row r="21" spans="1:8" ht="14.85" customHeight="1">
      <c r="A21" s="347" t="s">
        <v>9063</v>
      </c>
      <c r="B21" s="371" t="s">
        <v>216</v>
      </c>
      <c r="C21" s="311" t="s">
        <v>9064</v>
      </c>
      <c r="D21" s="311" t="s">
        <v>10215</v>
      </c>
      <c r="E21" s="384">
        <v>1</v>
      </c>
      <c r="F21" s="379"/>
      <c r="G21" s="479">
        <v>5.6995725000000004</v>
      </c>
      <c r="H21" s="179">
        <f>IF(G21="","",G21-G21*COMPASS!$U$31)</f>
        <v>5.6995725000000004</v>
      </c>
    </row>
    <row r="22" spans="1:8" ht="14.85" customHeight="1">
      <c r="A22" s="347" t="s">
        <v>9065</v>
      </c>
      <c r="B22" s="371" t="s">
        <v>216</v>
      </c>
      <c r="C22" s="311" t="s">
        <v>9066</v>
      </c>
      <c r="D22" s="311" t="s">
        <v>10216</v>
      </c>
      <c r="E22" s="384">
        <v>1</v>
      </c>
      <c r="F22" s="379"/>
      <c r="G22" s="479">
        <v>7.1594630000000006</v>
      </c>
      <c r="H22" s="179">
        <f>IF(G22="","",G22-G22*COMPASS!$U$31)</f>
        <v>7.1594630000000006</v>
      </c>
    </row>
    <row r="23" spans="1:8" ht="14.85" customHeight="1">
      <c r="A23" s="347" t="s">
        <v>9067</v>
      </c>
      <c r="B23" s="371" t="s">
        <v>216</v>
      </c>
      <c r="C23" s="311" t="s">
        <v>9068</v>
      </c>
      <c r="D23" s="311" t="s">
        <v>10217</v>
      </c>
      <c r="E23" s="384">
        <v>1</v>
      </c>
      <c r="F23" s="379"/>
      <c r="G23" s="479">
        <v>10.099242500000001</v>
      </c>
      <c r="H23" s="179">
        <f>IF(G23="","",G23-G23*COMPASS!$U$31)</f>
        <v>10.099242500000001</v>
      </c>
    </row>
    <row r="24" spans="1:8" ht="14.85" customHeight="1">
      <c r="A24" s="347" t="s">
        <v>6929</v>
      </c>
      <c r="B24" s="371" t="s">
        <v>571</v>
      </c>
      <c r="C24" s="311" t="s">
        <v>7617</v>
      </c>
      <c r="D24" s="311" t="s">
        <v>10218</v>
      </c>
      <c r="E24" s="384">
        <v>1</v>
      </c>
      <c r="F24" s="1085" t="s">
        <v>7863</v>
      </c>
      <c r="G24" s="479">
        <v>3.024</v>
      </c>
      <c r="H24" s="179">
        <f>IF(G24="","",G24-G24*COMPASS!$U$31)</f>
        <v>3.024</v>
      </c>
    </row>
    <row r="25" spans="1:8" ht="14.85" customHeight="1">
      <c r="A25" s="347" t="s">
        <v>6930</v>
      </c>
      <c r="B25" s="371" t="s">
        <v>571</v>
      </c>
      <c r="C25" s="311" t="s">
        <v>7618</v>
      </c>
      <c r="D25" s="311" t="s">
        <v>10219</v>
      </c>
      <c r="E25" s="384">
        <v>1</v>
      </c>
      <c r="F25" s="1085" t="s">
        <v>7863</v>
      </c>
      <c r="G25" s="479">
        <v>4.5</v>
      </c>
      <c r="H25" s="179">
        <f>IF(G25="","",G25-G25*COMPASS!$U$31)</f>
        <v>4.5</v>
      </c>
    </row>
    <row r="26" spans="1:8" ht="14.85" customHeight="1">
      <c r="A26" s="821" t="s">
        <v>10509</v>
      </c>
      <c r="B26" s="822"/>
      <c r="C26" s="823"/>
      <c r="D26" s="824"/>
      <c r="E26" s="825"/>
      <c r="F26" s="826"/>
      <c r="G26" s="826"/>
      <c r="H26" s="179" t="str">
        <f>IF(G26="","",G26-G26*COMPASS!$U$31)</f>
        <v/>
      </c>
    </row>
    <row r="27" spans="1:8" ht="14.85" customHeight="1">
      <c r="A27" s="827" t="s">
        <v>10220</v>
      </c>
      <c r="B27" s="828"/>
      <c r="C27" s="827"/>
      <c r="D27" s="829"/>
      <c r="E27" s="830"/>
      <c r="F27" s="831"/>
      <c r="G27" s="831"/>
      <c r="H27" s="179" t="str">
        <f>IF(G27="","",G27-G27*COMPASS!$U$31)</f>
        <v/>
      </c>
    </row>
    <row r="28" spans="1:8" ht="14.85" customHeight="1">
      <c r="A28" s="347" t="s">
        <v>6927</v>
      </c>
      <c r="B28" s="371" t="s">
        <v>467</v>
      </c>
      <c r="C28" s="311" t="s">
        <v>7614</v>
      </c>
      <c r="D28" s="311" t="s">
        <v>10221</v>
      </c>
      <c r="E28" s="398">
        <v>8</v>
      </c>
      <c r="F28" s="379"/>
      <c r="G28" s="479">
        <v>8.5593580000000014</v>
      </c>
      <c r="H28" s="179">
        <f>IF(G28="","",G28-G28*COMPASS!$U$31)</f>
        <v>8.5593580000000014</v>
      </c>
    </row>
    <row r="29" spans="1:8" ht="14.85" customHeight="1">
      <c r="A29" s="347" t="s">
        <v>8226</v>
      </c>
      <c r="B29" s="371" t="s">
        <v>467</v>
      </c>
      <c r="C29" s="311" t="s">
        <v>8227</v>
      </c>
      <c r="D29" s="311" t="s">
        <v>10222</v>
      </c>
      <c r="E29" s="399">
        <v>8</v>
      </c>
      <c r="F29" s="379"/>
      <c r="G29" s="479">
        <v>8.5593580000000014</v>
      </c>
      <c r="H29" s="179">
        <f>IF(G29="","",G29-G29*COMPASS!$U$31)</f>
        <v>8.5593580000000014</v>
      </c>
    </row>
    <row r="30" spans="1:8" ht="14.85" customHeight="1">
      <c r="A30" s="347" t="s">
        <v>17259</v>
      </c>
      <c r="B30" s="371" t="s">
        <v>216</v>
      </c>
      <c r="C30" s="294" t="s">
        <v>17260</v>
      </c>
      <c r="D30" s="311" t="s">
        <v>17261</v>
      </c>
      <c r="E30" s="384">
        <v>24</v>
      </c>
      <c r="F30" s="379"/>
      <c r="G30" s="479">
        <v>6.7794915000000007</v>
      </c>
      <c r="H30" s="179">
        <f>IF(G30="","",G30-G30*COMPASS!$U$31)</f>
        <v>6.7794915000000007</v>
      </c>
    </row>
    <row r="31" spans="1:8" ht="14.85" customHeight="1">
      <c r="A31" s="827" t="s">
        <v>9939</v>
      </c>
      <c r="B31" s="828"/>
      <c r="C31" s="827"/>
      <c r="D31" s="829"/>
      <c r="E31" s="830"/>
      <c r="F31" s="831"/>
      <c r="G31" s="831"/>
      <c r="H31" s="179" t="str">
        <f>IF(G31="","",G31-G31*COMPASS!$U$31)</f>
        <v/>
      </c>
    </row>
    <row r="32" spans="1:8" ht="14.85" customHeight="1">
      <c r="A32" s="347" t="s">
        <v>6928</v>
      </c>
      <c r="B32" s="371" t="s">
        <v>467</v>
      </c>
      <c r="C32" s="311" t="s">
        <v>7616</v>
      </c>
      <c r="D32" s="311" t="s">
        <v>10223</v>
      </c>
      <c r="E32" s="384">
        <v>500</v>
      </c>
      <c r="F32" s="379"/>
      <c r="G32" s="479">
        <v>1.112436561</v>
      </c>
      <c r="H32" s="179">
        <f>IF(G32="","",G32-G32*COMPASS!$U$31)</f>
        <v>1.112436561</v>
      </c>
    </row>
    <row r="33" spans="1:8" ht="14.85" customHeight="1">
      <c r="A33" s="347" t="s">
        <v>8948</v>
      </c>
      <c r="B33" s="371" t="s">
        <v>216</v>
      </c>
      <c r="C33" s="317" t="s">
        <v>8949</v>
      </c>
      <c r="D33" s="311" t="s">
        <v>10224</v>
      </c>
      <c r="E33" s="384">
        <v>30000</v>
      </c>
      <c r="F33" s="379"/>
      <c r="G33" s="479">
        <v>1.110596699</v>
      </c>
      <c r="H33" s="179">
        <f>IF(G33="","",G33-G33*COMPASS!$U$31)</f>
        <v>1.110596699</v>
      </c>
    </row>
    <row r="34" spans="1:8" ht="14.85" customHeight="1">
      <c r="A34" s="827" t="s">
        <v>9069</v>
      </c>
      <c r="B34" s="828"/>
      <c r="C34" s="827"/>
      <c r="D34" s="829"/>
      <c r="E34" s="830"/>
      <c r="F34" s="831"/>
      <c r="G34" s="831"/>
      <c r="H34" s="179" t="str">
        <f>IF(G34="","",G34-G34*COMPASS!$U$31)</f>
        <v/>
      </c>
    </row>
    <row r="35" spans="1:8" ht="14.85" customHeight="1">
      <c r="A35" s="341" t="s">
        <v>9070</v>
      </c>
      <c r="B35" s="371" t="s">
        <v>216</v>
      </c>
      <c r="C35" s="317" t="s">
        <v>9071</v>
      </c>
      <c r="D35" s="311" t="s">
        <v>10225</v>
      </c>
      <c r="E35" s="384">
        <v>1</v>
      </c>
      <c r="F35" s="379"/>
      <c r="G35" s="479">
        <v>6.1395395000000006</v>
      </c>
      <c r="H35" s="179">
        <f>IF(G35="","",G35-G35*COMPASS!$U$31)</f>
        <v>6.1395395000000006</v>
      </c>
    </row>
    <row r="36" spans="1:8" ht="14.85" customHeight="1">
      <c r="A36" s="341" t="s">
        <v>9072</v>
      </c>
      <c r="B36" s="371" t="s">
        <v>216</v>
      </c>
      <c r="C36" s="317" t="s">
        <v>9073</v>
      </c>
      <c r="D36" s="311" t="s">
        <v>10226</v>
      </c>
      <c r="E36" s="384">
        <v>1</v>
      </c>
      <c r="F36" s="379"/>
      <c r="G36" s="479">
        <v>8.1193910000000002</v>
      </c>
      <c r="H36" s="179">
        <f>IF(G36="","",G36-G36*COMPASS!$U$31)</f>
        <v>8.1193910000000002</v>
      </c>
    </row>
    <row r="37" spans="1:8" ht="14.85" customHeight="1">
      <c r="A37" s="341" t="s">
        <v>9074</v>
      </c>
      <c r="B37" s="371" t="s">
        <v>216</v>
      </c>
      <c r="C37" s="317" t="s">
        <v>9075</v>
      </c>
      <c r="D37" s="311" t="s">
        <v>10227</v>
      </c>
      <c r="E37" s="384">
        <v>1</v>
      </c>
      <c r="F37" s="379"/>
      <c r="G37" s="479">
        <v>10.119240999999999</v>
      </c>
      <c r="H37" s="179">
        <f>IF(G37="","",G37-G37*COMPASS!$U$31)</f>
        <v>10.119240999999999</v>
      </c>
    </row>
    <row r="38" spans="1:8" ht="14.85" customHeight="1">
      <c r="A38" s="341" t="s">
        <v>9076</v>
      </c>
      <c r="B38" s="371" t="s">
        <v>216</v>
      </c>
      <c r="C38" s="317" t="s">
        <v>9077</v>
      </c>
      <c r="D38" s="311" t="s">
        <v>10228</v>
      </c>
      <c r="E38" s="384">
        <v>1</v>
      </c>
      <c r="F38" s="379"/>
      <c r="G38" s="479">
        <v>14.098942500000001</v>
      </c>
      <c r="H38" s="179">
        <f>IF(G38="","",G38-G38*COMPASS!$U$31)</f>
        <v>14.098942500000001</v>
      </c>
    </row>
    <row r="39" spans="1:8" ht="14.85" customHeight="1">
      <c r="A39" s="347" t="s">
        <v>6931</v>
      </c>
      <c r="B39" s="371" t="s">
        <v>571</v>
      </c>
      <c r="C39" s="311" t="s">
        <v>7619</v>
      </c>
      <c r="D39" s="311" t="s">
        <v>10229</v>
      </c>
      <c r="E39" s="384">
        <v>1</v>
      </c>
      <c r="F39" s="1085" t="s">
        <v>7863</v>
      </c>
      <c r="G39" s="479">
        <v>4.2300000000000004</v>
      </c>
      <c r="H39" s="179">
        <f>IF(G39="","",G39-G39*COMPASS!$U$31)</f>
        <v>4.2300000000000004</v>
      </c>
    </row>
    <row r="40" spans="1:8" ht="14.85" customHeight="1">
      <c r="A40" s="347" t="s">
        <v>6932</v>
      </c>
      <c r="B40" s="371" t="s">
        <v>571</v>
      </c>
      <c r="C40" s="311" t="s">
        <v>7620</v>
      </c>
      <c r="D40" s="311" t="s">
        <v>10230</v>
      </c>
      <c r="E40" s="384">
        <v>1</v>
      </c>
      <c r="F40" s="1085" t="s">
        <v>7863</v>
      </c>
      <c r="G40" s="479">
        <v>5.4</v>
      </c>
      <c r="H40" s="179">
        <f>IF(G40="","",G40-G40*COMPASS!$U$31)</f>
        <v>5.4</v>
      </c>
    </row>
    <row r="41" spans="1:8" ht="14.85" customHeight="1">
      <c r="A41" s="821" t="s">
        <v>10231</v>
      </c>
      <c r="B41" s="822"/>
      <c r="C41" s="823"/>
      <c r="D41" s="824"/>
      <c r="E41" s="825"/>
      <c r="F41" s="826"/>
      <c r="G41" s="826"/>
      <c r="H41" s="179" t="str">
        <f>IF(G41="","",G41-G41*COMPASS!$U$31)</f>
        <v/>
      </c>
    </row>
    <row r="42" spans="1:8" ht="14.85" customHeight="1">
      <c r="A42" s="827" t="s">
        <v>10232</v>
      </c>
      <c r="B42" s="828"/>
      <c r="C42" s="827"/>
      <c r="D42" s="829"/>
      <c r="E42" s="830"/>
      <c r="F42" s="831"/>
      <c r="G42" s="831"/>
      <c r="H42" s="179" t="str">
        <f>IF(G42="","",G42-G42*COMPASS!$U$31)</f>
        <v/>
      </c>
    </row>
    <row r="43" spans="1:8" ht="14.85" customHeight="1">
      <c r="A43" s="347" t="s">
        <v>7635</v>
      </c>
      <c r="B43" s="371" t="s">
        <v>216</v>
      </c>
      <c r="C43" s="311" t="s">
        <v>7636</v>
      </c>
      <c r="D43" s="311" t="s">
        <v>10233</v>
      </c>
      <c r="E43" s="400">
        <v>8</v>
      </c>
      <c r="F43" s="379"/>
      <c r="G43" s="479">
        <v>6.7194960000000004</v>
      </c>
      <c r="H43" s="179">
        <f>IF(G43="","",G43-G43*COMPASS!$U$31)</f>
        <v>6.7194960000000004</v>
      </c>
    </row>
    <row r="44" spans="1:8" ht="14.85" customHeight="1">
      <c r="A44" s="347" t="s">
        <v>7821</v>
      </c>
      <c r="B44" s="371" t="s">
        <v>467</v>
      </c>
      <c r="C44" s="311" t="s">
        <v>7822</v>
      </c>
      <c r="D44" s="311" t="s">
        <v>10234</v>
      </c>
      <c r="E44" s="400">
        <v>8</v>
      </c>
      <c r="F44" s="832"/>
      <c r="G44" s="479">
        <v>5.0196234999999998</v>
      </c>
      <c r="H44" s="179">
        <f>IF(G44="","",G44-G44*COMPASS!$U$31)</f>
        <v>5.0196234999999998</v>
      </c>
    </row>
    <row r="45" spans="1:8" ht="14.85" customHeight="1">
      <c r="A45" s="347" t="s">
        <v>17262</v>
      </c>
      <c r="B45" s="371" t="s">
        <v>216</v>
      </c>
      <c r="C45" s="311" t="s">
        <v>17263</v>
      </c>
      <c r="D45" s="1156" t="s">
        <v>17264</v>
      </c>
      <c r="E45" s="384">
        <v>24</v>
      </c>
      <c r="F45" s="1243"/>
      <c r="G45" s="479">
        <v>5.4795890000000007</v>
      </c>
      <c r="H45" s="179">
        <f>IF(G45="","",G45-G45*COMPASS!$U$31)</f>
        <v>5.4795890000000007</v>
      </c>
    </row>
    <row r="46" spans="1:8" ht="14.85" customHeight="1">
      <c r="A46" s="827" t="s">
        <v>10235</v>
      </c>
      <c r="B46" s="828"/>
      <c r="C46" s="827"/>
      <c r="D46" s="829"/>
      <c r="E46" s="830"/>
      <c r="F46" s="831"/>
      <c r="G46" s="831"/>
      <c r="H46" s="179" t="str">
        <f>IF(G46="","",G46-G46*COMPASS!$U$31)</f>
        <v/>
      </c>
    </row>
    <row r="47" spans="1:8" ht="14.85" customHeight="1">
      <c r="A47" s="347" t="s">
        <v>7941</v>
      </c>
      <c r="B47" s="371" t="s">
        <v>216</v>
      </c>
      <c r="C47" s="317" t="s">
        <v>7939</v>
      </c>
      <c r="D47" s="311" t="s">
        <v>11877</v>
      </c>
      <c r="E47" s="384">
        <v>500</v>
      </c>
      <c r="F47" s="379"/>
      <c r="G47" s="479">
        <v>1.0390420659999997</v>
      </c>
      <c r="H47" s="179">
        <f>IF(G47="","",G47-G47*COMPASS!$U$31)</f>
        <v>1.0390420659999997</v>
      </c>
    </row>
    <row r="48" spans="1:8" ht="14.85" customHeight="1">
      <c r="A48" s="347" t="s">
        <v>10072</v>
      </c>
      <c r="B48" s="371" t="s">
        <v>216</v>
      </c>
      <c r="C48" s="317" t="s">
        <v>10073</v>
      </c>
      <c r="D48" s="317" t="s">
        <v>10236</v>
      </c>
      <c r="E48" s="384">
        <v>500</v>
      </c>
      <c r="F48" s="379"/>
      <c r="G48" s="479">
        <v>1.0839986939999999</v>
      </c>
      <c r="H48" s="179">
        <f>IF(G48="","",G48-G48*COMPASS!$U$31)</f>
        <v>1.0839986939999999</v>
      </c>
    </row>
    <row r="49" spans="1:8" ht="14.85" customHeight="1">
      <c r="A49" s="293" t="s">
        <v>4327</v>
      </c>
      <c r="B49" s="371" t="s">
        <v>216</v>
      </c>
      <c r="C49" s="294" t="s">
        <v>12000</v>
      </c>
      <c r="D49" s="311" t="s">
        <v>10237</v>
      </c>
      <c r="E49" s="384">
        <v>1000</v>
      </c>
      <c r="F49" s="379"/>
      <c r="G49" s="479">
        <v>1.2413468920000001</v>
      </c>
      <c r="H49" s="179">
        <f>IF(G49="","",G49-G49*COMPASS!$U$31)</f>
        <v>1.2413468920000001</v>
      </c>
    </row>
    <row r="50" spans="1:8" ht="14.85" customHeight="1">
      <c r="A50" s="347" t="s">
        <v>9950</v>
      </c>
      <c r="B50" s="371" t="s">
        <v>216</v>
      </c>
      <c r="C50" s="311" t="s">
        <v>12001</v>
      </c>
      <c r="D50" s="311" t="s">
        <v>10238</v>
      </c>
      <c r="E50" s="384">
        <v>30000</v>
      </c>
      <c r="F50" s="379"/>
      <c r="G50" s="479">
        <v>1.1173761905000001</v>
      </c>
      <c r="H50" s="179">
        <f>IF(G50="","",G50-G50*COMPASS!$U$31)</f>
        <v>1.1173761905000001</v>
      </c>
    </row>
    <row r="51" spans="1:8" ht="14.85" customHeight="1">
      <c r="A51" s="293" t="s">
        <v>2819</v>
      </c>
      <c r="B51" s="371" t="s">
        <v>216</v>
      </c>
      <c r="C51" s="294" t="s">
        <v>2663</v>
      </c>
      <c r="D51" s="311" t="s">
        <v>10239</v>
      </c>
      <c r="E51" s="384">
        <v>1000</v>
      </c>
      <c r="F51" s="379"/>
      <c r="G51" s="479">
        <v>1.0446216474999999</v>
      </c>
      <c r="H51" s="179">
        <f>IF(G51="","",G51-G51*COMPASS!$U$31)</f>
        <v>1.0446216474999999</v>
      </c>
    </row>
    <row r="52" spans="1:8" ht="14.85" customHeight="1">
      <c r="A52" s="293" t="s">
        <v>2821</v>
      </c>
      <c r="B52" s="371" t="s">
        <v>216</v>
      </c>
      <c r="C52" s="311" t="s">
        <v>2665</v>
      </c>
      <c r="D52" s="311" t="s">
        <v>10240</v>
      </c>
      <c r="E52" s="384">
        <v>10000</v>
      </c>
      <c r="F52" s="379"/>
      <c r="G52" s="479">
        <v>1.0446216474999999</v>
      </c>
      <c r="H52" s="179">
        <f>IF(G52="","",G52-G52*COMPASS!$U$31)</f>
        <v>1.0446216474999999</v>
      </c>
    </row>
    <row r="53" spans="1:8" ht="14.85" customHeight="1">
      <c r="A53" s="827" t="s">
        <v>10241</v>
      </c>
      <c r="B53" s="828"/>
      <c r="C53" s="827"/>
      <c r="D53" s="829"/>
      <c r="E53" s="830"/>
      <c r="F53" s="831"/>
      <c r="G53" s="831"/>
      <c r="H53" s="179" t="str">
        <f>IF(G53="","",G53-G53*COMPASS!$U$31)</f>
        <v/>
      </c>
    </row>
    <row r="54" spans="1:8" ht="14.85" customHeight="1">
      <c r="A54" s="347" t="s">
        <v>9940</v>
      </c>
      <c r="B54" s="371" t="s">
        <v>216</v>
      </c>
      <c r="C54" s="311" t="s">
        <v>9941</v>
      </c>
      <c r="D54" s="311" t="s">
        <v>10242</v>
      </c>
      <c r="E54" s="384">
        <v>1</v>
      </c>
      <c r="F54" s="379"/>
      <c r="G54" s="479">
        <v>7.2794540000000003</v>
      </c>
      <c r="H54" s="179">
        <f>IF(G54="","",G54-G54*COMPASS!$U$31)</f>
        <v>7.2794540000000003</v>
      </c>
    </row>
    <row r="55" spans="1:8" ht="14.85" customHeight="1">
      <c r="A55" s="347" t="s">
        <v>9942</v>
      </c>
      <c r="B55" s="371" t="s">
        <v>216</v>
      </c>
      <c r="C55" s="311" t="s">
        <v>9943</v>
      </c>
      <c r="D55" s="311" t="s">
        <v>10243</v>
      </c>
      <c r="E55" s="384">
        <v>1</v>
      </c>
      <c r="F55" s="379"/>
      <c r="G55" s="479">
        <v>9.1193159999999995</v>
      </c>
      <c r="H55" s="179">
        <f>IF(G55="","",G55-G55*COMPASS!$U$31)</f>
        <v>9.1193159999999995</v>
      </c>
    </row>
    <row r="56" spans="1:8" ht="14.85" customHeight="1">
      <c r="A56" s="347" t="s">
        <v>9944</v>
      </c>
      <c r="B56" s="371" t="s">
        <v>216</v>
      </c>
      <c r="C56" s="311" t="s">
        <v>9945</v>
      </c>
      <c r="D56" s="311" t="s">
        <v>10244</v>
      </c>
      <c r="E56" s="384">
        <v>1</v>
      </c>
      <c r="F56" s="379"/>
      <c r="G56" s="479">
        <v>10.9391795</v>
      </c>
      <c r="H56" s="179">
        <f>IF(G56="","",G56-G56*COMPASS!$U$31)</f>
        <v>10.9391795</v>
      </c>
    </row>
    <row r="57" spans="1:8" ht="14.85" customHeight="1">
      <c r="A57" s="347" t="s">
        <v>9946</v>
      </c>
      <c r="B57" s="371" t="s">
        <v>216</v>
      </c>
      <c r="C57" s="311" t="s">
        <v>9947</v>
      </c>
      <c r="D57" s="311" t="s">
        <v>10245</v>
      </c>
      <c r="E57" s="384">
        <v>1</v>
      </c>
      <c r="F57" s="379"/>
      <c r="G57" s="479">
        <v>14.6189035</v>
      </c>
      <c r="H57" s="179">
        <f>IF(G57="","",G57-G57*COMPASS!$U$31)</f>
        <v>14.6189035</v>
      </c>
    </row>
    <row r="58" spans="1:8" ht="14.85" customHeight="1">
      <c r="A58" s="293" t="s">
        <v>2823</v>
      </c>
      <c r="B58" s="371" t="s">
        <v>571</v>
      </c>
      <c r="C58" s="294" t="s">
        <v>2673</v>
      </c>
      <c r="D58" s="311" t="s">
        <v>10246</v>
      </c>
      <c r="E58" s="384">
        <v>1</v>
      </c>
      <c r="F58" s="1086" t="s">
        <v>7863</v>
      </c>
      <c r="G58" s="479">
        <v>4.2480000000000002</v>
      </c>
      <c r="H58" s="179">
        <f>IF(G58="","",G58-G58*COMPASS!$U$31)</f>
        <v>4.2480000000000002</v>
      </c>
    </row>
    <row r="59" spans="1:8" ht="14.85" customHeight="1">
      <c r="A59" s="293" t="s">
        <v>2824</v>
      </c>
      <c r="B59" s="371" t="s">
        <v>571</v>
      </c>
      <c r="C59" s="294" t="s">
        <v>2674</v>
      </c>
      <c r="D59" s="311" t="s">
        <v>10247</v>
      </c>
      <c r="E59" s="384">
        <v>1</v>
      </c>
      <c r="F59" s="1086" t="s">
        <v>7863</v>
      </c>
      <c r="G59" s="479">
        <v>4.8960000000000008</v>
      </c>
      <c r="H59" s="179">
        <f>IF(G59="","",G59-G59*COMPASS!$U$31)</f>
        <v>4.8960000000000008</v>
      </c>
    </row>
    <row r="60" spans="1:8" ht="14.85" customHeight="1">
      <c r="A60" s="821" t="s">
        <v>10248</v>
      </c>
      <c r="B60" s="822"/>
      <c r="C60" s="823"/>
      <c r="D60" s="824"/>
      <c r="E60" s="825"/>
      <c r="F60" s="826"/>
      <c r="G60" s="826"/>
      <c r="H60" s="179" t="str">
        <f>IF(G60="","",G60-G60*COMPASS!$U$31)</f>
        <v/>
      </c>
    </row>
    <row r="61" spans="1:8" ht="14.85" customHeight="1">
      <c r="A61" s="827" t="s">
        <v>10249</v>
      </c>
      <c r="B61" s="828"/>
      <c r="C61" s="827"/>
      <c r="D61" s="829"/>
      <c r="E61" s="830"/>
      <c r="F61" s="831"/>
      <c r="G61" s="831"/>
      <c r="H61" s="179" t="str">
        <f>IF(G61="","",G61-G61*COMPASS!$U$31)</f>
        <v/>
      </c>
    </row>
    <row r="62" spans="1:8" ht="14.85" customHeight="1">
      <c r="A62" s="347" t="s">
        <v>2827</v>
      </c>
      <c r="B62" s="371" t="s">
        <v>467</v>
      </c>
      <c r="C62" s="294" t="s">
        <v>2679</v>
      </c>
      <c r="D62" s="311" t="s">
        <v>10250</v>
      </c>
      <c r="E62" s="384">
        <v>24</v>
      </c>
      <c r="F62" s="379"/>
      <c r="G62" s="479">
        <v>5.819563500000001</v>
      </c>
      <c r="H62" s="179">
        <f>IF(G62="","",G62-G62*COMPASS!$U$31)</f>
        <v>5.819563500000001</v>
      </c>
    </row>
    <row r="63" spans="1:8" ht="14.85" customHeight="1">
      <c r="A63" s="347" t="s">
        <v>7823</v>
      </c>
      <c r="B63" s="371" t="s">
        <v>216</v>
      </c>
      <c r="C63" s="311" t="s">
        <v>7824</v>
      </c>
      <c r="D63" s="311" t="s">
        <v>10252</v>
      </c>
      <c r="E63" s="384">
        <v>8</v>
      </c>
      <c r="F63" s="379"/>
      <c r="G63" s="479">
        <v>5.4195935000000004</v>
      </c>
      <c r="H63" s="179">
        <f>IF(G63="","",G63-G63*COMPASS!$U$31)</f>
        <v>5.4195935000000004</v>
      </c>
    </row>
    <row r="64" spans="1:8" ht="14.85" customHeight="1">
      <c r="A64" s="347" t="s">
        <v>15808</v>
      </c>
      <c r="B64" s="371" t="s">
        <v>216</v>
      </c>
      <c r="C64" s="317" t="s">
        <v>15809</v>
      </c>
      <c r="D64" s="311" t="s">
        <v>15810</v>
      </c>
      <c r="E64" s="399">
        <v>480</v>
      </c>
      <c r="F64" s="379"/>
      <c r="G64" s="479">
        <v>5.1996100000000007</v>
      </c>
      <c r="H64" s="179">
        <f>IF(G64="","",G64-G64*COMPASS!$U$31)</f>
        <v>5.1996100000000007</v>
      </c>
    </row>
    <row r="65" spans="1:8" ht="14.85" customHeight="1">
      <c r="A65" s="347" t="s">
        <v>7637</v>
      </c>
      <c r="B65" s="371" t="s">
        <v>467</v>
      </c>
      <c r="C65" s="317" t="s">
        <v>7638</v>
      </c>
      <c r="D65" s="311" t="s">
        <v>10251</v>
      </c>
      <c r="E65" s="400">
        <v>8</v>
      </c>
      <c r="F65" s="832"/>
      <c r="G65" s="479">
        <v>11.059170500000002</v>
      </c>
      <c r="H65" s="179">
        <f>IF(G65="","",G65-G65*COMPASS!$U$31)</f>
        <v>11.059170500000002</v>
      </c>
    </row>
    <row r="66" spans="1:8" ht="14.85" customHeight="1">
      <c r="A66" s="347" t="s">
        <v>2840</v>
      </c>
      <c r="B66" s="371" t="s">
        <v>4437</v>
      </c>
      <c r="C66" s="294" t="s">
        <v>2808</v>
      </c>
      <c r="D66" s="311" t="s">
        <v>10253</v>
      </c>
      <c r="E66" s="384">
        <v>1</v>
      </c>
      <c r="F66" s="1086" t="s">
        <v>7863</v>
      </c>
      <c r="G66" s="479">
        <v>3.9060000000000001</v>
      </c>
      <c r="H66" s="179">
        <f>IF(G66="","",G66-G66*COMPASS!$U$31)</f>
        <v>3.9060000000000001</v>
      </c>
    </row>
    <row r="67" spans="1:8" ht="14.85" customHeight="1">
      <c r="A67" s="347" t="s">
        <v>17265</v>
      </c>
      <c r="B67" s="371" t="s">
        <v>216</v>
      </c>
      <c r="C67" s="294" t="s">
        <v>17266</v>
      </c>
      <c r="D67" s="311" t="s">
        <v>17267</v>
      </c>
      <c r="E67" s="384">
        <v>24</v>
      </c>
      <c r="F67" s="1157"/>
      <c r="G67" s="479">
        <v>7.9794014999999998</v>
      </c>
      <c r="H67" s="179">
        <f>IF(G67="","",G67-G67*COMPASS!$U$31)</f>
        <v>7.9794014999999998</v>
      </c>
    </row>
    <row r="68" spans="1:8" ht="14.85" customHeight="1">
      <c r="A68" s="827" t="s">
        <v>10254</v>
      </c>
      <c r="B68" s="828"/>
      <c r="C68" s="827"/>
      <c r="D68" s="829"/>
      <c r="E68" s="830"/>
      <c r="F68" s="831"/>
      <c r="G68" s="831"/>
      <c r="H68" s="179" t="str">
        <f>IF(G68="","",G68-G68*COMPASS!$U$31)</f>
        <v/>
      </c>
    </row>
    <row r="69" spans="1:8" ht="14.85" customHeight="1">
      <c r="A69" s="293" t="s">
        <v>2820</v>
      </c>
      <c r="B69" s="371" t="s">
        <v>216</v>
      </c>
      <c r="C69" s="294" t="s">
        <v>2664</v>
      </c>
      <c r="D69" s="311" t="s">
        <v>10263</v>
      </c>
      <c r="E69" s="384">
        <v>500</v>
      </c>
      <c r="F69" s="379"/>
      <c r="G69" s="479">
        <v>1.1633927390000003</v>
      </c>
      <c r="H69" s="179">
        <f>IF(G69="","",G69-G69*COMPASS!$U$31)</f>
        <v>1.1633927390000003</v>
      </c>
    </row>
    <row r="70" spans="1:8" ht="14.85" customHeight="1">
      <c r="A70" s="293" t="s">
        <v>4330</v>
      </c>
      <c r="B70" s="371" t="s">
        <v>216</v>
      </c>
      <c r="C70" s="294" t="s">
        <v>12002</v>
      </c>
      <c r="D70" s="311" t="s">
        <v>10262</v>
      </c>
      <c r="E70" s="384">
        <v>15000</v>
      </c>
      <c r="F70" s="379"/>
      <c r="G70" s="479">
        <v>1.2819238485</v>
      </c>
      <c r="H70" s="179">
        <f>IF(G70="","",G70-G70*COMPASS!$U$31)</f>
        <v>1.2819238485</v>
      </c>
    </row>
    <row r="71" spans="1:8" ht="14.85" customHeight="1">
      <c r="A71" s="293" t="s">
        <v>2822</v>
      </c>
      <c r="B71" s="371" t="s">
        <v>216</v>
      </c>
      <c r="C71" s="294" t="s">
        <v>2666</v>
      </c>
      <c r="D71" s="311" t="s">
        <v>10260</v>
      </c>
      <c r="E71" s="384">
        <v>500</v>
      </c>
      <c r="F71" s="379"/>
      <c r="G71" s="479" t="s">
        <v>3313</v>
      </c>
      <c r="H71" s="179" t="e">
        <f>IF(G71="","",G71-G71*COMPASS!$U$31)</f>
        <v>#VALUE!</v>
      </c>
    </row>
    <row r="72" spans="1:8" ht="14.85" customHeight="1">
      <c r="A72" s="293" t="s">
        <v>2818</v>
      </c>
      <c r="B72" s="371" t="s">
        <v>216</v>
      </c>
      <c r="C72" s="294" t="s">
        <v>2661</v>
      </c>
      <c r="D72" s="311" t="s">
        <v>10259</v>
      </c>
      <c r="E72" s="384">
        <v>1000</v>
      </c>
      <c r="F72" s="379"/>
      <c r="G72" s="479">
        <v>1.4931480055000002</v>
      </c>
      <c r="H72" s="179">
        <f>IF(G72="","",G72-G72*COMPASS!$U$31)</f>
        <v>1.4931480055000002</v>
      </c>
    </row>
    <row r="73" spans="1:8" ht="14.85" customHeight="1">
      <c r="A73" s="293" t="s">
        <v>7889</v>
      </c>
      <c r="B73" s="371" t="s">
        <v>216</v>
      </c>
      <c r="C73" s="294" t="s">
        <v>7890</v>
      </c>
      <c r="D73" s="311" t="s">
        <v>10258</v>
      </c>
      <c r="E73" s="384">
        <v>500</v>
      </c>
      <c r="F73" s="379"/>
      <c r="G73" s="479">
        <v>1.6864335079999999</v>
      </c>
      <c r="H73" s="179">
        <f>IF(G73="","",G73-G73*COMPASS!$U$31)</f>
        <v>1.6864335079999999</v>
      </c>
    </row>
    <row r="74" spans="1:8" ht="14.85" customHeight="1">
      <c r="A74" s="293" t="s">
        <v>4328</v>
      </c>
      <c r="B74" s="371" t="s">
        <v>216</v>
      </c>
      <c r="C74" s="294" t="s">
        <v>4329</v>
      </c>
      <c r="D74" s="311" t="s">
        <v>10257</v>
      </c>
      <c r="E74" s="384">
        <v>1000</v>
      </c>
      <c r="F74" s="379"/>
      <c r="G74" s="479" t="s">
        <v>3313</v>
      </c>
      <c r="H74" s="179" t="e">
        <f>IF(G74="","",G74-G74*COMPASS!$U$31)</f>
        <v>#VALUE!</v>
      </c>
    </row>
    <row r="75" spans="1:8" ht="14.85" customHeight="1">
      <c r="A75" s="293" t="s">
        <v>2817</v>
      </c>
      <c r="B75" s="371" t="s">
        <v>216</v>
      </c>
      <c r="C75" s="294" t="s">
        <v>2662</v>
      </c>
      <c r="D75" s="311" t="s">
        <v>10261</v>
      </c>
      <c r="E75" s="399">
        <v>1000</v>
      </c>
      <c r="F75" s="379"/>
      <c r="G75" s="479">
        <v>1.332220076</v>
      </c>
      <c r="H75" s="179">
        <f>IF(G75="","",G75-G75*COMPASS!$U$31)</f>
        <v>1.332220076</v>
      </c>
    </row>
    <row r="76" spans="1:8" ht="14.85" customHeight="1">
      <c r="A76" s="347" t="s">
        <v>9733</v>
      </c>
      <c r="B76" s="371" t="s">
        <v>216</v>
      </c>
      <c r="C76" s="311" t="s">
        <v>9734</v>
      </c>
      <c r="D76" s="311" t="s">
        <v>10255</v>
      </c>
      <c r="E76" s="384">
        <v>500</v>
      </c>
      <c r="F76" s="379"/>
      <c r="G76" s="479">
        <v>1.1950703629999999</v>
      </c>
      <c r="H76" s="179">
        <f>IF(G76="","",G76-G76*COMPASS!$U$31)</f>
        <v>1.1950703629999999</v>
      </c>
    </row>
    <row r="77" spans="1:8" ht="14.85" customHeight="1">
      <c r="A77" s="293" t="s">
        <v>9948</v>
      </c>
      <c r="B77" s="371" t="s">
        <v>216</v>
      </c>
      <c r="C77" s="294" t="s">
        <v>9949</v>
      </c>
      <c r="D77" s="311" t="s">
        <v>10256</v>
      </c>
      <c r="E77" s="384">
        <v>500</v>
      </c>
      <c r="F77" s="379"/>
      <c r="G77" s="479">
        <v>1.163992694</v>
      </c>
      <c r="H77" s="179">
        <f>IF(G77="","",G77-G77*COMPASS!$U$31)</f>
        <v>1.163992694</v>
      </c>
    </row>
    <row r="78" spans="1:8" ht="14.85" customHeight="1">
      <c r="A78" s="827" t="s">
        <v>10264</v>
      </c>
      <c r="B78" s="828"/>
      <c r="C78" s="827"/>
      <c r="D78" s="829"/>
      <c r="E78" s="830"/>
      <c r="F78" s="831"/>
      <c r="G78" s="831"/>
      <c r="H78" s="179" t="str">
        <f>IF(G78="","",G78-G78*COMPASS!$U$31)</f>
        <v/>
      </c>
    </row>
    <row r="79" spans="1:8" ht="14.85" customHeight="1">
      <c r="A79" s="293" t="s">
        <v>2825</v>
      </c>
      <c r="B79" s="371" t="s">
        <v>216</v>
      </c>
      <c r="C79" s="294" t="s">
        <v>2677</v>
      </c>
      <c r="D79" s="311" t="s">
        <v>10265</v>
      </c>
      <c r="E79" s="384">
        <v>1</v>
      </c>
      <c r="F79" s="379"/>
      <c r="G79" s="479">
        <v>8.2193835000000011</v>
      </c>
      <c r="H79" s="179">
        <f>IF(G79="","",G79-G79*COMPASS!$U$31)</f>
        <v>8.2193835000000011</v>
      </c>
    </row>
    <row r="80" spans="1:8" ht="14.85" customHeight="1">
      <c r="A80" s="293" t="s">
        <v>2809</v>
      </c>
      <c r="B80" s="371" t="s">
        <v>216</v>
      </c>
      <c r="C80" s="294" t="s">
        <v>2669</v>
      </c>
      <c r="D80" s="311" t="s">
        <v>10266</v>
      </c>
      <c r="E80" s="384">
        <v>1</v>
      </c>
      <c r="F80" s="379"/>
      <c r="G80" s="479">
        <v>9.3992950000000004</v>
      </c>
      <c r="H80" s="179">
        <f>IF(G80="","",G80-G80*COMPASS!$U$31)</f>
        <v>9.3992950000000004</v>
      </c>
    </row>
    <row r="81" spans="1:8" ht="14.85" customHeight="1">
      <c r="A81" s="293" t="s">
        <v>2810</v>
      </c>
      <c r="B81" s="371" t="s">
        <v>216</v>
      </c>
      <c r="C81" s="294" t="s">
        <v>2670</v>
      </c>
      <c r="D81" s="311" t="s">
        <v>10267</v>
      </c>
      <c r="E81" s="384">
        <v>1</v>
      </c>
      <c r="F81" s="379"/>
      <c r="G81" s="479">
        <v>11.759117999999999</v>
      </c>
      <c r="H81" s="179">
        <f>IF(G81="","",G81-G81*COMPASS!$U$31)</f>
        <v>11.759117999999999</v>
      </c>
    </row>
    <row r="82" spans="1:8" ht="14.85" customHeight="1">
      <c r="A82" s="293" t="s">
        <v>2811</v>
      </c>
      <c r="B82" s="371" t="s">
        <v>216</v>
      </c>
      <c r="C82" s="294" t="s">
        <v>2671</v>
      </c>
      <c r="D82" s="311" t="s">
        <v>10268</v>
      </c>
      <c r="E82" s="384">
        <v>1</v>
      </c>
      <c r="F82" s="379"/>
      <c r="G82" s="479">
        <v>14.138939499999999</v>
      </c>
      <c r="H82" s="179">
        <f>IF(G82="","",G82-G82*COMPASS!$U$31)</f>
        <v>14.138939499999999</v>
      </c>
    </row>
    <row r="83" spans="1:8" ht="14.85" customHeight="1">
      <c r="A83" s="293" t="s">
        <v>2812</v>
      </c>
      <c r="B83" s="371" t="s">
        <v>216</v>
      </c>
      <c r="C83" s="294" t="s">
        <v>2672</v>
      </c>
      <c r="D83" s="311" t="s">
        <v>10269</v>
      </c>
      <c r="E83" s="384">
        <v>1</v>
      </c>
      <c r="F83" s="379"/>
      <c r="G83" s="479">
        <v>18.8585855</v>
      </c>
      <c r="H83" s="179">
        <f>IF(G83="","",G83-G83*COMPASS!$U$31)</f>
        <v>18.8585855</v>
      </c>
    </row>
    <row r="84" spans="1:8" ht="14.85" customHeight="1">
      <c r="A84" s="293" t="s">
        <v>2826</v>
      </c>
      <c r="B84" s="371" t="s">
        <v>216</v>
      </c>
      <c r="C84" s="294" t="s">
        <v>2678</v>
      </c>
      <c r="D84" s="311" t="s">
        <v>10270</v>
      </c>
      <c r="E84" s="384">
        <v>1</v>
      </c>
      <c r="F84" s="379"/>
      <c r="G84" s="479">
        <v>8.2193835000000011</v>
      </c>
      <c r="H84" s="179">
        <f>IF(G84="","",G84-G84*COMPASS!$U$31)</f>
        <v>8.2193835000000011</v>
      </c>
    </row>
    <row r="85" spans="1:8" ht="14.85" customHeight="1">
      <c r="A85" s="293" t="s">
        <v>2813</v>
      </c>
      <c r="B85" s="371" t="s">
        <v>216</v>
      </c>
      <c r="C85" s="294" t="s">
        <v>2675</v>
      </c>
      <c r="D85" s="311" t="s">
        <v>10271</v>
      </c>
      <c r="E85" s="384">
        <v>1</v>
      </c>
      <c r="F85" s="379"/>
      <c r="G85" s="479">
        <v>9.3992950000000004</v>
      </c>
      <c r="H85" s="179">
        <f>IF(G85="","",G85-G85*COMPASS!$U$31)</f>
        <v>9.3992950000000004</v>
      </c>
    </row>
    <row r="86" spans="1:8" ht="14.85" customHeight="1">
      <c r="A86" s="293" t="s">
        <v>2814</v>
      </c>
      <c r="B86" s="371" t="s">
        <v>216</v>
      </c>
      <c r="C86" s="294" t="s">
        <v>2667</v>
      </c>
      <c r="D86" s="311" t="s">
        <v>10272</v>
      </c>
      <c r="E86" s="384">
        <v>1</v>
      </c>
      <c r="F86" s="379"/>
      <c r="G86" s="479">
        <v>11.759117999999999</v>
      </c>
      <c r="H86" s="179">
        <f>IF(G86="","",G86-G86*COMPASS!$U$31)</f>
        <v>11.759117999999999</v>
      </c>
    </row>
    <row r="87" spans="1:8" ht="14.85" customHeight="1">
      <c r="A87" s="293" t="s">
        <v>2815</v>
      </c>
      <c r="B87" s="371" t="s">
        <v>216</v>
      </c>
      <c r="C87" s="294" t="s">
        <v>2668</v>
      </c>
      <c r="D87" s="311" t="s">
        <v>10273</v>
      </c>
      <c r="E87" s="384">
        <v>1</v>
      </c>
      <c r="F87" s="379"/>
      <c r="G87" s="479">
        <v>14.138939499999999</v>
      </c>
      <c r="H87" s="179">
        <f>IF(G87="","",G87-G87*COMPASS!$U$31)</f>
        <v>14.138939499999999</v>
      </c>
    </row>
    <row r="88" spans="1:8" ht="14.85" customHeight="1">
      <c r="A88" s="293" t="s">
        <v>2816</v>
      </c>
      <c r="B88" s="371" t="s">
        <v>216</v>
      </c>
      <c r="C88" s="294" t="s">
        <v>2676</v>
      </c>
      <c r="D88" s="311" t="s">
        <v>10274</v>
      </c>
      <c r="E88" s="384">
        <v>1</v>
      </c>
      <c r="F88" s="379"/>
      <c r="G88" s="479">
        <v>18.8585855</v>
      </c>
      <c r="H88" s="179">
        <f>IF(G88="","",G88-G88*COMPASS!$U$31)</f>
        <v>18.8585855</v>
      </c>
    </row>
    <row r="89" spans="1:8" ht="14.85" customHeight="1">
      <c r="A89" s="827" t="s">
        <v>10275</v>
      </c>
      <c r="B89" s="828"/>
      <c r="C89" s="827"/>
      <c r="D89" s="829"/>
      <c r="E89" s="830"/>
      <c r="F89" s="831"/>
      <c r="G89" s="831"/>
      <c r="H89" s="179" t="str">
        <f>IF(G89="","",G89-G89*COMPASS!$U$31)</f>
        <v/>
      </c>
    </row>
    <row r="90" spans="1:8" ht="14.85" customHeight="1">
      <c r="A90" s="341" t="s">
        <v>15309</v>
      </c>
      <c r="B90" s="457" t="s">
        <v>216</v>
      </c>
      <c r="C90" s="340" t="s">
        <v>15310</v>
      </c>
      <c r="D90" s="317" t="s">
        <v>15311</v>
      </c>
      <c r="E90" s="384">
        <v>1</v>
      </c>
      <c r="F90" s="379"/>
      <c r="G90" s="479">
        <v>55.695822500000013</v>
      </c>
      <c r="H90" s="179">
        <f>IF(G90="","",G90-G90*COMPASS!$U$31)</f>
        <v>55.695822500000013</v>
      </c>
    </row>
    <row r="91" spans="1:8" ht="14.85" customHeight="1">
      <c r="A91" s="341" t="s">
        <v>12133</v>
      </c>
      <c r="B91" s="457" t="s">
        <v>216</v>
      </c>
      <c r="C91" s="311" t="s">
        <v>12134</v>
      </c>
      <c r="D91" s="317" t="s">
        <v>12135</v>
      </c>
      <c r="E91" s="384">
        <v>1</v>
      </c>
      <c r="F91" s="379"/>
      <c r="G91" s="479">
        <v>39.197060000000008</v>
      </c>
      <c r="H91" s="179">
        <f>IF(G91="","",G91-G91*COMPASS!$U$31)</f>
        <v>39.197060000000008</v>
      </c>
    </row>
    <row r="92" spans="1:8" ht="14.85" customHeight="1">
      <c r="A92" s="341" t="s">
        <v>12130</v>
      </c>
      <c r="B92" s="457" t="s">
        <v>467</v>
      </c>
      <c r="C92" s="294" t="s">
        <v>12131</v>
      </c>
      <c r="D92" s="317" t="s">
        <v>12132</v>
      </c>
      <c r="E92" s="384">
        <v>1</v>
      </c>
      <c r="F92" s="379"/>
      <c r="G92" s="479">
        <v>39.197060000000008</v>
      </c>
      <c r="H92" s="179">
        <f>IF(G92="","",G92-G92*COMPASS!$U$31)</f>
        <v>39.197060000000008</v>
      </c>
    </row>
    <row r="93" spans="1:8" ht="14.85" customHeight="1">
      <c r="A93" s="827" t="s">
        <v>10276</v>
      </c>
      <c r="B93" s="828"/>
      <c r="C93" s="827"/>
      <c r="D93" s="829"/>
      <c r="E93" s="830"/>
      <c r="F93" s="831"/>
      <c r="G93" s="831"/>
      <c r="H93" s="179" t="str">
        <f>IF(G93="","",G93-G93*COMPASS!$U$31)</f>
        <v/>
      </c>
    </row>
    <row r="94" spans="1:8" ht="14.85" customHeight="1">
      <c r="A94" s="347" t="s">
        <v>6923</v>
      </c>
      <c r="B94" s="371" t="s">
        <v>216</v>
      </c>
      <c r="C94" s="311" t="s">
        <v>7610</v>
      </c>
      <c r="D94" s="311" t="s">
        <v>10277</v>
      </c>
      <c r="E94" s="384">
        <v>1</v>
      </c>
      <c r="F94" s="379"/>
      <c r="G94" s="479">
        <v>53.455990500000006</v>
      </c>
      <c r="H94" s="179">
        <f>IF(G94="","",G94-G94*COMPASS!$U$31)</f>
        <v>53.455990500000006</v>
      </c>
    </row>
    <row r="95" spans="1:8" ht="14.85" customHeight="1">
      <c r="A95" s="347" t="s">
        <v>12003</v>
      </c>
      <c r="B95" s="371" t="s">
        <v>467</v>
      </c>
      <c r="C95" s="311" t="s">
        <v>12004</v>
      </c>
      <c r="D95" s="311" t="s">
        <v>10278</v>
      </c>
      <c r="E95" s="384">
        <v>1</v>
      </c>
      <c r="F95" s="379"/>
      <c r="G95" s="479">
        <v>39.197060000000008</v>
      </c>
      <c r="H95" s="179">
        <f>IF(G95="","",G95-G95*COMPASS!$U$31)</f>
        <v>39.197060000000008</v>
      </c>
    </row>
    <row r="96" spans="1:8" ht="14.85" customHeight="1">
      <c r="A96" s="347" t="s">
        <v>17268</v>
      </c>
      <c r="B96" s="457" t="s">
        <v>216</v>
      </c>
      <c r="C96" s="311" t="s">
        <v>17269</v>
      </c>
      <c r="D96" s="311" t="s">
        <v>17270</v>
      </c>
      <c r="E96" s="384">
        <v>1</v>
      </c>
      <c r="F96" s="379"/>
      <c r="G96" s="479">
        <v>45.436592000000005</v>
      </c>
      <c r="H96" s="179">
        <f>IF(G96="","",G96-G96*COMPASS!$U$31)</f>
        <v>45.436592000000005</v>
      </c>
    </row>
    <row r="97" spans="1:8" ht="14.85" customHeight="1">
      <c r="A97" s="347" t="s">
        <v>8392</v>
      </c>
      <c r="B97" s="371" t="s">
        <v>467</v>
      </c>
      <c r="C97" s="311" t="s">
        <v>8393</v>
      </c>
      <c r="D97" s="311" t="s">
        <v>10279</v>
      </c>
      <c r="E97" s="384">
        <v>1</v>
      </c>
      <c r="F97" s="379"/>
      <c r="G97" s="479">
        <v>50.976176500000001</v>
      </c>
      <c r="H97" s="179">
        <f>IF(G97="","",G97-G97*COMPASS!$U$31)</f>
        <v>50.976176500000001</v>
      </c>
    </row>
    <row r="98" spans="1:8" ht="14.85" customHeight="1">
      <c r="A98" s="827" t="s">
        <v>10280</v>
      </c>
      <c r="B98" s="828"/>
      <c r="C98" s="827"/>
      <c r="D98" s="829"/>
      <c r="E98" s="830"/>
      <c r="F98" s="831"/>
      <c r="G98" s="831"/>
      <c r="H98" s="179" t="str">
        <f>IF(G98="","",G98-G98*COMPASS!$U$31)</f>
        <v/>
      </c>
    </row>
    <row r="99" spans="1:8" ht="14.85" customHeight="1">
      <c r="A99" s="293" t="s">
        <v>15811</v>
      </c>
      <c r="B99" s="371" t="s">
        <v>216</v>
      </c>
      <c r="C99" s="294" t="s">
        <v>15812</v>
      </c>
      <c r="D99" s="311" t="s">
        <v>15813</v>
      </c>
      <c r="E99" s="384">
        <v>3000</v>
      </c>
      <c r="F99" s="379"/>
      <c r="G99" s="479">
        <v>3.5187960705000001</v>
      </c>
      <c r="H99" s="179">
        <f>IF(G99="","",G99-G99*COMPASS!$U$31)</f>
        <v>3.5187960705000001</v>
      </c>
    </row>
    <row r="100" spans="1:8" ht="14.85" customHeight="1">
      <c r="A100" s="293" t="s">
        <v>15814</v>
      </c>
      <c r="B100" s="371" t="s">
        <v>216</v>
      </c>
      <c r="C100" s="294" t="s">
        <v>15815</v>
      </c>
      <c r="D100" s="311" t="s">
        <v>15816</v>
      </c>
      <c r="E100" s="384">
        <v>500</v>
      </c>
      <c r="F100" s="379"/>
      <c r="G100" s="479">
        <v>3.3229107629999999</v>
      </c>
      <c r="H100" s="179">
        <f>IF(G100="","",G100-G100*COMPASS!$U$31)</f>
        <v>3.3229107629999999</v>
      </c>
    </row>
    <row r="101" spans="1:8" ht="14.85" customHeight="1">
      <c r="A101" s="821" t="s">
        <v>7543</v>
      </c>
      <c r="B101" s="822"/>
      <c r="C101" s="823"/>
      <c r="D101" s="824"/>
      <c r="E101" s="825"/>
      <c r="F101" s="826"/>
      <c r="G101" s="826"/>
      <c r="H101" s="179" t="str">
        <f>IF(G101="","",G101-G101*COMPASS!$U$31)</f>
        <v/>
      </c>
    </row>
    <row r="102" spans="1:8" ht="14.85" customHeight="1">
      <c r="A102" s="347" t="s">
        <v>2737</v>
      </c>
      <c r="B102" s="371" t="s">
        <v>216</v>
      </c>
      <c r="C102" s="294" t="s">
        <v>2659</v>
      </c>
      <c r="D102" s="311" t="s">
        <v>6110</v>
      </c>
      <c r="E102" s="384">
        <v>1</v>
      </c>
      <c r="F102" s="379"/>
      <c r="G102" s="479">
        <v>247.84141049999999</v>
      </c>
      <c r="H102" s="179">
        <f>IF(G102="","",G102-G102*COMPASS!$U$31)</f>
        <v>247.84141049999999</v>
      </c>
    </row>
    <row r="103" spans="1:8" ht="14.85" customHeight="1">
      <c r="A103" s="347" t="s">
        <v>2738</v>
      </c>
      <c r="B103" s="371" t="s">
        <v>216</v>
      </c>
      <c r="C103" s="294" t="s">
        <v>2660</v>
      </c>
      <c r="D103" s="311" t="s">
        <v>4530</v>
      </c>
      <c r="E103" s="384">
        <v>1</v>
      </c>
      <c r="F103" s="379"/>
      <c r="G103" s="479">
        <v>313.61647699999997</v>
      </c>
      <c r="H103" s="179">
        <f>IF(G103="","",G103-G103*COMPASS!$U$31)</f>
        <v>313.61647699999997</v>
      </c>
    </row>
    <row r="104" spans="1:8" ht="14.85" customHeight="1">
      <c r="A104" s="347" t="s">
        <v>2740</v>
      </c>
      <c r="B104" s="371" t="s">
        <v>12218</v>
      </c>
      <c r="C104" s="294" t="s">
        <v>2681</v>
      </c>
      <c r="D104" s="311" t="s">
        <v>6111</v>
      </c>
      <c r="E104" s="398">
        <v>1</v>
      </c>
      <c r="F104" s="379"/>
      <c r="G104" s="479" t="s">
        <v>3313</v>
      </c>
      <c r="H104" s="179" t="e">
        <f>IF(G104="","",G104-G104*COMPASS!$U$31)</f>
        <v>#VALUE!</v>
      </c>
    </row>
    <row r="105" spans="1:8" ht="14.85" customHeight="1">
      <c r="A105" s="833" t="s">
        <v>6112</v>
      </c>
      <c r="B105" s="834"/>
      <c r="C105" s="835"/>
      <c r="D105" s="836"/>
      <c r="E105" s="837"/>
      <c r="F105" s="838"/>
      <c r="G105" s="838"/>
      <c r="H105" s="179" t="str">
        <f>IF(G105="","",G105-G105*COMPASS!$U$31)</f>
        <v/>
      </c>
    </row>
    <row r="106" spans="1:8" ht="14.85" customHeight="1">
      <c r="A106" s="839" t="s">
        <v>6881</v>
      </c>
      <c r="B106" s="840"/>
      <c r="C106" s="841"/>
      <c r="D106" s="842"/>
      <c r="E106" s="843"/>
      <c r="F106" s="844"/>
      <c r="G106" s="844"/>
      <c r="H106" s="179" t="str">
        <f>IF(G106="","",G106-G106*COMPASS!$U$31)</f>
        <v/>
      </c>
    </row>
    <row r="107" spans="1:8" ht="14.85" customHeight="1">
      <c r="A107" s="347" t="s">
        <v>7601</v>
      </c>
      <c r="B107" s="371" t="s">
        <v>216</v>
      </c>
      <c r="C107" s="311" t="s">
        <v>15817</v>
      </c>
      <c r="D107" s="311" t="s">
        <v>7602</v>
      </c>
      <c r="E107" s="384">
        <v>1</v>
      </c>
      <c r="F107" s="379"/>
      <c r="G107" s="479">
        <v>34.017448500000008</v>
      </c>
      <c r="H107" s="179">
        <f>IF(G107="","",G107-G107*COMPASS!$U$31)</f>
        <v>34.017448500000008</v>
      </c>
    </row>
    <row r="108" spans="1:8" ht="14.85" customHeight="1">
      <c r="A108" s="347" t="s">
        <v>7603</v>
      </c>
      <c r="B108" s="371" t="s">
        <v>216</v>
      </c>
      <c r="C108" s="311" t="s">
        <v>15312</v>
      </c>
      <c r="D108" s="311" t="s">
        <v>7604</v>
      </c>
      <c r="E108" s="384">
        <v>1</v>
      </c>
      <c r="F108" s="379"/>
      <c r="G108" s="479">
        <v>9.0393220000000003</v>
      </c>
      <c r="H108" s="179">
        <f>IF(G108="","",G108-G108*COMPASS!$U$31)</f>
        <v>9.0393220000000003</v>
      </c>
    </row>
    <row r="109" spans="1:8" ht="14.85" customHeight="1">
      <c r="A109" s="347" t="s">
        <v>6894</v>
      </c>
      <c r="B109" s="371" t="s">
        <v>216</v>
      </c>
      <c r="C109" s="311" t="s">
        <v>6895</v>
      </c>
      <c r="D109" s="311" t="s">
        <v>10287</v>
      </c>
      <c r="E109" s="384">
        <v>1</v>
      </c>
      <c r="F109" s="379"/>
      <c r="G109" s="479">
        <v>127.95040300000001</v>
      </c>
      <c r="H109" s="179">
        <f>IF(G109="","",G109-G109*COMPASS!$U$31)</f>
        <v>127.95040300000001</v>
      </c>
    </row>
    <row r="110" spans="1:8" ht="14.85" customHeight="1">
      <c r="A110" s="347" t="s">
        <v>6900</v>
      </c>
      <c r="B110" s="371" t="s">
        <v>216</v>
      </c>
      <c r="C110" s="311" t="s">
        <v>6901</v>
      </c>
      <c r="D110" s="311" t="s">
        <v>10290</v>
      </c>
      <c r="E110" s="384">
        <v>1</v>
      </c>
      <c r="F110" s="379"/>
      <c r="G110" s="479">
        <v>186.96597650000001</v>
      </c>
      <c r="H110" s="179">
        <f>IF(G110="","",G110-G110*COMPASS!$U$31)</f>
        <v>186.96597650000001</v>
      </c>
    </row>
    <row r="111" spans="1:8" ht="14.85" customHeight="1">
      <c r="A111" s="347" t="s">
        <v>6882</v>
      </c>
      <c r="B111" s="371" t="s">
        <v>216</v>
      </c>
      <c r="C111" s="311" t="s">
        <v>6883</v>
      </c>
      <c r="D111" s="311" t="s">
        <v>10281</v>
      </c>
      <c r="E111" s="384">
        <v>1</v>
      </c>
      <c r="F111" s="379"/>
      <c r="G111" s="479">
        <v>127.430442</v>
      </c>
      <c r="H111" s="179">
        <f>IF(G111="","",G111-G111*COMPASS!$U$31)</f>
        <v>127.430442</v>
      </c>
    </row>
    <row r="112" spans="1:8" ht="14.85" customHeight="1">
      <c r="A112" s="347" t="s">
        <v>6888</v>
      </c>
      <c r="B112" s="371" t="s">
        <v>216</v>
      </c>
      <c r="C112" s="311" t="s">
        <v>6889</v>
      </c>
      <c r="D112" s="311" t="s">
        <v>10284</v>
      </c>
      <c r="E112" s="384">
        <v>1</v>
      </c>
      <c r="F112" s="379"/>
      <c r="G112" s="479">
        <v>185.2461055</v>
      </c>
      <c r="H112" s="179">
        <f>IF(G112="","",G112-G112*COMPASS!$U$31)</f>
        <v>185.2461055</v>
      </c>
    </row>
    <row r="113" spans="1:8" ht="14.85" customHeight="1">
      <c r="A113" s="347" t="s">
        <v>6896</v>
      </c>
      <c r="B113" s="371" t="s">
        <v>467</v>
      </c>
      <c r="C113" s="311" t="s">
        <v>6897</v>
      </c>
      <c r="D113" s="311" t="s">
        <v>10288</v>
      </c>
      <c r="E113" s="384">
        <v>1</v>
      </c>
      <c r="F113" s="379"/>
      <c r="G113" s="479">
        <v>157.44819050000001</v>
      </c>
      <c r="H113" s="179">
        <f>IF(G113="","",G113-G113*COMPASS!$U$31)</f>
        <v>157.44819050000001</v>
      </c>
    </row>
    <row r="114" spans="1:8" ht="14.85" customHeight="1">
      <c r="A114" s="347" t="s">
        <v>6902</v>
      </c>
      <c r="B114" s="371" t="s">
        <v>216</v>
      </c>
      <c r="C114" s="311" t="s">
        <v>6903</v>
      </c>
      <c r="D114" s="311" t="s">
        <v>10291</v>
      </c>
      <c r="E114" s="384">
        <v>1</v>
      </c>
      <c r="F114" s="379"/>
      <c r="G114" s="479">
        <v>275.539333</v>
      </c>
      <c r="H114" s="179">
        <f>IF(G114="","",G114-G114*COMPASS!$U$31)</f>
        <v>275.539333</v>
      </c>
    </row>
    <row r="115" spans="1:8" ht="14.85" customHeight="1">
      <c r="A115" s="347" t="s">
        <v>6884</v>
      </c>
      <c r="B115" s="371" t="s">
        <v>216</v>
      </c>
      <c r="C115" s="311" t="s">
        <v>6885</v>
      </c>
      <c r="D115" s="311" t="s">
        <v>10282</v>
      </c>
      <c r="E115" s="384">
        <v>1</v>
      </c>
      <c r="F115" s="379"/>
      <c r="G115" s="479">
        <v>156.22828200000004</v>
      </c>
      <c r="H115" s="179">
        <f>IF(G115="","",G115-G115*COMPASS!$U$31)</f>
        <v>156.22828200000004</v>
      </c>
    </row>
    <row r="116" spans="1:8" ht="14.85" customHeight="1">
      <c r="A116" s="385" t="s">
        <v>6890</v>
      </c>
      <c r="B116" s="457" t="s">
        <v>216</v>
      </c>
      <c r="C116" s="349" t="s">
        <v>6891</v>
      </c>
      <c r="D116" s="311" t="s">
        <v>10285</v>
      </c>
      <c r="E116" s="384">
        <v>1</v>
      </c>
      <c r="F116" s="379"/>
      <c r="G116" s="479">
        <v>272.09959100000003</v>
      </c>
      <c r="H116" s="179">
        <f>IF(G116="","",G116-G116*COMPASS!$U$31)</f>
        <v>272.09959100000003</v>
      </c>
    </row>
    <row r="117" spans="1:8" ht="14.85" customHeight="1">
      <c r="A117" s="347" t="s">
        <v>6898</v>
      </c>
      <c r="B117" s="371" t="s">
        <v>216</v>
      </c>
      <c r="C117" s="311" t="s">
        <v>6899</v>
      </c>
      <c r="D117" s="311" t="s">
        <v>10289</v>
      </c>
      <c r="E117" s="384">
        <v>1</v>
      </c>
      <c r="F117" s="379"/>
      <c r="G117" s="479">
        <v>216.463764</v>
      </c>
      <c r="H117" s="179">
        <f>IF(G117="","",G117-G117*COMPASS!$U$31)</f>
        <v>216.463764</v>
      </c>
    </row>
    <row r="118" spans="1:8" ht="14.85" customHeight="1">
      <c r="A118" s="347" t="s">
        <v>6904</v>
      </c>
      <c r="B118" s="371" t="s">
        <v>216</v>
      </c>
      <c r="C118" s="311" t="s">
        <v>6905</v>
      </c>
      <c r="D118" s="311" t="s">
        <v>10292</v>
      </c>
      <c r="E118" s="384">
        <v>1</v>
      </c>
      <c r="F118" s="379"/>
      <c r="G118" s="479">
        <v>452.66604750000005</v>
      </c>
      <c r="H118" s="179">
        <f>IF(G118="","",G118-G118*COMPASS!$U$31)</f>
        <v>452.66604750000005</v>
      </c>
    </row>
    <row r="119" spans="1:8" ht="14.85" customHeight="1">
      <c r="A119" s="347" t="s">
        <v>6886</v>
      </c>
      <c r="B119" s="371" t="s">
        <v>216</v>
      </c>
      <c r="C119" s="317" t="s">
        <v>6887</v>
      </c>
      <c r="D119" s="317" t="s">
        <v>10283</v>
      </c>
      <c r="E119" s="384">
        <v>1</v>
      </c>
      <c r="F119" s="379"/>
      <c r="G119" s="479">
        <v>214.04394550000004</v>
      </c>
      <c r="H119" s="179">
        <f>IF(G119="","",G119-G119*COMPASS!$U$31)</f>
        <v>214.04394550000004</v>
      </c>
    </row>
    <row r="120" spans="1:8" ht="14.85" customHeight="1">
      <c r="A120" s="347" t="s">
        <v>6892</v>
      </c>
      <c r="B120" s="371" t="s">
        <v>216</v>
      </c>
      <c r="C120" s="317" t="s">
        <v>6893</v>
      </c>
      <c r="D120" s="317" t="s">
        <v>10286</v>
      </c>
      <c r="E120" s="384">
        <v>1</v>
      </c>
      <c r="F120" s="379"/>
      <c r="G120" s="479">
        <v>445.54658149999995</v>
      </c>
      <c r="H120" s="179">
        <f>IF(G120="","",G120-G120*COMPASS!$U$31)</f>
        <v>445.54658149999995</v>
      </c>
    </row>
    <row r="121" spans="1:8" ht="14.85" customHeight="1">
      <c r="A121" s="347" t="s">
        <v>7891</v>
      </c>
      <c r="B121" s="371" t="s">
        <v>216</v>
      </c>
      <c r="C121" s="317" t="s">
        <v>15316</v>
      </c>
      <c r="D121" s="317" t="s">
        <v>7892</v>
      </c>
      <c r="E121" s="384">
        <v>1</v>
      </c>
      <c r="F121" s="379"/>
      <c r="G121" s="479">
        <v>18.418618500000004</v>
      </c>
      <c r="H121" s="179">
        <f>IF(G121="","",G121-G121*COMPASS!$U$31)</f>
        <v>18.418618500000004</v>
      </c>
    </row>
    <row r="122" spans="1:8" ht="14.85" customHeight="1">
      <c r="A122" s="347" t="s">
        <v>7605</v>
      </c>
      <c r="B122" s="371" t="s">
        <v>216</v>
      </c>
      <c r="C122" s="317" t="s">
        <v>15314</v>
      </c>
      <c r="D122" s="317" t="s">
        <v>7813</v>
      </c>
      <c r="E122" s="384">
        <v>1</v>
      </c>
      <c r="F122" s="379"/>
      <c r="G122" s="479">
        <v>19.338549499999999</v>
      </c>
      <c r="H122" s="179">
        <f>IF(G122="","",G122-G122*COMPASS!$U$31)</f>
        <v>19.338549499999999</v>
      </c>
    </row>
    <row r="123" spans="1:8" ht="14.85" customHeight="1">
      <c r="A123" s="347" t="s">
        <v>7606</v>
      </c>
      <c r="B123" s="371" t="s">
        <v>216</v>
      </c>
      <c r="C123" s="317" t="s">
        <v>15315</v>
      </c>
      <c r="D123" s="317" t="s">
        <v>7607</v>
      </c>
      <c r="E123" s="384">
        <v>1</v>
      </c>
      <c r="F123" s="379"/>
      <c r="G123" s="479">
        <v>61.795364999999997</v>
      </c>
      <c r="H123" s="179">
        <f>IF(G123="","",G123-G123*COMPASS!$U$31)</f>
        <v>61.795364999999997</v>
      </c>
    </row>
    <row r="124" spans="1:8" ht="14.85" customHeight="1">
      <c r="A124" s="341" t="s">
        <v>7608</v>
      </c>
      <c r="B124" s="457" t="s">
        <v>216</v>
      </c>
      <c r="C124" s="317" t="s">
        <v>15313</v>
      </c>
      <c r="D124" s="317" t="s">
        <v>10074</v>
      </c>
      <c r="E124" s="384">
        <v>1</v>
      </c>
      <c r="F124" s="379"/>
      <c r="G124" s="479">
        <v>10.959178000000001</v>
      </c>
      <c r="H124" s="179">
        <f>IF(G124="","",G124-G124*COMPASS!$U$31)</f>
        <v>10.959178000000001</v>
      </c>
    </row>
    <row r="125" spans="1:8" ht="14.85" customHeight="1">
      <c r="A125" s="839" t="s">
        <v>6906</v>
      </c>
      <c r="B125" s="840"/>
      <c r="C125" s="841"/>
      <c r="D125" s="842"/>
      <c r="E125" s="843"/>
      <c r="F125" s="844"/>
      <c r="G125" s="844"/>
      <c r="H125" s="179" t="str">
        <f>IF(G125="","",G125-G125*COMPASS!$U$31)</f>
        <v/>
      </c>
    </row>
    <row r="126" spans="1:8" ht="14.85" customHeight="1">
      <c r="A126" s="347" t="s">
        <v>6907</v>
      </c>
      <c r="B126" s="457" t="s">
        <v>216</v>
      </c>
      <c r="C126" s="311" t="s">
        <v>6908</v>
      </c>
      <c r="D126" s="311" t="s">
        <v>10293</v>
      </c>
      <c r="E126" s="384">
        <v>1</v>
      </c>
      <c r="F126" s="845"/>
      <c r="G126" s="479">
        <v>126.0905425</v>
      </c>
      <c r="H126" s="179">
        <f>IF(G126="","",G126-G126*COMPASS!$U$31)</f>
        <v>126.0905425</v>
      </c>
    </row>
    <row r="127" spans="1:8" ht="14.85" customHeight="1">
      <c r="A127" s="347" t="s">
        <v>6911</v>
      </c>
      <c r="B127" s="371" t="s">
        <v>216</v>
      </c>
      <c r="C127" s="311" t="s">
        <v>6912</v>
      </c>
      <c r="D127" s="311" t="s">
        <v>10295</v>
      </c>
      <c r="E127" s="384">
        <v>1</v>
      </c>
      <c r="F127" s="379"/>
      <c r="G127" s="479">
        <v>178.106641</v>
      </c>
      <c r="H127" s="179">
        <f>IF(G127="","",G127-G127*COMPASS!$U$31)</f>
        <v>178.106641</v>
      </c>
    </row>
    <row r="128" spans="1:8" ht="14.85" customHeight="1">
      <c r="A128" s="347" t="s">
        <v>6915</v>
      </c>
      <c r="B128" s="371" t="s">
        <v>216</v>
      </c>
      <c r="C128" s="311" t="s">
        <v>16540</v>
      </c>
      <c r="D128" s="311" t="s">
        <v>10297</v>
      </c>
      <c r="E128" s="384">
        <v>1</v>
      </c>
      <c r="F128" s="379"/>
      <c r="G128" s="479">
        <v>125.470589</v>
      </c>
      <c r="H128" s="179">
        <f>IF(G128="","",G128-G128*COMPASS!$U$31)</f>
        <v>125.470589</v>
      </c>
    </row>
    <row r="129" spans="1:8" ht="14.85" customHeight="1">
      <c r="A129" s="347" t="s">
        <v>6918</v>
      </c>
      <c r="B129" s="371" t="s">
        <v>216</v>
      </c>
      <c r="C129" s="311" t="s">
        <v>6919</v>
      </c>
      <c r="D129" s="311" t="s">
        <v>10299</v>
      </c>
      <c r="E129" s="384">
        <v>1</v>
      </c>
      <c r="F129" s="379"/>
      <c r="G129" s="479">
        <v>179.82651200000001</v>
      </c>
      <c r="H129" s="179">
        <f>IF(G129="","",G129-G129*COMPASS!$U$31)</f>
        <v>179.82651200000001</v>
      </c>
    </row>
    <row r="130" spans="1:8" ht="14.85" customHeight="1">
      <c r="A130" s="347" t="s">
        <v>6909</v>
      </c>
      <c r="B130" s="371" t="s">
        <v>216</v>
      </c>
      <c r="C130" s="294" t="s">
        <v>6910</v>
      </c>
      <c r="D130" s="311" t="s">
        <v>10294</v>
      </c>
      <c r="E130" s="384">
        <v>1</v>
      </c>
      <c r="F130" s="379"/>
      <c r="G130" s="479">
        <v>151.56863150000001</v>
      </c>
      <c r="H130" s="179">
        <f>IF(G130="","",G130-G130*COMPASS!$U$31)</f>
        <v>151.56863150000001</v>
      </c>
    </row>
    <row r="131" spans="1:8" ht="14.85" customHeight="1">
      <c r="A131" s="347" t="s">
        <v>6913</v>
      </c>
      <c r="B131" s="371" t="s">
        <v>216</v>
      </c>
      <c r="C131" s="311" t="s">
        <v>6914</v>
      </c>
      <c r="D131" s="311" t="s">
        <v>10296</v>
      </c>
      <c r="E131" s="384">
        <v>1</v>
      </c>
      <c r="F131" s="379"/>
      <c r="G131" s="479">
        <v>257.82066199999997</v>
      </c>
      <c r="H131" s="179">
        <f>IF(G131="","",G131-G131*COMPASS!$U$31)</f>
        <v>257.82066199999997</v>
      </c>
    </row>
    <row r="132" spans="1:8" ht="14.85" customHeight="1">
      <c r="A132" s="347" t="s">
        <v>6916</v>
      </c>
      <c r="B132" s="371" t="s">
        <v>216</v>
      </c>
      <c r="C132" s="311" t="s">
        <v>6917</v>
      </c>
      <c r="D132" s="311" t="s">
        <v>10298</v>
      </c>
      <c r="E132" s="384">
        <v>1</v>
      </c>
      <c r="F132" s="379"/>
      <c r="G132" s="479">
        <v>152.78854000000004</v>
      </c>
      <c r="H132" s="179">
        <f>IF(G132="","",G132-G132*COMPASS!$U$31)</f>
        <v>152.78854000000004</v>
      </c>
    </row>
    <row r="133" spans="1:8" ht="14.85" customHeight="1">
      <c r="A133" s="347" t="s">
        <v>6920</v>
      </c>
      <c r="B133" s="371" t="s">
        <v>216</v>
      </c>
      <c r="C133" s="311" t="s">
        <v>6921</v>
      </c>
      <c r="D133" s="311" t="s">
        <v>10300</v>
      </c>
      <c r="E133" s="384">
        <v>1</v>
      </c>
      <c r="F133" s="379"/>
      <c r="G133" s="479">
        <v>261.26040399999999</v>
      </c>
      <c r="H133" s="179">
        <f>IF(G133="","",G133-G133*COMPASS!$U$31)</f>
        <v>261.26040399999999</v>
      </c>
    </row>
    <row r="134" spans="1:8" ht="14.85" customHeight="1">
      <c r="A134" s="839" t="s">
        <v>6113</v>
      </c>
      <c r="B134" s="840"/>
      <c r="C134" s="841"/>
      <c r="D134" s="842"/>
      <c r="E134" s="843"/>
      <c r="F134" s="844"/>
      <c r="G134" s="844"/>
      <c r="H134" s="179" t="str">
        <f>IF(G134="","",G134-G134*COMPASS!$U$31)</f>
        <v/>
      </c>
    </row>
    <row r="135" spans="1:8" ht="14.85" customHeight="1">
      <c r="A135" s="347" t="s">
        <v>2793</v>
      </c>
      <c r="B135" s="371" t="s">
        <v>216</v>
      </c>
      <c r="C135" s="294" t="s">
        <v>2735</v>
      </c>
      <c r="D135" s="311" t="s">
        <v>6117</v>
      </c>
      <c r="E135" s="384">
        <v>1</v>
      </c>
      <c r="F135" s="379"/>
      <c r="G135" s="479">
        <v>105.69207250000001</v>
      </c>
      <c r="H135" s="179">
        <f>IF(G135="","",G135-G135*COMPASS!$U$31)</f>
        <v>105.69207250000001</v>
      </c>
    </row>
    <row r="136" spans="1:8" ht="14.85" customHeight="1">
      <c r="A136" s="347" t="s">
        <v>2782</v>
      </c>
      <c r="B136" s="371" t="s">
        <v>216</v>
      </c>
      <c r="C136" s="294" t="s">
        <v>2724</v>
      </c>
      <c r="D136" s="311" t="s">
        <v>12924</v>
      </c>
      <c r="E136" s="384">
        <v>10</v>
      </c>
      <c r="F136" s="379"/>
      <c r="G136" s="479">
        <v>16.818738500000002</v>
      </c>
      <c r="H136" s="179">
        <f>IF(G136="","",G136-G136*COMPASS!$U$31)</f>
        <v>16.818738500000002</v>
      </c>
    </row>
    <row r="137" spans="1:8" ht="14.85" customHeight="1">
      <c r="A137" s="347" t="s">
        <v>2780</v>
      </c>
      <c r="B137" s="371" t="s">
        <v>216</v>
      </c>
      <c r="C137" s="294" t="s">
        <v>2722</v>
      </c>
      <c r="D137" s="311" t="s">
        <v>12925</v>
      </c>
      <c r="E137" s="384">
        <v>10</v>
      </c>
      <c r="F137" s="379"/>
      <c r="G137" s="479">
        <v>19.2185585</v>
      </c>
      <c r="H137" s="179">
        <f>IF(G137="","",G137-G137*COMPASS!$U$31)</f>
        <v>19.2185585</v>
      </c>
    </row>
    <row r="138" spans="1:8" ht="14.85" customHeight="1">
      <c r="A138" s="347" t="s">
        <v>2781</v>
      </c>
      <c r="B138" s="371" t="s">
        <v>216</v>
      </c>
      <c r="C138" s="294" t="s">
        <v>2723</v>
      </c>
      <c r="D138" s="311" t="s">
        <v>6116</v>
      </c>
      <c r="E138" s="384">
        <v>1</v>
      </c>
      <c r="F138" s="846"/>
      <c r="G138" s="479">
        <v>6.6195035000000004</v>
      </c>
      <c r="H138" s="179">
        <f>IF(G138="","",G138-G138*COMPASS!$U$31)</f>
        <v>6.6195035000000004</v>
      </c>
    </row>
    <row r="139" spans="1:8" ht="14.85" customHeight="1">
      <c r="A139" s="1153" t="s">
        <v>15818</v>
      </c>
      <c r="B139" s="1154" t="s">
        <v>216</v>
      </c>
      <c r="C139" s="1155" t="s">
        <v>15819</v>
      </c>
      <c r="D139" s="1156" t="s">
        <v>15820</v>
      </c>
      <c r="E139" s="384">
        <v>10</v>
      </c>
      <c r="F139" s="1157"/>
      <c r="G139" s="479">
        <v>20.658450500000001</v>
      </c>
      <c r="H139" s="179">
        <f>IF(G139="","",G139-G139*COMPASS!$U$31)</f>
        <v>20.658450500000001</v>
      </c>
    </row>
    <row r="140" spans="1:8" ht="14.85" customHeight="1">
      <c r="A140" s="347" t="s">
        <v>7621</v>
      </c>
      <c r="B140" s="371" t="s">
        <v>216</v>
      </c>
      <c r="C140" s="294" t="s">
        <v>7609</v>
      </c>
      <c r="D140" s="311" t="s">
        <v>10307</v>
      </c>
      <c r="E140" s="384">
        <v>1</v>
      </c>
      <c r="F140" s="846"/>
      <c r="G140" s="479">
        <v>34.697397500000001</v>
      </c>
      <c r="H140" s="179">
        <f>IF(G140="","",G140-G140*COMPASS!$U$31)</f>
        <v>34.697397500000001</v>
      </c>
    </row>
    <row r="141" spans="1:8" ht="14.85" customHeight="1">
      <c r="A141" s="347" t="s">
        <v>2794</v>
      </c>
      <c r="B141" s="371" t="s">
        <v>216</v>
      </c>
      <c r="C141" s="294" t="s">
        <v>2736</v>
      </c>
      <c r="D141" s="311" t="s">
        <v>10308</v>
      </c>
      <c r="E141" s="384">
        <v>1</v>
      </c>
      <c r="F141" s="846"/>
      <c r="G141" s="479">
        <v>34.497412500000003</v>
      </c>
      <c r="H141" s="179">
        <f>IF(G141="","",G141-G141*COMPASS!$U$31)</f>
        <v>34.497412500000003</v>
      </c>
    </row>
    <row r="142" spans="1:8" ht="14.85" customHeight="1">
      <c r="A142" s="347" t="s">
        <v>5927</v>
      </c>
      <c r="B142" s="371" t="s">
        <v>216</v>
      </c>
      <c r="C142" s="311" t="s">
        <v>5928</v>
      </c>
      <c r="D142" s="311" t="s">
        <v>11878</v>
      </c>
      <c r="E142" s="384">
        <v>1</v>
      </c>
      <c r="F142" s="379"/>
      <c r="G142" s="479">
        <v>16.718745999999999</v>
      </c>
      <c r="H142" s="179">
        <f>IF(G142="","",G142-G142*COMPASS!$U$31)</f>
        <v>16.718745999999999</v>
      </c>
    </row>
    <row r="143" spans="1:8" ht="14.85" customHeight="1">
      <c r="A143" s="347" t="s">
        <v>2784</v>
      </c>
      <c r="B143" s="371" t="s">
        <v>467</v>
      </c>
      <c r="C143" s="294" t="s">
        <v>2726</v>
      </c>
      <c r="D143" s="311" t="s">
        <v>10301</v>
      </c>
      <c r="E143" s="384">
        <v>1</v>
      </c>
      <c r="F143" s="379"/>
      <c r="G143" s="479">
        <v>221.72336950000002</v>
      </c>
      <c r="H143" s="179">
        <f>IF(G143="","",G143-G143*COMPASS!$U$31)</f>
        <v>221.72336950000002</v>
      </c>
    </row>
    <row r="144" spans="1:8" ht="14.85" customHeight="1">
      <c r="A144" s="341" t="s">
        <v>2787</v>
      </c>
      <c r="B144" s="371" t="s">
        <v>216</v>
      </c>
      <c r="C144" s="340" t="s">
        <v>2729</v>
      </c>
      <c r="D144" s="317" t="s">
        <v>10304</v>
      </c>
      <c r="E144" s="384">
        <v>1</v>
      </c>
      <c r="F144" s="379"/>
      <c r="G144" s="479">
        <v>87.193460000000002</v>
      </c>
      <c r="H144" s="179">
        <f>IF(G144="","",G144-G144*COMPASS!$U$31)</f>
        <v>87.193460000000002</v>
      </c>
    </row>
    <row r="145" spans="1:8" ht="14.85" customHeight="1">
      <c r="A145" s="347" t="s">
        <v>2791</v>
      </c>
      <c r="B145" s="371" t="s">
        <v>467</v>
      </c>
      <c r="C145" s="294" t="s">
        <v>2733</v>
      </c>
      <c r="D145" s="311" t="s">
        <v>10302</v>
      </c>
      <c r="E145" s="384">
        <v>1</v>
      </c>
      <c r="F145" s="379"/>
      <c r="G145" s="479">
        <v>116.47126400000001</v>
      </c>
      <c r="H145" s="179">
        <f>IF(G145="","",G145-G145*COMPASS!$U$31)</f>
        <v>116.47126400000001</v>
      </c>
    </row>
    <row r="146" spans="1:8" ht="14.85" customHeight="1">
      <c r="A146" s="347" t="s">
        <v>2785</v>
      </c>
      <c r="B146" s="371" t="s">
        <v>216</v>
      </c>
      <c r="C146" s="294" t="s">
        <v>2727</v>
      </c>
      <c r="D146" s="311" t="s">
        <v>10303</v>
      </c>
      <c r="E146" s="384">
        <v>1</v>
      </c>
      <c r="F146" s="379"/>
      <c r="G146" s="479">
        <v>95.812813500000004</v>
      </c>
      <c r="H146" s="179">
        <f>IF(G146="","",G146-G146*COMPASS!$U$31)</f>
        <v>95.812813500000004</v>
      </c>
    </row>
    <row r="147" spans="1:8" ht="14.85" customHeight="1">
      <c r="A147" s="347" t="s">
        <v>6114</v>
      </c>
      <c r="B147" s="371" t="s">
        <v>216</v>
      </c>
      <c r="C147" s="294" t="s">
        <v>6115</v>
      </c>
      <c r="D147" s="311" t="s">
        <v>10305</v>
      </c>
      <c r="E147" s="384">
        <v>1</v>
      </c>
      <c r="F147" s="379"/>
      <c r="G147" s="479">
        <v>127.59042999999998</v>
      </c>
      <c r="H147" s="179">
        <f>IF(G147="","",G147-G147*COMPASS!$U$31)</f>
        <v>127.59042999999998</v>
      </c>
    </row>
    <row r="148" spans="1:8" ht="14.85" customHeight="1">
      <c r="A148" s="347" t="s">
        <v>2788</v>
      </c>
      <c r="B148" s="371" t="s">
        <v>216</v>
      </c>
      <c r="C148" s="294" t="s">
        <v>2730</v>
      </c>
      <c r="D148" s="311" t="s">
        <v>10306</v>
      </c>
      <c r="E148" s="384">
        <v>1</v>
      </c>
      <c r="F148" s="379"/>
      <c r="G148" s="479">
        <v>77.874159000000006</v>
      </c>
      <c r="H148" s="179">
        <f>IF(G148="","",G148-G148*COMPASS!$U$31)</f>
        <v>77.874159000000006</v>
      </c>
    </row>
    <row r="149" spans="1:8" ht="14.85" customHeight="1">
      <c r="A149" s="839" t="s">
        <v>9951</v>
      </c>
      <c r="B149" s="840"/>
      <c r="C149" s="841"/>
      <c r="D149" s="842"/>
      <c r="E149" s="843"/>
      <c r="F149" s="844"/>
      <c r="G149" s="844"/>
      <c r="H149" s="179" t="str">
        <f>IF(G149="","",G149-G149*COMPASS!$U$31)</f>
        <v/>
      </c>
    </row>
    <row r="150" spans="1:8" ht="14.85" customHeight="1">
      <c r="A150" s="340" t="s">
        <v>9952</v>
      </c>
      <c r="B150" s="457" t="s">
        <v>216</v>
      </c>
      <c r="C150" s="340" t="s">
        <v>9953</v>
      </c>
      <c r="D150" s="311" t="s">
        <v>10309</v>
      </c>
      <c r="E150" s="384">
        <v>1</v>
      </c>
      <c r="F150" s="573"/>
      <c r="G150" s="479">
        <v>54.115940999999999</v>
      </c>
      <c r="H150" s="179">
        <f>IF(G150="","",G150-G150*COMPASS!$U$31)</f>
        <v>54.115940999999999</v>
      </c>
    </row>
    <row r="151" spans="1:8" ht="14.85" customHeight="1">
      <c r="A151" s="340" t="s">
        <v>9954</v>
      </c>
      <c r="B151" s="457" t="s">
        <v>216</v>
      </c>
      <c r="C151" s="340" t="s">
        <v>9955</v>
      </c>
      <c r="D151" s="311" t="s">
        <v>10310</v>
      </c>
      <c r="E151" s="384">
        <v>1</v>
      </c>
      <c r="F151" s="573"/>
      <c r="G151" s="479">
        <v>54.115940999999999</v>
      </c>
      <c r="H151" s="179">
        <f>IF(G151="","",G151-G151*COMPASS!$U$31)</f>
        <v>54.115940999999999</v>
      </c>
    </row>
    <row r="152" spans="1:8" ht="14.85" customHeight="1">
      <c r="A152" s="340" t="s">
        <v>9962</v>
      </c>
      <c r="B152" s="457" t="s">
        <v>216</v>
      </c>
      <c r="C152" s="340" t="s">
        <v>9963</v>
      </c>
      <c r="D152" s="311" t="s">
        <v>10312</v>
      </c>
      <c r="E152" s="384">
        <v>1</v>
      </c>
      <c r="F152" s="573"/>
      <c r="G152" s="479">
        <v>129.35029800000001</v>
      </c>
      <c r="H152" s="179">
        <f>IF(G152="","",G152-G152*COMPASS!$U$31)</f>
        <v>129.35029800000001</v>
      </c>
    </row>
    <row r="153" spans="1:8" ht="14.85" customHeight="1">
      <c r="A153" s="340" t="s">
        <v>11455</v>
      </c>
      <c r="B153" s="457" t="s">
        <v>216</v>
      </c>
      <c r="C153" s="340" t="s">
        <v>11456</v>
      </c>
      <c r="D153" s="311" t="s">
        <v>10311</v>
      </c>
      <c r="E153" s="384">
        <v>1</v>
      </c>
      <c r="F153" s="573"/>
      <c r="G153" s="479">
        <v>2.1598380000000001</v>
      </c>
      <c r="H153" s="179">
        <f>IF(G153="","",G153-G153*COMPASS!$U$31)</f>
        <v>2.1598380000000001</v>
      </c>
    </row>
    <row r="154" spans="1:8" ht="14.85" customHeight="1">
      <c r="A154" s="340" t="s">
        <v>11457</v>
      </c>
      <c r="B154" s="457" t="s">
        <v>216</v>
      </c>
      <c r="C154" s="340" t="s">
        <v>11458</v>
      </c>
      <c r="D154" s="311" t="s">
        <v>10313</v>
      </c>
      <c r="E154" s="384">
        <v>60</v>
      </c>
      <c r="F154" s="379"/>
      <c r="G154" s="479">
        <v>2.1598380000000001</v>
      </c>
      <c r="H154" s="179">
        <f>IF(G154="","",G154-G154*COMPASS!$U$31)</f>
        <v>2.1598380000000001</v>
      </c>
    </row>
    <row r="155" spans="1:8" ht="14.85" customHeight="1">
      <c r="A155" s="340" t="s">
        <v>9964</v>
      </c>
      <c r="B155" s="457" t="s">
        <v>216</v>
      </c>
      <c r="C155" s="340" t="s">
        <v>9965</v>
      </c>
      <c r="D155" s="311" t="s">
        <v>10314</v>
      </c>
      <c r="E155" s="384">
        <v>1</v>
      </c>
      <c r="F155" s="379"/>
      <c r="G155" s="479">
        <v>129.35029800000001</v>
      </c>
      <c r="H155" s="179">
        <f>IF(G155="","",G155-G155*COMPASS!$U$31)</f>
        <v>129.35029800000001</v>
      </c>
    </row>
    <row r="156" spans="1:8" ht="14.85" customHeight="1">
      <c r="A156" s="340" t="s">
        <v>9966</v>
      </c>
      <c r="B156" s="457" t="s">
        <v>216</v>
      </c>
      <c r="C156" s="340" t="s">
        <v>9967</v>
      </c>
      <c r="D156" s="311" t="s">
        <v>10315</v>
      </c>
      <c r="E156" s="384">
        <v>1</v>
      </c>
      <c r="F156" s="379"/>
      <c r="G156" s="479">
        <v>82.453815500000005</v>
      </c>
      <c r="H156" s="179">
        <f>IF(G156="","",G156-G156*COMPASS!$U$31)</f>
        <v>82.453815500000005</v>
      </c>
    </row>
    <row r="157" spans="1:8" ht="14.85" customHeight="1">
      <c r="A157" s="340" t="s">
        <v>11459</v>
      </c>
      <c r="B157" s="457" t="s">
        <v>216</v>
      </c>
      <c r="C157" s="340" t="s">
        <v>11460</v>
      </c>
      <c r="D157" s="311" t="s">
        <v>10316</v>
      </c>
      <c r="E157" s="384">
        <v>1</v>
      </c>
      <c r="F157" s="379"/>
      <c r="G157" s="479">
        <v>1.3598980000000001</v>
      </c>
      <c r="H157" s="179">
        <f>IF(G157="","",G157-G157*COMPASS!$U$31)</f>
        <v>1.3598980000000001</v>
      </c>
    </row>
    <row r="158" spans="1:8" ht="14.85" customHeight="1">
      <c r="A158" s="340" t="s">
        <v>11461</v>
      </c>
      <c r="B158" s="457" t="s">
        <v>216</v>
      </c>
      <c r="C158" s="340" t="s">
        <v>11462</v>
      </c>
      <c r="D158" s="311" t="s">
        <v>10317</v>
      </c>
      <c r="E158" s="384">
        <v>1</v>
      </c>
      <c r="F158" s="573"/>
      <c r="G158" s="479">
        <v>1.3598980000000001</v>
      </c>
      <c r="H158" s="179">
        <f>IF(G158="","",G158-G158*COMPASS!$U$31)</f>
        <v>1.3598980000000001</v>
      </c>
    </row>
    <row r="159" spans="1:8" ht="14.85" customHeight="1">
      <c r="A159" s="340" t="s">
        <v>9968</v>
      </c>
      <c r="B159" s="457" t="s">
        <v>216</v>
      </c>
      <c r="C159" s="340" t="s">
        <v>9969</v>
      </c>
      <c r="D159" s="311" t="s">
        <v>10318</v>
      </c>
      <c r="E159" s="384">
        <v>1</v>
      </c>
      <c r="F159" s="573"/>
      <c r="G159" s="479">
        <v>82.453815500000005</v>
      </c>
      <c r="H159" s="179">
        <f>IF(G159="","",G159-G159*COMPASS!$U$31)</f>
        <v>82.453815500000005</v>
      </c>
    </row>
    <row r="160" spans="1:8" ht="14.85" customHeight="1">
      <c r="A160" s="340" t="s">
        <v>9956</v>
      </c>
      <c r="B160" s="457" t="s">
        <v>216</v>
      </c>
      <c r="C160" s="340" t="s">
        <v>9957</v>
      </c>
      <c r="D160" s="311" t="s">
        <v>9958</v>
      </c>
      <c r="E160" s="384">
        <v>1</v>
      </c>
      <c r="F160" s="573"/>
      <c r="G160" s="479">
        <v>16.6187535</v>
      </c>
      <c r="H160" s="179">
        <f>IF(G160="","",G160-G160*COMPASS!$U$31)</f>
        <v>16.6187535</v>
      </c>
    </row>
    <row r="161" spans="1:8" ht="14.85" customHeight="1">
      <c r="A161" s="340" t="s">
        <v>9959</v>
      </c>
      <c r="B161" s="457" t="s">
        <v>216</v>
      </c>
      <c r="C161" s="340" t="s">
        <v>9960</v>
      </c>
      <c r="D161" s="311" t="s">
        <v>9961</v>
      </c>
      <c r="E161" s="384">
        <v>1</v>
      </c>
      <c r="F161" s="573"/>
      <c r="G161" s="479">
        <v>17.558682999999998</v>
      </c>
      <c r="H161" s="179">
        <f>IF(G161="","",G161-G161*COMPASS!$U$31)</f>
        <v>17.558682999999998</v>
      </c>
    </row>
    <row r="162" spans="1:8" ht="14.85" customHeight="1">
      <c r="A162" s="839" t="s">
        <v>8712</v>
      </c>
      <c r="B162" s="847"/>
      <c r="C162" s="841"/>
      <c r="D162" s="842"/>
      <c r="E162" s="843"/>
      <c r="F162" s="844"/>
      <c r="G162" s="844"/>
      <c r="H162" s="179" t="str">
        <f>IF(G162="","",G162-G162*COMPASS!$U$31)</f>
        <v/>
      </c>
    </row>
    <row r="163" spans="1:8" ht="14.85" customHeight="1">
      <c r="A163" s="347" t="s">
        <v>6118</v>
      </c>
      <c r="B163" s="371" t="s">
        <v>216</v>
      </c>
      <c r="C163" s="311" t="s">
        <v>6119</v>
      </c>
      <c r="D163" s="311" t="s">
        <v>10319</v>
      </c>
      <c r="E163" s="384">
        <v>1</v>
      </c>
      <c r="F163" s="379"/>
      <c r="G163" s="479">
        <v>9.6392770000000016</v>
      </c>
      <c r="H163" s="179">
        <f>IF(G163="","",G163-G163*COMPASS!$U$31)</f>
        <v>9.6392770000000016</v>
      </c>
    </row>
    <row r="164" spans="1:8" ht="14.85" customHeight="1">
      <c r="A164" s="848" t="s">
        <v>10510</v>
      </c>
      <c r="B164" s="849" t="s">
        <v>216</v>
      </c>
      <c r="C164" s="850" t="s">
        <v>10511</v>
      </c>
      <c r="D164" s="851" t="s">
        <v>10512</v>
      </c>
      <c r="E164" s="384">
        <v>1</v>
      </c>
      <c r="F164" s="379"/>
      <c r="G164" s="479">
        <v>6.7794915000000007</v>
      </c>
      <c r="H164" s="179">
        <f>IF(G164="","",G164-G164*COMPASS!$U$31)</f>
        <v>6.7794915000000007</v>
      </c>
    </row>
    <row r="165" spans="1:8" ht="14.85" customHeight="1">
      <c r="A165" s="848" t="s">
        <v>10513</v>
      </c>
      <c r="B165" s="849" t="s">
        <v>216</v>
      </c>
      <c r="C165" s="850" t="s">
        <v>10514</v>
      </c>
      <c r="D165" s="851" t="s">
        <v>10515</v>
      </c>
      <c r="E165" s="384">
        <v>1</v>
      </c>
      <c r="F165" s="379"/>
      <c r="G165" s="479">
        <v>1.6998725000000001</v>
      </c>
      <c r="H165" s="179">
        <f>IF(G165="","",G165-G165*COMPASS!$U$31)</f>
        <v>1.6998725000000001</v>
      </c>
    </row>
    <row r="166" spans="1:8" ht="14.85" customHeight="1">
      <c r="A166" s="347" t="s">
        <v>8735</v>
      </c>
      <c r="B166" s="371" t="s">
        <v>467</v>
      </c>
      <c r="C166" s="311" t="s">
        <v>8713</v>
      </c>
      <c r="D166" s="311" t="s">
        <v>8714</v>
      </c>
      <c r="E166" s="384">
        <v>1</v>
      </c>
      <c r="F166" s="379"/>
      <c r="G166" s="479">
        <v>1.7998650000000003</v>
      </c>
      <c r="H166" s="179">
        <f>IF(G166="","",G166-G166*COMPASS!$U$31)</f>
        <v>1.7998650000000003</v>
      </c>
    </row>
    <row r="167" spans="1:8" ht="14.85" customHeight="1">
      <c r="A167" s="341" t="s">
        <v>12136</v>
      </c>
      <c r="B167" s="849" t="s">
        <v>216</v>
      </c>
      <c r="C167" s="317" t="s">
        <v>12137</v>
      </c>
      <c r="D167" s="317" t="s">
        <v>12138</v>
      </c>
      <c r="E167" s="384">
        <v>1</v>
      </c>
      <c r="F167" s="379"/>
      <c r="G167" s="479">
        <v>2.2198335000000005</v>
      </c>
      <c r="H167" s="179">
        <f>IF(G167="","",G167-G167*COMPASS!$U$31)</f>
        <v>2.2198335000000005</v>
      </c>
    </row>
    <row r="168" spans="1:8" ht="14.85" customHeight="1">
      <c r="A168" s="347" t="s">
        <v>8736</v>
      </c>
      <c r="B168" s="371" t="s">
        <v>467</v>
      </c>
      <c r="C168" s="311" t="s">
        <v>8715</v>
      </c>
      <c r="D168" s="311" t="s">
        <v>8716</v>
      </c>
      <c r="E168" s="384">
        <v>1</v>
      </c>
      <c r="F168" s="379"/>
      <c r="G168" s="479">
        <v>2.7797915</v>
      </c>
      <c r="H168" s="179">
        <f>IF(G168="","",G168-G168*COMPASS!$U$31)</f>
        <v>2.7797915</v>
      </c>
    </row>
    <row r="169" spans="1:8" ht="14.85" customHeight="1">
      <c r="A169" s="839" t="s">
        <v>8717</v>
      </c>
      <c r="B169" s="840"/>
      <c r="C169" s="841"/>
      <c r="D169" s="842"/>
      <c r="E169" s="843"/>
      <c r="F169" s="844"/>
      <c r="G169" s="844"/>
      <c r="H169" s="179" t="str">
        <f>IF(G169="","",G169-G169*COMPASS!$U$31)</f>
        <v/>
      </c>
    </row>
    <row r="170" spans="1:8" ht="14.85" customHeight="1">
      <c r="A170" s="347" t="s">
        <v>9970</v>
      </c>
      <c r="B170" s="371" t="s">
        <v>216</v>
      </c>
      <c r="C170" s="311" t="s">
        <v>9971</v>
      </c>
      <c r="D170" s="311" t="s">
        <v>10320</v>
      </c>
      <c r="E170" s="384">
        <v>1</v>
      </c>
      <c r="F170" s="379"/>
      <c r="G170" s="479">
        <v>5.3995950000000015</v>
      </c>
      <c r="H170" s="179">
        <f>IF(G170="","",G170-G170*COMPASS!$U$31)</f>
        <v>5.3995950000000015</v>
      </c>
    </row>
    <row r="171" spans="1:8" ht="14.85" customHeight="1">
      <c r="A171" s="347" t="s">
        <v>10321</v>
      </c>
      <c r="B171" s="371" t="s">
        <v>467</v>
      </c>
      <c r="C171" s="311" t="s">
        <v>10322</v>
      </c>
      <c r="D171" s="311" t="s">
        <v>10323</v>
      </c>
      <c r="E171" s="384">
        <v>1</v>
      </c>
      <c r="F171" s="379"/>
      <c r="G171" s="479">
        <v>1.6998725000000001</v>
      </c>
      <c r="H171" s="179">
        <f>IF(G171="","",G171-G171*COMPASS!$U$31)</f>
        <v>1.6998725000000001</v>
      </c>
    </row>
    <row r="172" spans="1:8" ht="14.85" customHeight="1">
      <c r="A172" s="347" t="s">
        <v>8737</v>
      </c>
      <c r="B172" s="371" t="s">
        <v>216</v>
      </c>
      <c r="C172" s="311" t="s">
        <v>8718</v>
      </c>
      <c r="D172" s="311" t="s">
        <v>9972</v>
      </c>
      <c r="E172" s="384">
        <v>1</v>
      </c>
      <c r="F172" s="379"/>
      <c r="G172" s="479">
        <v>1.7998650000000003</v>
      </c>
      <c r="H172" s="179">
        <f>IF(G172="","",G172-G172*COMPASS!$U$31)</f>
        <v>1.7998650000000003</v>
      </c>
    </row>
    <row r="173" spans="1:8" ht="14.85" customHeight="1">
      <c r="A173" s="347" t="s">
        <v>8738</v>
      </c>
      <c r="B173" s="371" t="s">
        <v>467</v>
      </c>
      <c r="C173" s="311" t="s">
        <v>8719</v>
      </c>
      <c r="D173" s="311" t="s">
        <v>9973</v>
      </c>
      <c r="E173" s="384">
        <v>1</v>
      </c>
      <c r="F173" s="379"/>
      <c r="G173" s="479">
        <v>2.7197960000000001</v>
      </c>
      <c r="H173" s="179">
        <f>IF(G173="","",G173-G173*COMPASS!$U$31)</f>
        <v>2.7197960000000001</v>
      </c>
    </row>
    <row r="174" spans="1:8" ht="14.85" customHeight="1">
      <c r="A174" s="833" t="s">
        <v>2682</v>
      </c>
      <c r="B174" s="834"/>
      <c r="C174" s="835"/>
      <c r="D174" s="836"/>
      <c r="E174" s="837"/>
      <c r="F174" s="838"/>
      <c r="G174" s="838"/>
      <c r="H174" s="179" t="str">
        <f>IF(G174="","",G174-G174*COMPASS!$U$31)</f>
        <v/>
      </c>
    </row>
    <row r="175" spans="1:8" ht="14.85" customHeight="1">
      <c r="A175" s="839" t="s">
        <v>8507</v>
      </c>
      <c r="B175" s="840"/>
      <c r="C175" s="841"/>
      <c r="D175" s="842"/>
      <c r="E175" s="843"/>
      <c r="F175" s="844"/>
      <c r="G175" s="844"/>
      <c r="H175" s="179" t="str">
        <f>IF(G175="","",G175-G175*COMPASS!$U$31)</f>
        <v/>
      </c>
    </row>
    <row r="176" spans="1:8" ht="14.85" customHeight="1">
      <c r="A176" s="347" t="s">
        <v>6120</v>
      </c>
      <c r="B176" s="371" t="s">
        <v>216</v>
      </c>
      <c r="C176" s="294" t="s">
        <v>6121</v>
      </c>
      <c r="D176" s="311" t="s">
        <v>10324</v>
      </c>
      <c r="E176" s="384">
        <v>2000</v>
      </c>
      <c r="F176" s="379"/>
      <c r="G176" s="479">
        <v>1.6985326005000001</v>
      </c>
      <c r="H176" s="179">
        <f>IF(G176="","",G176-G176*COMPASS!$U$31)</f>
        <v>1.6985326005000001</v>
      </c>
    </row>
    <row r="177" spans="1:8" ht="14.85" customHeight="1">
      <c r="A177" s="347" t="s">
        <v>6122</v>
      </c>
      <c r="B177" s="371" t="s">
        <v>216</v>
      </c>
      <c r="C177" s="294" t="s">
        <v>6123</v>
      </c>
      <c r="D177" s="311" t="s">
        <v>10325</v>
      </c>
      <c r="E177" s="384">
        <v>2000</v>
      </c>
      <c r="F177" s="379"/>
      <c r="G177" s="479">
        <v>3.0635102194999999</v>
      </c>
      <c r="H177" s="179">
        <f>IF(G177="","",G177-G177*COMPASS!$U$31)</f>
        <v>3.0635102194999999</v>
      </c>
    </row>
    <row r="178" spans="1:8" ht="14.85" customHeight="1">
      <c r="A178" s="347" t="s">
        <v>2743</v>
      </c>
      <c r="B178" s="371" t="s">
        <v>216</v>
      </c>
      <c r="C178" s="294" t="s">
        <v>2685</v>
      </c>
      <c r="D178" s="311" t="s">
        <v>10326</v>
      </c>
      <c r="E178" s="384">
        <v>2000</v>
      </c>
      <c r="F178" s="379"/>
      <c r="G178" s="479">
        <v>4.5169012070000001</v>
      </c>
      <c r="H178" s="179">
        <f>IF(G178="","",G178-G178*COMPASS!$U$31)</f>
        <v>4.5169012070000001</v>
      </c>
    </row>
    <row r="179" spans="1:8" ht="14.85" customHeight="1">
      <c r="A179" s="347" t="s">
        <v>2742</v>
      </c>
      <c r="B179" s="371" t="s">
        <v>216</v>
      </c>
      <c r="C179" s="294" t="s">
        <v>2684</v>
      </c>
      <c r="D179" s="311" t="s">
        <v>10327</v>
      </c>
      <c r="E179" s="384">
        <v>2000</v>
      </c>
      <c r="F179" s="379"/>
      <c r="G179" s="479">
        <v>8.1678673639999992</v>
      </c>
      <c r="H179" s="179">
        <f>IF(G179="","",G179-G179*COMPASS!$U$31)</f>
        <v>8.1678673639999992</v>
      </c>
    </row>
    <row r="180" spans="1:8" ht="14.85" customHeight="1">
      <c r="A180" s="347" t="s">
        <v>2741</v>
      </c>
      <c r="B180" s="371" t="s">
        <v>216</v>
      </c>
      <c r="C180" s="294" t="s">
        <v>2683</v>
      </c>
      <c r="D180" s="311" t="s">
        <v>10328</v>
      </c>
      <c r="E180" s="384">
        <v>2000</v>
      </c>
      <c r="F180" s="379"/>
      <c r="G180" s="479">
        <v>3.0704097020000001</v>
      </c>
      <c r="H180" s="179">
        <f>IF(G180="","",G180-G180*COMPASS!$U$31)</f>
        <v>3.0704097020000001</v>
      </c>
    </row>
    <row r="181" spans="1:8" ht="14.85" customHeight="1">
      <c r="A181" s="839" t="s">
        <v>8508</v>
      </c>
      <c r="B181" s="840"/>
      <c r="C181" s="841"/>
      <c r="D181" s="842"/>
      <c r="E181" s="843"/>
      <c r="F181" s="844"/>
      <c r="G181" s="852"/>
      <c r="H181" s="179" t="str">
        <f>IF(G181="","",G181-G181*COMPASS!$U$31)</f>
        <v/>
      </c>
    </row>
    <row r="182" spans="1:8" ht="14.85" customHeight="1">
      <c r="A182" s="347" t="s">
        <v>6126</v>
      </c>
      <c r="B182" s="371" t="s">
        <v>216</v>
      </c>
      <c r="C182" s="294" t="s">
        <v>6127</v>
      </c>
      <c r="D182" s="311" t="s">
        <v>10329</v>
      </c>
      <c r="E182" s="384">
        <v>2000</v>
      </c>
      <c r="F182" s="379"/>
      <c r="G182" s="479">
        <v>2.1231807495000004</v>
      </c>
      <c r="H182" s="179">
        <f>IF(G182="","",G182-G182*COMPASS!$U$31)</f>
        <v>2.1231807495000004</v>
      </c>
    </row>
    <row r="183" spans="1:8" ht="14.85" customHeight="1">
      <c r="A183" s="347" t="s">
        <v>5893</v>
      </c>
      <c r="B183" s="371" t="s">
        <v>216</v>
      </c>
      <c r="C183" s="311" t="s">
        <v>5894</v>
      </c>
      <c r="D183" s="311" t="s">
        <v>10330</v>
      </c>
      <c r="E183" s="384">
        <v>1</v>
      </c>
      <c r="F183" s="379"/>
      <c r="G183" s="479">
        <v>5.6461165094999997</v>
      </c>
      <c r="H183" s="179">
        <f>IF(G183="","",G183-G183*COMPASS!$U$31)</f>
        <v>5.6461165094999997</v>
      </c>
    </row>
    <row r="184" spans="1:8" ht="14.85" customHeight="1">
      <c r="A184" s="347" t="s">
        <v>6130</v>
      </c>
      <c r="B184" s="371" t="s">
        <v>216</v>
      </c>
      <c r="C184" s="311" t="s">
        <v>6131</v>
      </c>
      <c r="D184" s="311" t="s">
        <v>10331</v>
      </c>
      <c r="E184" s="384">
        <v>1</v>
      </c>
      <c r="F184" s="379"/>
      <c r="G184" s="479">
        <v>10.209814206500001</v>
      </c>
      <c r="H184" s="179">
        <f>IF(G184="","",G184-G184*COMPASS!$U$31)</f>
        <v>10.209814206500001</v>
      </c>
    </row>
    <row r="185" spans="1:8" ht="14.85" customHeight="1">
      <c r="A185" s="347" t="s">
        <v>4531</v>
      </c>
      <c r="B185" s="371" t="s">
        <v>216</v>
      </c>
      <c r="C185" s="311" t="s">
        <v>4532</v>
      </c>
      <c r="D185" s="311" t="s">
        <v>10332</v>
      </c>
      <c r="E185" s="384">
        <v>2000</v>
      </c>
      <c r="F185" s="379"/>
      <c r="G185" s="479">
        <v>3.8379921290000003</v>
      </c>
      <c r="H185" s="179">
        <f>IF(G185="","",G185-G185*COMPASS!$U$31)</f>
        <v>3.8379921290000003</v>
      </c>
    </row>
    <row r="186" spans="1:8" ht="14.85" customHeight="1">
      <c r="A186" s="347" t="s">
        <v>6124</v>
      </c>
      <c r="B186" s="371" t="s">
        <v>216</v>
      </c>
      <c r="C186" s="311" t="s">
        <v>6125</v>
      </c>
      <c r="D186" s="311" t="s">
        <v>10333</v>
      </c>
      <c r="E186" s="384">
        <v>2000</v>
      </c>
      <c r="F186" s="379"/>
      <c r="G186" s="479">
        <v>1.1030172675000001</v>
      </c>
      <c r="H186" s="179">
        <f>IF(G186="","",G186-G186*COMPASS!$U$31)</f>
        <v>1.1030172675000001</v>
      </c>
    </row>
    <row r="187" spans="1:8" ht="14.85" customHeight="1">
      <c r="A187" s="347" t="s">
        <v>6128</v>
      </c>
      <c r="B187" s="371" t="s">
        <v>216</v>
      </c>
      <c r="C187" s="311" t="s">
        <v>6129</v>
      </c>
      <c r="D187" s="311" t="s">
        <v>10334</v>
      </c>
      <c r="E187" s="384">
        <v>1</v>
      </c>
      <c r="F187" s="379"/>
      <c r="G187" s="479">
        <v>2.3249256175000004</v>
      </c>
      <c r="H187" s="179">
        <f>IF(G187="","",G187-G187*COMPASS!$U$31)</f>
        <v>2.3249256175000004</v>
      </c>
    </row>
    <row r="188" spans="1:8" ht="14.85" customHeight="1">
      <c r="A188" s="347" t="s">
        <v>5895</v>
      </c>
      <c r="B188" s="371" t="s">
        <v>216</v>
      </c>
      <c r="C188" s="311" t="s">
        <v>5896</v>
      </c>
      <c r="D188" s="311" t="s">
        <v>10335</v>
      </c>
      <c r="E188" s="384">
        <v>1</v>
      </c>
      <c r="F188" s="379"/>
      <c r="G188" s="479">
        <v>4.1743069034999998</v>
      </c>
      <c r="H188" s="179">
        <f>IF(G188="","",G188-G188*COMPASS!$U$31)</f>
        <v>4.1743069034999998</v>
      </c>
    </row>
    <row r="189" spans="1:8" ht="14.85" customHeight="1">
      <c r="A189" s="347" t="s">
        <v>7896</v>
      </c>
      <c r="B189" s="371" t="s">
        <v>216</v>
      </c>
      <c r="C189" s="294" t="s">
        <v>7893</v>
      </c>
      <c r="D189" s="311" t="s">
        <v>10516</v>
      </c>
      <c r="E189" s="384">
        <v>2000</v>
      </c>
      <c r="F189" s="379"/>
      <c r="G189" s="479">
        <v>2.4411768980000002</v>
      </c>
      <c r="H189" s="179">
        <f>IF(G189="","",G189-G189*COMPASS!$U$31)</f>
        <v>2.4411768980000002</v>
      </c>
    </row>
    <row r="190" spans="1:8" ht="14.85" customHeight="1">
      <c r="A190" s="1244" t="s">
        <v>17271</v>
      </c>
      <c r="B190" s="1245"/>
      <c r="C190" s="1246"/>
      <c r="D190" s="1247"/>
      <c r="E190" s="1248"/>
      <c r="F190" s="1249"/>
      <c r="G190" s="1249"/>
      <c r="H190" s="179" t="str">
        <f>IF(G190="","",G190-G190*COMPASS!$U$31)</f>
        <v/>
      </c>
    </row>
    <row r="191" spans="1:8" ht="14.85" customHeight="1">
      <c r="A191" s="341" t="s">
        <v>17272</v>
      </c>
      <c r="B191" s="371" t="s">
        <v>12218</v>
      </c>
      <c r="C191" s="340" t="s">
        <v>17273</v>
      </c>
      <c r="D191" s="317" t="s">
        <v>17274</v>
      </c>
      <c r="E191" s="384">
        <v>500</v>
      </c>
      <c r="F191" s="1250" t="s">
        <v>445</v>
      </c>
      <c r="G191" s="479">
        <v>1.3713171435000002</v>
      </c>
      <c r="H191" s="179">
        <f>IF(G191="","",G191-G191*COMPASS!$U$31)</f>
        <v>1.3713171435000002</v>
      </c>
    </row>
    <row r="192" spans="1:8" ht="14.85" customHeight="1">
      <c r="A192" s="341" t="s">
        <v>17275</v>
      </c>
      <c r="B192" s="371" t="s">
        <v>12218</v>
      </c>
      <c r="C192" s="340" t="s">
        <v>17276</v>
      </c>
      <c r="D192" s="317" t="s">
        <v>17277</v>
      </c>
      <c r="E192" s="384">
        <v>500</v>
      </c>
      <c r="F192" s="1250" t="s">
        <v>445</v>
      </c>
      <c r="G192" s="479">
        <v>1.9974901770000002</v>
      </c>
      <c r="H192" s="179">
        <f>IF(G192="","",G192-G192*COMPASS!$U$31)</f>
        <v>1.9974901770000002</v>
      </c>
    </row>
    <row r="193" spans="1:8" ht="14.85" customHeight="1">
      <c r="A193" s="341" t="s">
        <v>17278</v>
      </c>
      <c r="B193" s="371" t="s">
        <v>12218</v>
      </c>
      <c r="C193" s="340" t="s">
        <v>17279</v>
      </c>
      <c r="D193" s="317" t="s">
        <v>17280</v>
      </c>
      <c r="E193" s="384">
        <v>500</v>
      </c>
      <c r="F193" s="1250" t="s">
        <v>445</v>
      </c>
      <c r="G193" s="479">
        <v>4.1105916825</v>
      </c>
      <c r="H193" s="179">
        <f>IF(G193="","",G193-G193*COMPASS!$U$31)</f>
        <v>4.1105916825</v>
      </c>
    </row>
    <row r="194" spans="1:8" ht="14.85" customHeight="1">
      <c r="A194" s="341" t="s">
        <v>17281</v>
      </c>
      <c r="B194" s="371" t="s">
        <v>12218</v>
      </c>
      <c r="C194" s="340" t="s">
        <v>17282</v>
      </c>
      <c r="D194" s="317" t="s">
        <v>17283</v>
      </c>
      <c r="E194" s="384">
        <v>500</v>
      </c>
      <c r="F194" s="1250" t="s">
        <v>445</v>
      </c>
      <c r="G194" s="479">
        <v>6.8428867450000004</v>
      </c>
      <c r="H194" s="179">
        <f>IF(G194="","",G194-G194*COMPASS!$U$31)</f>
        <v>6.8428867450000004</v>
      </c>
    </row>
    <row r="195" spans="1:8" ht="14.85" customHeight="1">
      <c r="A195" s="853" t="s">
        <v>12005</v>
      </c>
      <c r="B195" s="840"/>
      <c r="C195" s="854"/>
      <c r="D195" s="842"/>
      <c r="E195" s="843"/>
      <c r="F195" s="855"/>
      <c r="G195" s="855"/>
      <c r="H195" s="179" t="str">
        <f>IF(G195="","",G195-G195*COMPASS!$U$31)</f>
        <v/>
      </c>
    </row>
    <row r="196" spans="1:8" ht="14.85" customHeight="1">
      <c r="A196" s="341" t="s">
        <v>10531</v>
      </c>
      <c r="B196" s="371" t="s">
        <v>467</v>
      </c>
      <c r="C196" s="1158" t="s">
        <v>10532</v>
      </c>
      <c r="D196" s="317" t="s">
        <v>10533</v>
      </c>
      <c r="E196" s="384">
        <v>4000</v>
      </c>
      <c r="F196" s="379"/>
      <c r="G196" s="479">
        <v>1.2160487895000001</v>
      </c>
      <c r="H196" s="179">
        <f>IF(G196="","",G196-G196*COMPASS!$U$31)</f>
        <v>1.2160487895000001</v>
      </c>
    </row>
    <row r="197" spans="1:8" ht="14.85" customHeight="1">
      <c r="A197" s="341" t="s">
        <v>10534</v>
      </c>
      <c r="B197" s="371" t="s">
        <v>467</v>
      </c>
      <c r="C197" s="1158" t="s">
        <v>10535</v>
      </c>
      <c r="D197" s="317" t="s">
        <v>10536</v>
      </c>
      <c r="E197" s="384">
        <v>4000</v>
      </c>
      <c r="F197" s="573"/>
      <c r="G197" s="479">
        <v>2.2350123614999999</v>
      </c>
      <c r="H197" s="179">
        <f>IF(G197="","",G197-G197*COMPASS!$U$31)</f>
        <v>2.2350123614999999</v>
      </c>
    </row>
    <row r="198" spans="1:8" ht="14.85" customHeight="1">
      <c r="A198" s="341" t="s">
        <v>10537</v>
      </c>
      <c r="B198" s="371" t="s">
        <v>467</v>
      </c>
      <c r="C198" s="1158" t="s">
        <v>10538</v>
      </c>
      <c r="D198" s="317" t="s">
        <v>10539</v>
      </c>
      <c r="E198" s="384">
        <v>4000</v>
      </c>
      <c r="F198" s="379"/>
      <c r="G198" s="479">
        <v>3.8523510520000004</v>
      </c>
      <c r="H198" s="179">
        <f>IF(G198="","",G198-G198*COMPASS!$U$31)</f>
        <v>3.8523510520000004</v>
      </c>
    </row>
    <row r="199" spans="1:8" ht="14.85" customHeight="1">
      <c r="A199" s="1251" t="s">
        <v>17284</v>
      </c>
      <c r="B199" s="840"/>
      <c r="C199" s="841"/>
      <c r="D199" s="842"/>
      <c r="E199" s="843"/>
      <c r="F199" s="844"/>
      <c r="G199" s="844"/>
      <c r="H199" s="179" t="str">
        <f>IF(G199="","",G199-G199*COMPASS!$U$31)</f>
        <v/>
      </c>
    </row>
    <row r="200" spans="1:8" ht="14.85" customHeight="1">
      <c r="A200" s="341" t="s">
        <v>17285</v>
      </c>
      <c r="B200" s="1252" t="s">
        <v>467</v>
      </c>
      <c r="C200" s="311" t="s">
        <v>17286</v>
      </c>
      <c r="D200" s="311" t="s">
        <v>17287</v>
      </c>
      <c r="E200" s="384">
        <v>2000</v>
      </c>
      <c r="F200" s="1250" t="s">
        <v>445</v>
      </c>
      <c r="G200" s="479">
        <v>2.1924355550000003</v>
      </c>
      <c r="H200" s="179">
        <f>IF(G200="","",G200-G200*COMPASS!$U$31)</f>
        <v>2.1924355550000003</v>
      </c>
    </row>
    <row r="201" spans="1:8" ht="14.85" customHeight="1">
      <c r="A201" s="341" t="s">
        <v>17288</v>
      </c>
      <c r="B201" s="1252" t="s">
        <v>216</v>
      </c>
      <c r="C201" s="311" t="s">
        <v>17289</v>
      </c>
      <c r="D201" s="311" t="s">
        <v>17290</v>
      </c>
      <c r="E201" s="384">
        <v>2000</v>
      </c>
      <c r="F201" s="1250" t="s">
        <v>445</v>
      </c>
      <c r="G201" s="479">
        <v>2.5934454769999999</v>
      </c>
      <c r="H201" s="179">
        <f>IF(G201="","",G201-G201*COMPASS!$U$31)</f>
        <v>2.5934454769999999</v>
      </c>
    </row>
    <row r="202" spans="1:8" ht="14.85" customHeight="1">
      <c r="A202" s="341" t="s">
        <v>17291</v>
      </c>
      <c r="B202" s="1252" t="s">
        <v>216</v>
      </c>
      <c r="C202" s="311" t="s">
        <v>17292</v>
      </c>
      <c r="D202" s="311" t="s">
        <v>17293</v>
      </c>
      <c r="E202" s="384">
        <v>2000</v>
      </c>
      <c r="F202" s="1250" t="s">
        <v>445</v>
      </c>
      <c r="G202" s="479">
        <v>3.4624003005000001</v>
      </c>
      <c r="H202" s="179">
        <f>IF(G202="","",G202-G202*COMPASS!$U$31)</f>
        <v>3.4624003005000001</v>
      </c>
    </row>
    <row r="203" spans="1:8" ht="14.85" customHeight="1">
      <c r="A203" s="341" t="s">
        <v>17294</v>
      </c>
      <c r="B203" s="1252" t="s">
        <v>467</v>
      </c>
      <c r="C203" s="311" t="s">
        <v>17295</v>
      </c>
      <c r="D203" s="311" t="s">
        <v>17296</v>
      </c>
      <c r="E203" s="384">
        <v>2000</v>
      </c>
      <c r="F203" s="1250" t="s">
        <v>445</v>
      </c>
      <c r="G203" s="479">
        <v>4.4750643449999998</v>
      </c>
      <c r="H203" s="179">
        <f>IF(G203="","",G203-G203*COMPASS!$U$31)</f>
        <v>4.4750643449999998</v>
      </c>
    </row>
    <row r="204" spans="1:8" ht="14.85" customHeight="1">
      <c r="A204" s="341" t="s">
        <v>17297</v>
      </c>
      <c r="B204" s="1252" t="s">
        <v>467</v>
      </c>
      <c r="C204" s="311" t="s">
        <v>17298</v>
      </c>
      <c r="D204" s="311" t="s">
        <v>17299</v>
      </c>
      <c r="E204" s="384">
        <v>2000</v>
      </c>
      <c r="F204" s="1250" t="s">
        <v>445</v>
      </c>
      <c r="G204" s="479">
        <v>7.2518560699999997</v>
      </c>
      <c r="H204" s="179">
        <f>IF(G204="","",G204-G204*COMPASS!$U$31)</f>
        <v>7.2518560699999997</v>
      </c>
    </row>
    <row r="205" spans="1:8" ht="14.85" customHeight="1">
      <c r="A205" s="341" t="s">
        <v>17300</v>
      </c>
      <c r="B205" s="1252" t="s">
        <v>216</v>
      </c>
      <c r="C205" s="311" t="s">
        <v>17301</v>
      </c>
      <c r="D205" s="311" t="s">
        <v>17302</v>
      </c>
      <c r="E205" s="384">
        <v>2000</v>
      </c>
      <c r="F205" s="1250" t="s">
        <v>445</v>
      </c>
      <c r="G205" s="479">
        <v>13.202189761500001</v>
      </c>
      <c r="H205" s="179">
        <f>IF(G205="","",G205-G205*COMPASS!$U$31)</f>
        <v>13.202189761500001</v>
      </c>
    </row>
    <row r="206" spans="1:8" ht="14.85" customHeight="1">
      <c r="A206" s="1253" t="s">
        <v>17303</v>
      </c>
      <c r="B206" s="840"/>
      <c r="C206" s="841"/>
      <c r="D206" s="842"/>
      <c r="E206" s="843"/>
      <c r="F206" s="844"/>
      <c r="G206" s="844"/>
      <c r="H206" s="179" t="str">
        <f>IF(G206="","",G206-G206*COMPASS!$U$31)</f>
        <v/>
      </c>
    </row>
    <row r="207" spans="1:8" ht="14.85" customHeight="1">
      <c r="A207" s="347" t="s">
        <v>7814</v>
      </c>
      <c r="B207" s="371" t="s">
        <v>216</v>
      </c>
      <c r="C207" s="340" t="s">
        <v>7815</v>
      </c>
      <c r="D207" s="311" t="s">
        <v>7816</v>
      </c>
      <c r="E207" s="384">
        <v>6000</v>
      </c>
      <c r="F207" s="379"/>
      <c r="G207" s="479">
        <v>0.98934579349999996</v>
      </c>
      <c r="H207" s="179">
        <f>IF(G207="","",G207-G207*COMPASS!$U$31)</f>
        <v>0.98934579349999996</v>
      </c>
    </row>
    <row r="208" spans="1:8" ht="14.85" customHeight="1">
      <c r="A208" s="347" t="s">
        <v>7817</v>
      </c>
      <c r="B208" s="371" t="s">
        <v>467</v>
      </c>
      <c r="C208" s="340" t="s">
        <v>7818</v>
      </c>
      <c r="D208" s="311" t="s">
        <v>10336</v>
      </c>
      <c r="E208" s="384">
        <v>1</v>
      </c>
      <c r="F208" s="379"/>
      <c r="G208" s="479">
        <v>1.1165762505000001</v>
      </c>
      <c r="H208" s="179">
        <f>IF(G208="","",G208-G208*COMPASS!$U$31)</f>
        <v>1.1165762505000001</v>
      </c>
    </row>
    <row r="209" spans="1:8" ht="14.85" customHeight="1">
      <c r="A209" s="347" t="s">
        <v>15317</v>
      </c>
      <c r="B209" s="371" t="s">
        <v>12218</v>
      </c>
      <c r="C209" s="340" t="s">
        <v>15318</v>
      </c>
      <c r="D209" s="311" t="s">
        <v>15319</v>
      </c>
      <c r="E209" s="384">
        <v>6000</v>
      </c>
      <c r="F209" s="379"/>
      <c r="G209" s="479">
        <v>1.6481363805000002</v>
      </c>
      <c r="H209" s="179">
        <f>IF(G209="","",G209-G209*COMPASS!$U$31)</f>
        <v>1.6481363805000002</v>
      </c>
    </row>
    <row r="210" spans="1:8" ht="14.85" customHeight="1">
      <c r="A210" s="341" t="s">
        <v>13978</v>
      </c>
      <c r="B210" s="371" t="s">
        <v>216</v>
      </c>
      <c r="C210" s="1254" t="s">
        <v>13979</v>
      </c>
      <c r="D210" s="311" t="s">
        <v>13980</v>
      </c>
      <c r="E210" s="384">
        <v>6000</v>
      </c>
      <c r="F210" s="379"/>
      <c r="G210" s="479" t="s">
        <v>3313</v>
      </c>
      <c r="H210" s="179" t="e">
        <f>IF(G210="","",G210-G210*COMPASS!$U$31)</f>
        <v>#VALUE!</v>
      </c>
    </row>
    <row r="211" spans="1:8" ht="14.85" customHeight="1">
      <c r="A211" s="1244" t="s">
        <v>17304</v>
      </c>
      <c r="B211" s="1245"/>
      <c r="C211" s="1246"/>
      <c r="D211" s="1247"/>
      <c r="E211" s="1248"/>
      <c r="F211" s="1249"/>
      <c r="G211" s="1249"/>
      <c r="H211" s="179" t="str">
        <f>IF(G211="","",G211-G211*COMPASS!$U$31)</f>
        <v/>
      </c>
    </row>
    <row r="212" spans="1:8" ht="14.85" customHeight="1">
      <c r="A212" s="341" t="s">
        <v>17305</v>
      </c>
      <c r="B212" s="371" t="s">
        <v>12218</v>
      </c>
      <c r="C212" s="317" t="s">
        <v>17306</v>
      </c>
      <c r="D212" s="311" t="s">
        <v>17307</v>
      </c>
      <c r="E212" s="384">
        <v>6000</v>
      </c>
      <c r="F212" s="1250" t="s">
        <v>445</v>
      </c>
      <c r="G212" s="479">
        <v>1.4153538404999999</v>
      </c>
      <c r="H212" s="179">
        <f>IF(G212="","",G212-G212*COMPASS!$U$31)</f>
        <v>1.4153538404999999</v>
      </c>
    </row>
    <row r="213" spans="1:8" ht="14.85" customHeight="1">
      <c r="A213" s="341" t="s">
        <v>13978</v>
      </c>
      <c r="B213" s="371" t="s">
        <v>12218</v>
      </c>
      <c r="C213" s="317" t="s">
        <v>13979</v>
      </c>
      <c r="D213" s="311" t="s">
        <v>17308</v>
      </c>
      <c r="E213" s="384">
        <v>6000</v>
      </c>
      <c r="F213" s="1250" t="s">
        <v>445</v>
      </c>
      <c r="G213" s="479">
        <v>1.8511211555</v>
      </c>
      <c r="H213" s="179">
        <f>IF(G213="","",G213-G213*COMPASS!$U$31)</f>
        <v>1.8511211555</v>
      </c>
    </row>
    <row r="214" spans="1:8" ht="14.85" customHeight="1">
      <c r="A214" s="1244" t="s">
        <v>17309</v>
      </c>
      <c r="B214" s="1245"/>
      <c r="C214" s="1246"/>
      <c r="D214" s="1247"/>
      <c r="E214" s="1248"/>
      <c r="F214" s="1249"/>
      <c r="G214" s="1249"/>
      <c r="H214" s="179" t="str">
        <f>IF(G214="","",G214-G214*COMPASS!$U$31)</f>
        <v/>
      </c>
    </row>
    <row r="215" spans="1:8" ht="14.85" customHeight="1">
      <c r="A215" s="341" t="s">
        <v>17310</v>
      </c>
      <c r="B215" s="371" t="s">
        <v>12218</v>
      </c>
      <c r="C215" s="317" t="s">
        <v>17311</v>
      </c>
      <c r="D215" s="317" t="s">
        <v>17312</v>
      </c>
      <c r="E215" s="384">
        <v>6000</v>
      </c>
      <c r="F215" s="1250" t="s">
        <v>445</v>
      </c>
      <c r="G215" s="479">
        <v>1.8838187030000002</v>
      </c>
      <c r="H215" s="179">
        <f>IF(G215="","",G215-G215*COMPASS!$U$31)</f>
        <v>1.8838187030000002</v>
      </c>
    </row>
    <row r="216" spans="1:8" ht="14.85" customHeight="1">
      <c r="A216" s="341" t="s">
        <v>17313</v>
      </c>
      <c r="B216" s="371" t="s">
        <v>12218</v>
      </c>
      <c r="C216" s="317" t="s">
        <v>17314</v>
      </c>
      <c r="D216" s="317" t="s">
        <v>17315</v>
      </c>
      <c r="E216" s="384">
        <v>6000</v>
      </c>
      <c r="F216" s="1250" t="s">
        <v>445</v>
      </c>
      <c r="G216" s="479">
        <v>2.3195860180000003</v>
      </c>
      <c r="H216" s="179">
        <f>IF(G216="","",G216-G216*COMPASS!$U$31)</f>
        <v>2.3195860180000003</v>
      </c>
    </row>
    <row r="217" spans="1:8" ht="14.85" customHeight="1">
      <c r="A217" s="856" t="s">
        <v>6132</v>
      </c>
      <c r="B217" s="857"/>
      <c r="C217" s="858"/>
      <c r="D217" s="859"/>
      <c r="E217" s="860"/>
      <c r="F217" s="861"/>
      <c r="G217" s="861"/>
      <c r="H217" s="179" t="str">
        <f>IF(G217="","",G217-G217*COMPASS!$U$31)</f>
        <v/>
      </c>
    </row>
    <row r="218" spans="1:8" ht="14.85" customHeight="1">
      <c r="A218" s="862" t="s">
        <v>6133</v>
      </c>
      <c r="B218" s="863"/>
      <c r="C218" s="864"/>
      <c r="D218" s="865"/>
      <c r="E218" s="866"/>
      <c r="F218" s="867"/>
      <c r="G218" s="867"/>
      <c r="H218" s="179" t="str">
        <f>IF(G218="","",G218-G218*COMPASS!$U$31)</f>
        <v/>
      </c>
    </row>
    <row r="219" spans="1:8" ht="14.85" customHeight="1">
      <c r="A219" s="347" t="s">
        <v>6146</v>
      </c>
      <c r="B219" s="371" t="s">
        <v>216</v>
      </c>
      <c r="C219" s="294" t="s">
        <v>6147</v>
      </c>
      <c r="D219" s="311" t="s">
        <v>10347</v>
      </c>
      <c r="E219" s="384">
        <v>1</v>
      </c>
      <c r="F219" s="379"/>
      <c r="G219" s="479">
        <v>541.03941900000007</v>
      </c>
      <c r="H219" s="179">
        <f>IF(G219="","",G219-G219*COMPASS!$U$31)</f>
        <v>541.03941900000007</v>
      </c>
    </row>
    <row r="220" spans="1:8" ht="14.85" customHeight="1">
      <c r="A220" s="347" t="s">
        <v>6148</v>
      </c>
      <c r="B220" s="371" t="s">
        <v>216</v>
      </c>
      <c r="C220" s="294" t="s">
        <v>6149</v>
      </c>
      <c r="D220" s="311" t="s">
        <v>10348</v>
      </c>
      <c r="E220" s="384">
        <v>1</v>
      </c>
      <c r="F220" s="379"/>
      <c r="G220" s="479">
        <v>595.15536000000009</v>
      </c>
      <c r="H220" s="179">
        <f>IF(G220="","",G220-G220*COMPASS!$U$31)</f>
        <v>595.15536000000009</v>
      </c>
    </row>
    <row r="221" spans="1:8" ht="14.85" customHeight="1">
      <c r="A221" s="347" t="s">
        <v>2833</v>
      </c>
      <c r="B221" s="371" t="s">
        <v>216</v>
      </c>
      <c r="C221" s="294" t="s">
        <v>2801</v>
      </c>
      <c r="D221" s="311" t="s">
        <v>10349</v>
      </c>
      <c r="E221" s="384">
        <v>1</v>
      </c>
      <c r="F221" s="379"/>
      <c r="G221" s="479">
        <v>551.29864950000012</v>
      </c>
      <c r="H221" s="179">
        <f>IF(G221="","",G221-G221*COMPASS!$U$31)</f>
        <v>551.29864950000012</v>
      </c>
    </row>
    <row r="222" spans="1:8" ht="14.85" customHeight="1">
      <c r="A222" s="347" t="s">
        <v>6150</v>
      </c>
      <c r="B222" s="371" t="s">
        <v>216</v>
      </c>
      <c r="C222" s="294" t="s">
        <v>6151</v>
      </c>
      <c r="D222" s="311" t="s">
        <v>10350</v>
      </c>
      <c r="E222" s="384">
        <v>1</v>
      </c>
      <c r="F222" s="379"/>
      <c r="G222" s="479">
        <v>606.41451550000011</v>
      </c>
      <c r="H222" s="179">
        <f>IF(G222="","",G222-G222*COMPASS!$U$31)</f>
        <v>606.41451550000011</v>
      </c>
    </row>
    <row r="223" spans="1:8" ht="14.85" customHeight="1">
      <c r="A223" s="347" t="s">
        <v>6134</v>
      </c>
      <c r="B223" s="371" t="s">
        <v>216</v>
      </c>
      <c r="C223" s="294" t="s">
        <v>6135</v>
      </c>
      <c r="D223" s="311" t="s">
        <v>10338</v>
      </c>
      <c r="E223" s="384">
        <v>1</v>
      </c>
      <c r="F223" s="379"/>
      <c r="G223" s="479">
        <v>603.67472100000009</v>
      </c>
      <c r="H223" s="179">
        <f>IF(G223="","",G223-G223*COMPASS!$U$31)</f>
        <v>603.67472100000009</v>
      </c>
    </row>
    <row r="224" spans="1:8" ht="14.85" customHeight="1">
      <c r="A224" s="347" t="s">
        <v>2839</v>
      </c>
      <c r="B224" s="371" t="s">
        <v>216</v>
      </c>
      <c r="C224" s="294" t="s">
        <v>2807</v>
      </c>
      <c r="D224" s="311" t="s">
        <v>10337</v>
      </c>
      <c r="E224" s="384">
        <v>1</v>
      </c>
      <c r="F224" s="379"/>
      <c r="G224" s="479">
        <v>604.75463999999999</v>
      </c>
      <c r="H224" s="179">
        <f>IF(G224="","",G224-G224*COMPASS!$U$31)</f>
        <v>604.75463999999999</v>
      </c>
    </row>
    <row r="225" spans="1:8" ht="14.85" customHeight="1">
      <c r="A225" s="347" t="s">
        <v>6136</v>
      </c>
      <c r="B225" s="371" t="s">
        <v>216</v>
      </c>
      <c r="C225" s="294" t="s">
        <v>6137</v>
      </c>
      <c r="D225" s="311" t="s">
        <v>10339</v>
      </c>
      <c r="E225" s="384">
        <v>1</v>
      </c>
      <c r="F225" s="379"/>
      <c r="G225" s="479">
        <v>826.49800799999991</v>
      </c>
      <c r="H225" s="179">
        <f>IF(G225="","",G225-G225*COMPASS!$U$31)</f>
        <v>826.49800799999991</v>
      </c>
    </row>
    <row r="226" spans="1:8" ht="14.85" customHeight="1">
      <c r="A226" s="347" t="s">
        <v>6140</v>
      </c>
      <c r="B226" s="371" t="s">
        <v>216</v>
      </c>
      <c r="C226" s="294" t="s">
        <v>6141</v>
      </c>
      <c r="D226" s="311" t="s">
        <v>10341</v>
      </c>
      <c r="E226" s="384">
        <v>1</v>
      </c>
      <c r="F226" s="379"/>
      <c r="G226" s="479">
        <v>833.95744849999994</v>
      </c>
      <c r="H226" s="179">
        <f>IF(G226="","",G226-G226*COMPASS!$U$31)</f>
        <v>833.95744849999994</v>
      </c>
    </row>
    <row r="227" spans="1:8" ht="14.85" customHeight="1">
      <c r="A227" s="347" t="s">
        <v>6138</v>
      </c>
      <c r="B227" s="371" t="s">
        <v>216</v>
      </c>
      <c r="C227" s="294" t="s">
        <v>6139</v>
      </c>
      <c r="D227" s="311" t="s">
        <v>10340</v>
      </c>
      <c r="E227" s="384">
        <v>1</v>
      </c>
      <c r="F227" s="379"/>
      <c r="G227" s="479">
        <v>1272.504555</v>
      </c>
      <c r="H227" s="179">
        <f>IF(G227="","",G227-G227*COMPASS!$U$31)</f>
        <v>1272.504555</v>
      </c>
    </row>
    <row r="228" spans="1:8" ht="14.85" customHeight="1">
      <c r="A228" s="347" t="s">
        <v>2836</v>
      </c>
      <c r="B228" s="457" t="s">
        <v>216</v>
      </c>
      <c r="C228" s="294" t="s">
        <v>2804</v>
      </c>
      <c r="D228" s="311" t="s">
        <v>10342</v>
      </c>
      <c r="E228" s="384">
        <v>1</v>
      </c>
      <c r="F228" s="379"/>
      <c r="G228" s="479">
        <v>78.414118500000015</v>
      </c>
      <c r="H228" s="179">
        <f>IF(G228="","",G228-G228*COMPASS!$U$31)</f>
        <v>78.414118500000015</v>
      </c>
    </row>
    <row r="229" spans="1:8" ht="14.85" customHeight="1">
      <c r="A229" s="347" t="s">
        <v>2834</v>
      </c>
      <c r="B229" s="457" t="s">
        <v>216</v>
      </c>
      <c r="C229" s="340" t="s">
        <v>2802</v>
      </c>
      <c r="D229" s="311" t="s">
        <v>10343</v>
      </c>
      <c r="E229" s="384">
        <v>1</v>
      </c>
      <c r="F229" s="379"/>
      <c r="G229" s="479">
        <v>78.414118500000015</v>
      </c>
      <c r="H229" s="179">
        <f>IF(G229="","",G229-G229*COMPASS!$U$31)</f>
        <v>78.414118500000015</v>
      </c>
    </row>
    <row r="230" spans="1:8" ht="14.85" customHeight="1">
      <c r="A230" s="347" t="s">
        <v>2835</v>
      </c>
      <c r="B230" s="371" t="s">
        <v>216</v>
      </c>
      <c r="C230" s="294" t="s">
        <v>2803</v>
      </c>
      <c r="D230" s="311" t="s">
        <v>10344</v>
      </c>
      <c r="E230" s="384">
        <v>1</v>
      </c>
      <c r="F230" s="379"/>
      <c r="G230" s="479">
        <v>114.33142450000003</v>
      </c>
      <c r="H230" s="179">
        <f>IF(G230="","",G230-G230*COMPASS!$U$31)</f>
        <v>114.33142450000003</v>
      </c>
    </row>
    <row r="231" spans="1:8" ht="14.85" customHeight="1">
      <c r="A231" s="347" t="s">
        <v>6144</v>
      </c>
      <c r="B231" s="371" t="s">
        <v>216</v>
      </c>
      <c r="C231" s="294" t="s">
        <v>6145</v>
      </c>
      <c r="D231" s="311" t="s">
        <v>10346</v>
      </c>
      <c r="E231" s="384">
        <v>1</v>
      </c>
      <c r="F231" s="379"/>
      <c r="G231" s="479">
        <v>171.56713150000002</v>
      </c>
      <c r="H231" s="179">
        <f>IF(G231="","",G231-G231*COMPASS!$U$31)</f>
        <v>171.56713150000002</v>
      </c>
    </row>
    <row r="232" spans="1:8" ht="14.85" customHeight="1">
      <c r="A232" s="341" t="s">
        <v>6142</v>
      </c>
      <c r="B232" s="457" t="s">
        <v>216</v>
      </c>
      <c r="C232" s="340" t="s">
        <v>6143</v>
      </c>
      <c r="D232" s="311" t="s">
        <v>10345</v>
      </c>
      <c r="E232" s="384">
        <v>1</v>
      </c>
      <c r="F232" s="379"/>
      <c r="G232" s="479">
        <v>184.54615800000002</v>
      </c>
      <c r="H232" s="179">
        <f>IF(G232="","",G232-G232*COMPASS!$U$31)</f>
        <v>184.54615800000002</v>
      </c>
    </row>
    <row r="233" spans="1:8" ht="14.85" customHeight="1">
      <c r="A233" s="862" t="s">
        <v>6152</v>
      </c>
      <c r="B233" s="863"/>
      <c r="C233" s="864"/>
      <c r="D233" s="865"/>
      <c r="E233" s="866"/>
      <c r="F233" s="867"/>
      <c r="G233" s="867"/>
      <c r="H233" s="179" t="str">
        <f>IF(G233="","",G233-G233*COMPASS!$U$31)</f>
        <v/>
      </c>
    </row>
    <row r="234" spans="1:8" ht="14.85" customHeight="1">
      <c r="A234" s="341" t="s">
        <v>6156</v>
      </c>
      <c r="B234" s="371" t="s">
        <v>216</v>
      </c>
      <c r="C234" s="340" t="s">
        <v>6157</v>
      </c>
      <c r="D234" s="317" t="s">
        <v>6158</v>
      </c>
      <c r="E234" s="384">
        <v>1</v>
      </c>
      <c r="F234" s="379"/>
      <c r="G234" s="479">
        <v>18.418618500000004</v>
      </c>
      <c r="H234" s="179">
        <f>IF(G234="","",G234-G234*COMPASS!$U$31)</f>
        <v>18.418618500000004</v>
      </c>
    </row>
    <row r="235" spans="1:8" ht="14.85" customHeight="1">
      <c r="A235" s="347" t="s">
        <v>2766</v>
      </c>
      <c r="B235" s="371" t="s">
        <v>216</v>
      </c>
      <c r="C235" s="294" t="s">
        <v>2708</v>
      </c>
      <c r="D235" s="311" t="s">
        <v>11879</v>
      </c>
      <c r="E235" s="384">
        <v>1</v>
      </c>
      <c r="F235" s="379"/>
      <c r="G235" s="479">
        <v>48.296377499999998</v>
      </c>
      <c r="H235" s="179">
        <f>IF(G235="","",G235-G235*COMPASS!$U$31)</f>
        <v>48.296377499999998</v>
      </c>
    </row>
    <row r="236" spans="1:8" ht="14.85" customHeight="1">
      <c r="A236" s="347" t="s">
        <v>2739</v>
      </c>
      <c r="B236" s="371" t="s">
        <v>467</v>
      </c>
      <c r="C236" s="294" t="s">
        <v>2680</v>
      </c>
      <c r="D236" s="311" t="s">
        <v>6155</v>
      </c>
      <c r="E236" s="384">
        <v>1</v>
      </c>
      <c r="F236" s="1159"/>
      <c r="G236" s="479">
        <v>314.97637500000002</v>
      </c>
      <c r="H236" s="179">
        <f>IF(G236="","",G236-G236*COMPASS!$U$31)</f>
        <v>314.97637500000002</v>
      </c>
    </row>
    <row r="237" spans="1:8" ht="14.85" customHeight="1">
      <c r="A237" s="347" t="s">
        <v>2838</v>
      </c>
      <c r="B237" s="371" t="s">
        <v>216</v>
      </c>
      <c r="C237" s="294" t="s">
        <v>2806</v>
      </c>
      <c r="D237" s="311" t="s">
        <v>10353</v>
      </c>
      <c r="E237" s="384">
        <v>1</v>
      </c>
      <c r="F237" s="379"/>
      <c r="G237" s="479">
        <v>85.693572500000016</v>
      </c>
      <c r="H237" s="179">
        <f>IF(G237="","",G237-G237*COMPASS!$U$31)</f>
        <v>85.693572500000016</v>
      </c>
    </row>
    <row r="238" spans="1:8" ht="14.85" customHeight="1">
      <c r="A238" s="347" t="s">
        <v>2762</v>
      </c>
      <c r="B238" s="371" t="s">
        <v>216</v>
      </c>
      <c r="C238" s="294" t="s">
        <v>2704</v>
      </c>
      <c r="D238" s="311" t="s">
        <v>10351</v>
      </c>
      <c r="E238" s="384">
        <v>1</v>
      </c>
      <c r="F238" s="379"/>
      <c r="G238" s="479">
        <v>83.553733000000008</v>
      </c>
      <c r="H238" s="179">
        <f>IF(G238="","",G238-G238*COMPASS!$U$31)</f>
        <v>83.553733000000008</v>
      </c>
    </row>
    <row r="239" spans="1:8" ht="14.85" customHeight="1">
      <c r="A239" s="347" t="s">
        <v>6153</v>
      </c>
      <c r="B239" s="371" t="s">
        <v>216</v>
      </c>
      <c r="C239" s="294" t="s">
        <v>6154</v>
      </c>
      <c r="D239" s="311" t="s">
        <v>10357</v>
      </c>
      <c r="E239" s="384">
        <v>1</v>
      </c>
      <c r="F239" s="379"/>
      <c r="G239" s="479">
        <v>99.67252400000001</v>
      </c>
      <c r="H239" s="179">
        <f>IF(G239="","",G239-G239*COMPASS!$U$31)</f>
        <v>99.67252400000001</v>
      </c>
    </row>
    <row r="240" spans="1:8" ht="14.85" customHeight="1">
      <c r="A240" s="347" t="s">
        <v>8739</v>
      </c>
      <c r="B240" s="371" t="s">
        <v>216</v>
      </c>
      <c r="C240" s="294" t="s">
        <v>8720</v>
      </c>
      <c r="D240" s="311" t="s">
        <v>10355</v>
      </c>
      <c r="E240" s="384">
        <v>1</v>
      </c>
      <c r="F240" s="379"/>
      <c r="G240" s="479">
        <v>116.31127600000001</v>
      </c>
      <c r="H240" s="179">
        <f>IF(G240="","",G240-G240*COMPASS!$U$31)</f>
        <v>116.31127600000001</v>
      </c>
    </row>
    <row r="241" spans="1:8" ht="14.85" customHeight="1">
      <c r="A241" s="1153" t="s">
        <v>15821</v>
      </c>
      <c r="B241" s="1154" t="s">
        <v>216</v>
      </c>
      <c r="C241" s="1155" t="s">
        <v>15822</v>
      </c>
      <c r="D241" s="1156" t="s">
        <v>15823</v>
      </c>
      <c r="E241" s="384">
        <v>1</v>
      </c>
      <c r="F241" s="1157"/>
      <c r="G241" s="479">
        <v>97.152713000000006</v>
      </c>
      <c r="H241" s="179">
        <f>IF(G241="","",G241-G241*COMPASS!$U$31)</f>
        <v>97.152713000000006</v>
      </c>
    </row>
    <row r="242" spans="1:8" ht="14.85" customHeight="1">
      <c r="A242" s="347" t="s">
        <v>2837</v>
      </c>
      <c r="B242" s="371" t="s">
        <v>216</v>
      </c>
      <c r="C242" s="294" t="s">
        <v>2805</v>
      </c>
      <c r="D242" s="311" t="s">
        <v>10359</v>
      </c>
      <c r="E242" s="384">
        <v>1</v>
      </c>
      <c r="F242" s="379"/>
      <c r="G242" s="479">
        <v>85.693572500000016</v>
      </c>
      <c r="H242" s="179">
        <f>IF(G242="","",G242-G242*COMPASS!$U$31)</f>
        <v>85.693572500000016</v>
      </c>
    </row>
    <row r="243" spans="1:8" ht="14.85" customHeight="1">
      <c r="A243" s="347" t="s">
        <v>2760</v>
      </c>
      <c r="B243" s="371" t="s">
        <v>216</v>
      </c>
      <c r="C243" s="294" t="s">
        <v>2702</v>
      </c>
      <c r="D243" s="311" t="s">
        <v>10352</v>
      </c>
      <c r="E243" s="384">
        <v>1</v>
      </c>
      <c r="F243" s="379"/>
      <c r="G243" s="479">
        <v>81.4138935</v>
      </c>
      <c r="H243" s="179">
        <f>IF(G243="","",G243-G243*COMPASS!$U$31)</f>
        <v>81.4138935</v>
      </c>
    </row>
    <row r="244" spans="1:8" ht="14.85" customHeight="1">
      <c r="A244" s="347" t="s">
        <v>2761</v>
      </c>
      <c r="B244" s="371" t="s">
        <v>216</v>
      </c>
      <c r="C244" s="294" t="s">
        <v>2703</v>
      </c>
      <c r="D244" s="311" t="s">
        <v>10354</v>
      </c>
      <c r="E244" s="384">
        <v>1</v>
      </c>
      <c r="F244" s="379"/>
      <c r="G244" s="479">
        <v>155.4883375</v>
      </c>
      <c r="H244" s="179">
        <f>IF(G244="","",G244-G244*COMPASS!$U$31)</f>
        <v>155.4883375</v>
      </c>
    </row>
    <row r="245" spans="1:8" ht="14.85" customHeight="1">
      <c r="A245" s="347" t="s">
        <v>2767</v>
      </c>
      <c r="B245" s="371" t="s">
        <v>216</v>
      </c>
      <c r="C245" s="294" t="s">
        <v>2709</v>
      </c>
      <c r="D245" s="311" t="s">
        <v>10358</v>
      </c>
      <c r="E245" s="384">
        <v>1</v>
      </c>
      <c r="F245" s="379"/>
      <c r="G245" s="479">
        <v>183.466239</v>
      </c>
      <c r="H245" s="179">
        <f>IF(G245="","",G245-G245*COMPASS!$U$31)</f>
        <v>183.466239</v>
      </c>
    </row>
    <row r="246" spans="1:8" ht="14.85" customHeight="1">
      <c r="A246" s="347" t="s">
        <v>2763</v>
      </c>
      <c r="B246" s="371" t="s">
        <v>216</v>
      </c>
      <c r="C246" s="294" t="s">
        <v>2705</v>
      </c>
      <c r="D246" s="311" t="s">
        <v>10356</v>
      </c>
      <c r="E246" s="384">
        <v>1</v>
      </c>
      <c r="F246" s="579"/>
      <c r="G246" s="479">
        <v>216.72374450000001</v>
      </c>
      <c r="H246" s="179">
        <f>IF(G246="","",G246-G246*COMPASS!$U$31)</f>
        <v>216.72374450000001</v>
      </c>
    </row>
    <row r="247" spans="1:8" ht="14.85" customHeight="1">
      <c r="A247" s="347" t="s">
        <v>2768</v>
      </c>
      <c r="B247" s="371" t="s">
        <v>216</v>
      </c>
      <c r="C247" s="294" t="s">
        <v>2710</v>
      </c>
      <c r="D247" s="311" t="s">
        <v>10361</v>
      </c>
      <c r="E247" s="384">
        <v>1</v>
      </c>
      <c r="F247" s="379"/>
      <c r="G247" s="479">
        <v>197.32519950000002</v>
      </c>
      <c r="H247" s="179">
        <f>IF(G247="","",G247-G247*COMPASS!$U$31)</f>
        <v>197.32519950000002</v>
      </c>
    </row>
    <row r="248" spans="1:8" ht="14.85" customHeight="1">
      <c r="A248" s="347" t="s">
        <v>2758</v>
      </c>
      <c r="B248" s="371" t="s">
        <v>216</v>
      </c>
      <c r="C248" s="294" t="s">
        <v>2700</v>
      </c>
      <c r="D248" s="311" t="s">
        <v>10360</v>
      </c>
      <c r="E248" s="384">
        <v>1</v>
      </c>
      <c r="F248" s="379"/>
      <c r="G248" s="479">
        <v>155.4883375</v>
      </c>
      <c r="H248" s="179">
        <f>IF(G248="","",G248-G248*COMPASS!$U$31)</f>
        <v>155.4883375</v>
      </c>
    </row>
    <row r="249" spans="1:8" ht="14.85" customHeight="1">
      <c r="A249" s="862" t="s">
        <v>6159</v>
      </c>
      <c r="B249" s="863"/>
      <c r="C249" s="864"/>
      <c r="D249" s="865"/>
      <c r="E249" s="866"/>
      <c r="F249" s="867"/>
      <c r="G249" s="867"/>
      <c r="H249" s="179" t="str">
        <f>IF(G249="","",G249-G249*COMPASS!$U$31)</f>
        <v/>
      </c>
    </row>
    <row r="250" spans="1:8" ht="14.85" customHeight="1">
      <c r="A250" s="347" t="s">
        <v>7473</v>
      </c>
      <c r="B250" s="371" t="s">
        <v>4437</v>
      </c>
      <c r="C250" s="294" t="s">
        <v>7474</v>
      </c>
      <c r="D250" s="311" t="s">
        <v>6167</v>
      </c>
      <c r="E250" s="384">
        <v>1</v>
      </c>
      <c r="F250" s="1086" t="s">
        <v>7863</v>
      </c>
      <c r="G250" s="479">
        <v>69.660000000000011</v>
      </c>
      <c r="H250" s="179">
        <f>IF(G250="","",G250-G250*COMPASS!$U$31)</f>
        <v>69.660000000000011</v>
      </c>
    </row>
    <row r="251" spans="1:8" ht="14.85" customHeight="1">
      <c r="A251" s="347" t="s">
        <v>6164</v>
      </c>
      <c r="B251" s="371" t="s">
        <v>216</v>
      </c>
      <c r="C251" s="294" t="s">
        <v>6165</v>
      </c>
      <c r="D251" s="311" t="s">
        <v>6166</v>
      </c>
      <c r="E251" s="384">
        <v>1</v>
      </c>
      <c r="F251" s="379"/>
      <c r="G251" s="479">
        <v>385.01112200000006</v>
      </c>
      <c r="H251" s="179">
        <f>IF(G251="","",G251-G251*COMPASS!$U$31)</f>
        <v>385.01112200000006</v>
      </c>
    </row>
    <row r="252" spans="1:8" ht="14.85" customHeight="1">
      <c r="A252" s="347" t="s">
        <v>2786</v>
      </c>
      <c r="B252" s="371" t="s">
        <v>216</v>
      </c>
      <c r="C252" s="294" t="s">
        <v>2728</v>
      </c>
      <c r="D252" s="311" t="s">
        <v>6168</v>
      </c>
      <c r="E252" s="384">
        <v>1</v>
      </c>
      <c r="F252" s="379"/>
      <c r="G252" s="479">
        <v>350.97367500000001</v>
      </c>
      <c r="H252" s="179">
        <f>IF(G252="","",G252-G252*COMPASS!$U$31)</f>
        <v>350.97367500000001</v>
      </c>
    </row>
    <row r="253" spans="1:8" ht="14.85" customHeight="1">
      <c r="A253" s="347" t="s">
        <v>2783</v>
      </c>
      <c r="B253" s="371" t="s">
        <v>216</v>
      </c>
      <c r="C253" s="294" t="s">
        <v>2725</v>
      </c>
      <c r="D253" s="311" t="s">
        <v>6160</v>
      </c>
      <c r="E253" s="384">
        <v>1</v>
      </c>
      <c r="F253" s="379"/>
      <c r="G253" s="479">
        <v>712.22657900000002</v>
      </c>
      <c r="H253" s="179">
        <f>IF(G253="","",G253-G253*COMPASS!$U$31)</f>
        <v>712.22657900000002</v>
      </c>
    </row>
    <row r="254" spans="1:8" ht="14.85" customHeight="1">
      <c r="A254" s="347" t="s">
        <v>2792</v>
      </c>
      <c r="B254" s="371" t="s">
        <v>216</v>
      </c>
      <c r="C254" s="294" t="s">
        <v>2734</v>
      </c>
      <c r="D254" s="311" t="s">
        <v>6162</v>
      </c>
      <c r="E254" s="384">
        <v>1</v>
      </c>
      <c r="F254" s="379"/>
      <c r="G254" s="479">
        <v>728.34537</v>
      </c>
      <c r="H254" s="179">
        <f>IF(G254="","",G254-G254*COMPASS!$U$31)</f>
        <v>728.34537</v>
      </c>
    </row>
    <row r="255" spans="1:8" ht="14.85" customHeight="1">
      <c r="A255" s="347" t="s">
        <v>2789</v>
      </c>
      <c r="B255" s="371" t="s">
        <v>216</v>
      </c>
      <c r="C255" s="294" t="s">
        <v>2731</v>
      </c>
      <c r="D255" s="311" t="s">
        <v>6161</v>
      </c>
      <c r="E255" s="384">
        <v>1</v>
      </c>
      <c r="F255" s="579"/>
      <c r="G255" s="479">
        <v>752.2835745000001</v>
      </c>
      <c r="H255" s="179">
        <f>IF(G255="","",G255-G255*COMPASS!$U$31)</f>
        <v>752.2835745000001</v>
      </c>
    </row>
    <row r="256" spans="1:8" ht="14.85" customHeight="1">
      <c r="A256" s="347" t="s">
        <v>2790</v>
      </c>
      <c r="B256" s="371" t="s">
        <v>216</v>
      </c>
      <c r="C256" s="294" t="s">
        <v>2732</v>
      </c>
      <c r="D256" s="311" t="s">
        <v>6163</v>
      </c>
      <c r="E256" s="384">
        <v>1</v>
      </c>
      <c r="F256" s="379"/>
      <c r="G256" s="479">
        <v>700.38746700000013</v>
      </c>
      <c r="H256" s="179">
        <f>IF(G256="","",G256-G256*COMPASS!$U$31)</f>
        <v>700.38746700000013</v>
      </c>
    </row>
    <row r="257" spans="1:8" ht="14.85" customHeight="1">
      <c r="A257" s="862" t="s">
        <v>6169</v>
      </c>
      <c r="B257" s="863"/>
      <c r="C257" s="864"/>
      <c r="D257" s="865"/>
      <c r="E257" s="866"/>
      <c r="F257" s="867"/>
      <c r="G257" s="867"/>
      <c r="H257" s="179" t="str">
        <f>IF(G257="","",G257-G257*COMPASS!$U$31)</f>
        <v/>
      </c>
    </row>
    <row r="258" spans="1:8" ht="14.85" customHeight="1">
      <c r="A258" s="347" t="s">
        <v>2756</v>
      </c>
      <c r="B258" s="371" t="s">
        <v>216</v>
      </c>
      <c r="C258" s="294" t="s">
        <v>2698</v>
      </c>
      <c r="D258" s="311" t="s">
        <v>10364</v>
      </c>
      <c r="E258" s="384">
        <v>1</v>
      </c>
      <c r="F258" s="379"/>
      <c r="G258" s="479">
        <v>283.81871199999995</v>
      </c>
      <c r="H258" s="179">
        <f>IF(G258="","",G258-G258*COMPASS!$U$31)</f>
        <v>283.81871199999995</v>
      </c>
    </row>
    <row r="259" spans="1:8" ht="14.85" customHeight="1">
      <c r="A259" s="347" t="s">
        <v>2764</v>
      </c>
      <c r="B259" s="371" t="s">
        <v>216</v>
      </c>
      <c r="C259" s="294" t="s">
        <v>2706</v>
      </c>
      <c r="D259" s="311" t="s">
        <v>10365</v>
      </c>
      <c r="E259" s="384">
        <v>1</v>
      </c>
      <c r="F259" s="379"/>
      <c r="G259" s="479">
        <v>385.57108000000005</v>
      </c>
      <c r="H259" s="179">
        <f>IF(G259="","",G259-G259*COMPASS!$U$31)</f>
        <v>385.57108000000005</v>
      </c>
    </row>
    <row r="260" spans="1:8" ht="14.85" customHeight="1">
      <c r="A260" s="347" t="s">
        <v>2765</v>
      </c>
      <c r="B260" s="371" t="s">
        <v>216</v>
      </c>
      <c r="C260" s="294" t="s">
        <v>2707</v>
      </c>
      <c r="D260" s="311" t="s">
        <v>10366</v>
      </c>
      <c r="E260" s="384">
        <v>1</v>
      </c>
      <c r="F260" s="379"/>
      <c r="G260" s="479">
        <v>429.66777250000001</v>
      </c>
      <c r="H260" s="179">
        <f>IF(G260="","",G260-G260*COMPASS!$U$31)</f>
        <v>429.66777250000001</v>
      </c>
    </row>
    <row r="261" spans="1:8" ht="14.85" customHeight="1">
      <c r="A261" s="347" t="s">
        <v>2757</v>
      </c>
      <c r="B261" s="371" t="s">
        <v>216</v>
      </c>
      <c r="C261" s="294" t="s">
        <v>2699</v>
      </c>
      <c r="D261" s="311" t="s">
        <v>10367</v>
      </c>
      <c r="E261" s="384">
        <v>1</v>
      </c>
      <c r="F261" s="379"/>
      <c r="G261" s="479">
        <v>587.09596450000004</v>
      </c>
      <c r="H261" s="179">
        <f>IF(G261="","",G261-G261*COMPASS!$U$31)</f>
        <v>587.09596450000004</v>
      </c>
    </row>
    <row r="262" spans="1:8" ht="14.85" customHeight="1">
      <c r="A262" s="347" t="s">
        <v>7819</v>
      </c>
      <c r="B262" s="371" t="s">
        <v>216</v>
      </c>
      <c r="C262" s="294" t="s">
        <v>7820</v>
      </c>
      <c r="D262" s="311" t="s">
        <v>10362</v>
      </c>
      <c r="E262" s="384">
        <v>1</v>
      </c>
      <c r="F262" s="379"/>
      <c r="G262" s="479">
        <v>401.06991750000009</v>
      </c>
      <c r="H262" s="179">
        <f>IF(G262="","",G262-G262*COMPASS!$U$31)</f>
        <v>401.06991750000009</v>
      </c>
    </row>
    <row r="263" spans="1:8" ht="14.85" customHeight="1">
      <c r="A263" s="347" t="s">
        <v>8390</v>
      </c>
      <c r="B263" s="371" t="s">
        <v>216</v>
      </c>
      <c r="C263" s="294" t="s">
        <v>8391</v>
      </c>
      <c r="D263" s="311" t="s">
        <v>10363</v>
      </c>
      <c r="E263" s="384">
        <v>1</v>
      </c>
      <c r="F263" s="379"/>
      <c r="G263" s="479">
        <v>249.94125300000002</v>
      </c>
      <c r="H263" s="179">
        <f>IF(G263="","",G263-G263*COMPASS!$U$31)</f>
        <v>249.94125300000002</v>
      </c>
    </row>
    <row r="264" spans="1:8" ht="14.85" customHeight="1">
      <c r="A264" s="862" t="s">
        <v>6170</v>
      </c>
      <c r="B264" s="863"/>
      <c r="C264" s="864"/>
      <c r="D264" s="865"/>
      <c r="E264" s="866"/>
      <c r="F264" s="867"/>
      <c r="G264" s="867"/>
      <c r="H264" s="179" t="str">
        <f>IF(G264="","",G264-G264*COMPASS!$U$31)</f>
        <v/>
      </c>
    </row>
    <row r="265" spans="1:8" ht="14.85" customHeight="1">
      <c r="A265" s="347" t="s">
        <v>7897</v>
      </c>
      <c r="B265" s="371" t="s">
        <v>216</v>
      </c>
      <c r="C265" s="294" t="s">
        <v>7894</v>
      </c>
      <c r="D265" s="311" t="s">
        <v>10368</v>
      </c>
      <c r="E265" s="384">
        <v>1</v>
      </c>
      <c r="F265" s="379"/>
      <c r="G265" s="479">
        <v>262.3603215</v>
      </c>
      <c r="H265" s="179">
        <f>IF(G265="","",G265-G265*COMPASS!$U$31)</f>
        <v>262.3603215</v>
      </c>
    </row>
    <row r="266" spans="1:8" ht="14.85" customHeight="1">
      <c r="A266" s="347" t="s">
        <v>2759</v>
      </c>
      <c r="B266" s="371" t="s">
        <v>216</v>
      </c>
      <c r="C266" s="294" t="s">
        <v>2701</v>
      </c>
      <c r="D266" s="311" t="s">
        <v>10369</v>
      </c>
      <c r="E266" s="384">
        <v>1</v>
      </c>
      <c r="F266" s="379"/>
      <c r="G266" s="479">
        <v>99.352547999999999</v>
      </c>
      <c r="H266" s="179">
        <f>IF(G266="","",G266-G266*COMPASS!$U$31)</f>
        <v>99.352547999999999</v>
      </c>
    </row>
    <row r="267" spans="1:8" ht="14.85" customHeight="1">
      <c r="A267" s="347" t="s">
        <v>6171</v>
      </c>
      <c r="B267" s="371" t="s">
        <v>216</v>
      </c>
      <c r="C267" s="294" t="s">
        <v>6172</v>
      </c>
      <c r="D267" s="311" t="s">
        <v>6173</v>
      </c>
      <c r="E267" s="384">
        <v>1</v>
      </c>
      <c r="F267" s="379"/>
      <c r="G267" s="479">
        <v>40.056995500000006</v>
      </c>
      <c r="H267" s="179">
        <f>IF(G267="","",G267-G267*COMPASS!$U$31)</f>
        <v>40.056995500000006</v>
      </c>
    </row>
    <row r="268" spans="1:8" ht="14.85" customHeight="1">
      <c r="A268" s="856" t="s">
        <v>2841</v>
      </c>
      <c r="B268" s="857"/>
      <c r="C268" s="858"/>
      <c r="D268" s="859"/>
      <c r="E268" s="860"/>
      <c r="F268" s="861"/>
      <c r="G268" s="861"/>
      <c r="H268" s="179" t="str">
        <f>IF(G268="","",G268-G268*COMPASS!$U$31)</f>
        <v/>
      </c>
    </row>
    <row r="269" spans="1:8" ht="14.85" customHeight="1">
      <c r="A269" s="862" t="s">
        <v>6174</v>
      </c>
      <c r="B269" s="863"/>
      <c r="C269" s="864"/>
      <c r="D269" s="865"/>
      <c r="E269" s="866"/>
      <c r="F269" s="867"/>
      <c r="G269" s="867"/>
      <c r="H269" s="179" t="str">
        <f>IF(G269="","",G269-G269*COMPASS!$U$31)</f>
        <v/>
      </c>
    </row>
    <row r="270" spans="1:8" ht="14.85" customHeight="1">
      <c r="A270" s="347" t="s">
        <v>5874</v>
      </c>
      <c r="B270" s="371" t="s">
        <v>216</v>
      </c>
      <c r="C270" s="294" t="s">
        <v>5875</v>
      </c>
      <c r="D270" s="311" t="s">
        <v>10373</v>
      </c>
      <c r="E270" s="384">
        <v>1</v>
      </c>
      <c r="F270" s="379"/>
      <c r="G270" s="479">
        <v>22.378321499999998</v>
      </c>
      <c r="H270" s="179">
        <f>IF(G270="","",G270-G270*COMPASS!$U$31)</f>
        <v>22.378321499999998</v>
      </c>
    </row>
    <row r="271" spans="1:8" ht="14.85" customHeight="1">
      <c r="A271" s="347" t="s">
        <v>4336</v>
      </c>
      <c r="B271" s="371" t="s">
        <v>216</v>
      </c>
      <c r="C271" s="294" t="s">
        <v>4325</v>
      </c>
      <c r="D271" s="311" t="s">
        <v>10374</v>
      </c>
      <c r="E271" s="384">
        <v>1</v>
      </c>
      <c r="F271" s="379"/>
      <c r="G271" s="479">
        <v>23.518235999999998</v>
      </c>
      <c r="H271" s="179">
        <f>IF(G271="","",G271-G271*COMPASS!$U$31)</f>
        <v>23.518235999999998</v>
      </c>
    </row>
    <row r="272" spans="1:8" ht="14.85" customHeight="1">
      <c r="A272" s="347" t="s">
        <v>4337</v>
      </c>
      <c r="B272" s="371" t="s">
        <v>216</v>
      </c>
      <c r="C272" s="294" t="s">
        <v>4326</v>
      </c>
      <c r="D272" s="311" t="s">
        <v>10375</v>
      </c>
      <c r="E272" s="384">
        <v>1</v>
      </c>
      <c r="F272" s="379"/>
      <c r="G272" s="479">
        <v>24.598155000000006</v>
      </c>
      <c r="H272" s="179">
        <f>IF(G272="","",G272-G272*COMPASS!$U$31)</f>
        <v>24.598155000000006</v>
      </c>
    </row>
    <row r="273" spans="1:8" ht="14.85" customHeight="1">
      <c r="A273" s="347" t="s">
        <v>6175</v>
      </c>
      <c r="B273" s="371" t="s">
        <v>571</v>
      </c>
      <c r="C273" s="311" t="s">
        <v>6176</v>
      </c>
      <c r="D273" s="311" t="s">
        <v>10376</v>
      </c>
      <c r="E273" s="384">
        <v>1</v>
      </c>
      <c r="F273" s="1086" t="s">
        <v>7863</v>
      </c>
      <c r="G273" s="479">
        <v>28.259999999999998</v>
      </c>
      <c r="H273" s="179">
        <f>IF(G273="","",G273-G273*COMPASS!$U$31)</f>
        <v>28.259999999999998</v>
      </c>
    </row>
    <row r="274" spans="1:8" ht="14.85" customHeight="1">
      <c r="A274" s="347" t="s">
        <v>2828</v>
      </c>
      <c r="B274" s="371" t="s">
        <v>216</v>
      </c>
      <c r="C274" s="294" t="s">
        <v>2796</v>
      </c>
      <c r="D274" s="311" t="s">
        <v>10380</v>
      </c>
      <c r="E274" s="384">
        <v>1</v>
      </c>
      <c r="F274" s="379"/>
      <c r="G274" s="479">
        <v>31.017673500000004</v>
      </c>
      <c r="H274" s="179">
        <f>IF(G274="","",G274-G274*COMPASS!$U$31)</f>
        <v>31.017673500000004</v>
      </c>
    </row>
    <row r="275" spans="1:8" ht="14.85" customHeight="1">
      <c r="A275" s="347" t="s">
        <v>2829</v>
      </c>
      <c r="B275" s="371" t="s">
        <v>216</v>
      </c>
      <c r="C275" s="294" t="s">
        <v>2797</v>
      </c>
      <c r="D275" s="311" t="s">
        <v>10381</v>
      </c>
      <c r="E275" s="384">
        <v>1</v>
      </c>
      <c r="F275" s="379"/>
      <c r="G275" s="479">
        <v>34.357422999999997</v>
      </c>
      <c r="H275" s="179">
        <f>IF(G275="","",G275-G275*COMPASS!$U$31)</f>
        <v>34.357422999999997</v>
      </c>
    </row>
    <row r="276" spans="1:8" ht="14.85" customHeight="1">
      <c r="A276" s="347" t="s">
        <v>2830</v>
      </c>
      <c r="B276" s="371" t="s">
        <v>216</v>
      </c>
      <c r="C276" s="294" t="s">
        <v>2798</v>
      </c>
      <c r="D276" s="311" t="s">
        <v>10382</v>
      </c>
      <c r="E276" s="384">
        <v>1</v>
      </c>
      <c r="F276" s="579"/>
      <c r="G276" s="479">
        <v>37.677174000000001</v>
      </c>
      <c r="H276" s="179">
        <f>IF(G276="","",G276-G276*COMPASS!$U$31)</f>
        <v>37.677174000000001</v>
      </c>
    </row>
    <row r="277" spans="1:8" ht="14.85" customHeight="1">
      <c r="A277" s="347" t="s">
        <v>2831</v>
      </c>
      <c r="B277" s="371" t="s">
        <v>216</v>
      </c>
      <c r="C277" s="294" t="s">
        <v>2799</v>
      </c>
      <c r="D277" s="311" t="s">
        <v>10383</v>
      </c>
      <c r="E277" s="384">
        <v>1</v>
      </c>
      <c r="F277" s="379"/>
      <c r="G277" s="479">
        <v>44.356673000000001</v>
      </c>
      <c r="H277" s="179">
        <f>IF(G277="","",G277-G277*COMPASS!$U$31)</f>
        <v>44.356673000000001</v>
      </c>
    </row>
    <row r="278" spans="1:8" ht="14.85" customHeight="1">
      <c r="A278" s="347" t="s">
        <v>2832</v>
      </c>
      <c r="B278" s="371" t="s">
        <v>216</v>
      </c>
      <c r="C278" s="294" t="s">
        <v>2800</v>
      </c>
      <c r="D278" s="311" t="s">
        <v>10384</v>
      </c>
      <c r="E278" s="384">
        <v>1</v>
      </c>
      <c r="F278" s="379"/>
      <c r="G278" s="479">
        <v>60.995425000000012</v>
      </c>
      <c r="H278" s="179">
        <f>IF(G278="","",G278-G278*COMPASS!$U$31)</f>
        <v>60.995425000000012</v>
      </c>
    </row>
    <row r="279" spans="1:8" ht="14.85" customHeight="1">
      <c r="A279" s="347" t="s">
        <v>4338</v>
      </c>
      <c r="B279" s="371" t="s">
        <v>216</v>
      </c>
      <c r="C279" s="294" t="s">
        <v>4331</v>
      </c>
      <c r="D279" s="311" t="s">
        <v>10391</v>
      </c>
      <c r="E279" s="384">
        <v>1</v>
      </c>
      <c r="F279" s="379"/>
      <c r="G279" s="479">
        <v>23.518235999999998</v>
      </c>
      <c r="H279" s="179">
        <f>IF(G279="","",G279-G279*COMPASS!$U$31)</f>
        <v>23.518235999999998</v>
      </c>
    </row>
    <row r="280" spans="1:8" ht="14.85" customHeight="1">
      <c r="A280" s="347" t="s">
        <v>4339</v>
      </c>
      <c r="B280" s="371" t="s">
        <v>216</v>
      </c>
      <c r="C280" s="294" t="s">
        <v>4332</v>
      </c>
      <c r="D280" s="311" t="s">
        <v>10392</v>
      </c>
      <c r="E280" s="384">
        <v>1</v>
      </c>
      <c r="F280" s="379"/>
      <c r="G280" s="479">
        <v>25.558083</v>
      </c>
      <c r="H280" s="179">
        <f>IF(G280="","",G280-G280*COMPASS!$U$31)</f>
        <v>25.558083</v>
      </c>
    </row>
    <row r="281" spans="1:8" ht="14.85" customHeight="1">
      <c r="A281" s="347" t="s">
        <v>4340</v>
      </c>
      <c r="B281" s="371" t="s">
        <v>216</v>
      </c>
      <c r="C281" s="294" t="s">
        <v>4333</v>
      </c>
      <c r="D281" s="311" t="s">
        <v>10393</v>
      </c>
      <c r="E281" s="384">
        <v>1</v>
      </c>
      <c r="F281" s="379"/>
      <c r="G281" s="479">
        <v>27.597930000000002</v>
      </c>
      <c r="H281" s="179">
        <f>IF(G281="","",G281-G281*COMPASS!$U$31)</f>
        <v>27.597930000000002</v>
      </c>
    </row>
    <row r="282" spans="1:8" ht="14.85" customHeight="1">
      <c r="A282" s="347" t="s">
        <v>4341</v>
      </c>
      <c r="B282" s="371" t="s">
        <v>216</v>
      </c>
      <c r="C282" s="294" t="s">
        <v>4334</v>
      </c>
      <c r="D282" s="311" t="s">
        <v>10394</v>
      </c>
      <c r="E282" s="384">
        <v>1</v>
      </c>
      <c r="F282" s="379"/>
      <c r="G282" s="479">
        <v>31.677624000000005</v>
      </c>
      <c r="H282" s="179">
        <f>IF(G282="","",G282-G282*COMPASS!$U$31)</f>
        <v>31.677624000000005</v>
      </c>
    </row>
    <row r="283" spans="1:8" ht="14.85" customHeight="1">
      <c r="A283" s="347" t="s">
        <v>4342</v>
      </c>
      <c r="B283" s="371" t="s">
        <v>216</v>
      </c>
      <c r="C283" s="294" t="s">
        <v>4335</v>
      </c>
      <c r="D283" s="311" t="s">
        <v>10395</v>
      </c>
      <c r="E283" s="384">
        <v>1</v>
      </c>
      <c r="F283" s="379"/>
      <c r="G283" s="479">
        <v>41.87685900000001</v>
      </c>
      <c r="H283" s="179">
        <f>IF(G283="","",G283-G283*COMPASS!$U$31)</f>
        <v>41.87685900000001</v>
      </c>
    </row>
    <row r="284" spans="1:8" ht="14.85" customHeight="1">
      <c r="A284" s="347" t="s">
        <v>8740</v>
      </c>
      <c r="B284" s="371" t="s">
        <v>216</v>
      </c>
      <c r="C284" s="294" t="s">
        <v>8721</v>
      </c>
      <c r="D284" s="311" t="s">
        <v>10370</v>
      </c>
      <c r="E284" s="384">
        <v>1</v>
      </c>
      <c r="F284" s="379"/>
      <c r="G284" s="479">
        <v>7.0794689999999996</v>
      </c>
      <c r="H284" s="179">
        <f>IF(G284="","",G284-G284*COMPASS!$U$31)</f>
        <v>7.0794689999999996</v>
      </c>
    </row>
    <row r="285" spans="1:8" ht="14.85" customHeight="1">
      <c r="A285" s="347" t="s">
        <v>8741</v>
      </c>
      <c r="B285" s="371" t="s">
        <v>216</v>
      </c>
      <c r="C285" s="294" t="s">
        <v>8722</v>
      </c>
      <c r="D285" s="311" t="s">
        <v>10371</v>
      </c>
      <c r="E285" s="384">
        <v>1</v>
      </c>
      <c r="F285" s="379"/>
      <c r="G285" s="479">
        <v>7.4394420000000014</v>
      </c>
      <c r="H285" s="179">
        <f>IF(G285="","",G285-G285*COMPASS!$U$31)</f>
        <v>7.4394420000000014</v>
      </c>
    </row>
    <row r="286" spans="1:8" ht="14.85" customHeight="1">
      <c r="A286" s="347" t="s">
        <v>8742</v>
      </c>
      <c r="B286" s="371" t="s">
        <v>216</v>
      </c>
      <c r="C286" s="294" t="s">
        <v>8723</v>
      </c>
      <c r="D286" s="311" t="s">
        <v>10372</v>
      </c>
      <c r="E286" s="384">
        <v>1</v>
      </c>
      <c r="F286" s="379"/>
      <c r="G286" s="479">
        <v>7.7594180000000001</v>
      </c>
      <c r="H286" s="179">
        <f>IF(G286="","",G286-G286*COMPASS!$U$31)</f>
        <v>7.7594180000000001</v>
      </c>
    </row>
    <row r="287" spans="1:8" ht="14.85" customHeight="1">
      <c r="A287" s="347" t="s">
        <v>8746</v>
      </c>
      <c r="B287" s="371" t="s">
        <v>216</v>
      </c>
      <c r="C287" s="294" t="s">
        <v>8727</v>
      </c>
      <c r="D287" s="311" t="s">
        <v>10385</v>
      </c>
      <c r="E287" s="384">
        <v>1</v>
      </c>
      <c r="F287" s="379"/>
      <c r="G287" s="479">
        <v>7.0994674999999994</v>
      </c>
      <c r="H287" s="179">
        <f>IF(G287="","",G287-G287*COMPASS!$U$31)</f>
        <v>7.0994674999999994</v>
      </c>
    </row>
    <row r="288" spans="1:8" ht="14.85" customHeight="1">
      <c r="A288" s="347" t="s">
        <v>8747</v>
      </c>
      <c r="B288" s="371" t="s">
        <v>216</v>
      </c>
      <c r="C288" s="294" t="s">
        <v>8728</v>
      </c>
      <c r="D288" s="311" t="s">
        <v>10386</v>
      </c>
      <c r="E288" s="384">
        <v>1</v>
      </c>
      <c r="F288" s="379"/>
      <c r="G288" s="479">
        <v>7.4594405000000013</v>
      </c>
      <c r="H288" s="179">
        <f>IF(G288="","",G288-G288*COMPASS!$U$31)</f>
        <v>7.4594405000000013</v>
      </c>
    </row>
    <row r="289" spans="1:8" ht="14.85" customHeight="1">
      <c r="A289" s="347" t="s">
        <v>8748</v>
      </c>
      <c r="B289" s="371" t="s">
        <v>216</v>
      </c>
      <c r="C289" s="294" t="s">
        <v>8729</v>
      </c>
      <c r="D289" s="311" t="s">
        <v>10387</v>
      </c>
      <c r="E289" s="384">
        <v>1</v>
      </c>
      <c r="F289" s="379"/>
      <c r="G289" s="479">
        <v>7.7794165000000008</v>
      </c>
      <c r="H289" s="179">
        <f>IF(G289="","",G289-G289*COMPASS!$U$31)</f>
        <v>7.7794165000000008</v>
      </c>
    </row>
    <row r="290" spans="1:8" ht="14.85" customHeight="1">
      <c r="A290" s="347" t="s">
        <v>8743</v>
      </c>
      <c r="B290" s="371" t="s">
        <v>216</v>
      </c>
      <c r="C290" s="294" t="s">
        <v>8724</v>
      </c>
      <c r="D290" s="311" t="s">
        <v>10377</v>
      </c>
      <c r="E290" s="384">
        <v>1</v>
      </c>
      <c r="F290" s="379"/>
      <c r="G290" s="479">
        <v>7.959403</v>
      </c>
      <c r="H290" s="179">
        <f>IF(G290="","",G290-G290*COMPASS!$U$31)</f>
        <v>7.959403</v>
      </c>
    </row>
    <row r="291" spans="1:8" ht="14.85" customHeight="1">
      <c r="A291" s="347" t="s">
        <v>8744</v>
      </c>
      <c r="B291" s="371" t="s">
        <v>216</v>
      </c>
      <c r="C291" s="294" t="s">
        <v>8725</v>
      </c>
      <c r="D291" s="311" t="s">
        <v>10378</v>
      </c>
      <c r="E291" s="384">
        <v>1</v>
      </c>
      <c r="F291" s="379"/>
      <c r="G291" s="479">
        <v>9.2993025000000014</v>
      </c>
      <c r="H291" s="179">
        <f>IF(G291="","",G291-G291*COMPASS!$U$31)</f>
        <v>9.2993025000000014</v>
      </c>
    </row>
    <row r="292" spans="1:8" ht="14.85" customHeight="1">
      <c r="A292" s="347" t="s">
        <v>8745</v>
      </c>
      <c r="B292" s="371" t="s">
        <v>216</v>
      </c>
      <c r="C292" s="294" t="s">
        <v>8726</v>
      </c>
      <c r="D292" s="311" t="s">
        <v>10379</v>
      </c>
      <c r="E292" s="384">
        <v>1</v>
      </c>
      <c r="F292" s="379"/>
      <c r="G292" s="479">
        <v>10.599205</v>
      </c>
      <c r="H292" s="179">
        <f>IF(G292="","",G292-G292*COMPASS!$U$31)</f>
        <v>10.599205</v>
      </c>
    </row>
    <row r="293" spans="1:8" ht="14.85" customHeight="1">
      <c r="A293" s="347" t="s">
        <v>8749</v>
      </c>
      <c r="B293" s="371" t="s">
        <v>216</v>
      </c>
      <c r="C293" s="294" t="s">
        <v>8730</v>
      </c>
      <c r="D293" s="311" t="s">
        <v>10388</v>
      </c>
      <c r="E293" s="384">
        <v>1</v>
      </c>
      <c r="F293" s="379"/>
      <c r="G293" s="479">
        <v>7.959403</v>
      </c>
      <c r="H293" s="179">
        <f>IF(G293="","",G293-G293*COMPASS!$U$31)</f>
        <v>7.959403</v>
      </c>
    </row>
    <row r="294" spans="1:8" ht="14.85" customHeight="1">
      <c r="A294" s="347" t="s">
        <v>8750</v>
      </c>
      <c r="B294" s="371" t="s">
        <v>216</v>
      </c>
      <c r="C294" s="294" t="s">
        <v>8731</v>
      </c>
      <c r="D294" s="311" t="s">
        <v>10389</v>
      </c>
      <c r="E294" s="384">
        <v>1</v>
      </c>
      <c r="F294" s="379"/>
      <c r="G294" s="479">
        <v>9.2993025000000014</v>
      </c>
      <c r="H294" s="179">
        <f>IF(G294="","",G294-G294*COMPASS!$U$31)</f>
        <v>9.2993025000000014</v>
      </c>
    </row>
    <row r="295" spans="1:8" ht="14.85" customHeight="1">
      <c r="A295" s="347" t="s">
        <v>8751</v>
      </c>
      <c r="B295" s="371" t="s">
        <v>216</v>
      </c>
      <c r="C295" s="294" t="s">
        <v>8732</v>
      </c>
      <c r="D295" s="311" t="s">
        <v>10390</v>
      </c>
      <c r="E295" s="384">
        <v>1</v>
      </c>
      <c r="F295" s="379"/>
      <c r="G295" s="479">
        <v>10.599205</v>
      </c>
      <c r="H295" s="179">
        <f>IF(G295="","",G295-G295*COMPASS!$U$31)</f>
        <v>10.599205</v>
      </c>
    </row>
    <row r="296" spans="1:8" ht="14.85" customHeight="1">
      <c r="A296" s="862" t="s">
        <v>6177</v>
      </c>
      <c r="B296" s="863"/>
      <c r="C296" s="864"/>
      <c r="D296" s="865"/>
      <c r="E296" s="866"/>
      <c r="F296" s="866"/>
      <c r="G296" s="867"/>
      <c r="H296" s="179" t="str">
        <f>IF(G296="","",G296-G296*COMPASS!$U$31)</f>
        <v/>
      </c>
    </row>
    <row r="297" spans="1:8" ht="14.85" customHeight="1">
      <c r="A297" s="347" t="s">
        <v>2749</v>
      </c>
      <c r="B297" s="371" t="s">
        <v>216</v>
      </c>
      <c r="C297" s="294" t="s">
        <v>2691</v>
      </c>
      <c r="D297" s="311" t="s">
        <v>10396</v>
      </c>
      <c r="E297" s="384">
        <v>1</v>
      </c>
      <c r="F297" s="379"/>
      <c r="G297" s="479">
        <v>39.697022500000003</v>
      </c>
      <c r="H297" s="179">
        <f>IF(G297="","",G297-G297*COMPASS!$U$31)</f>
        <v>39.697022500000003</v>
      </c>
    </row>
    <row r="298" spans="1:8" ht="14.85" customHeight="1">
      <c r="A298" s="347" t="s">
        <v>2744</v>
      </c>
      <c r="B298" s="371" t="s">
        <v>216</v>
      </c>
      <c r="C298" s="294" t="s">
        <v>2686</v>
      </c>
      <c r="D298" s="311" t="s">
        <v>10397</v>
      </c>
      <c r="E298" s="384">
        <v>1</v>
      </c>
      <c r="F298" s="379"/>
      <c r="G298" s="479">
        <v>40.976926499999998</v>
      </c>
      <c r="H298" s="179">
        <f>IF(G298="","",G298-G298*COMPASS!$U$31)</f>
        <v>40.976926499999998</v>
      </c>
    </row>
    <row r="299" spans="1:8" ht="14.85" customHeight="1">
      <c r="A299" s="347" t="s">
        <v>2745</v>
      </c>
      <c r="B299" s="371" t="s">
        <v>216</v>
      </c>
      <c r="C299" s="294" t="s">
        <v>2687</v>
      </c>
      <c r="D299" s="311" t="s">
        <v>10398</v>
      </c>
      <c r="E299" s="384">
        <v>1</v>
      </c>
      <c r="F299" s="379"/>
      <c r="G299" s="479">
        <v>42.2568305</v>
      </c>
      <c r="H299" s="179">
        <f>IF(G299="","",G299-G299*COMPASS!$U$31)</f>
        <v>42.2568305</v>
      </c>
    </row>
    <row r="300" spans="1:8" ht="14.85" customHeight="1">
      <c r="A300" s="347" t="s">
        <v>2751</v>
      </c>
      <c r="B300" s="371" t="s">
        <v>216</v>
      </c>
      <c r="C300" s="294" t="s">
        <v>2693</v>
      </c>
      <c r="D300" s="311" t="s">
        <v>10399</v>
      </c>
      <c r="E300" s="384">
        <v>1</v>
      </c>
      <c r="F300" s="379"/>
      <c r="G300" s="479">
        <v>43.536734500000001</v>
      </c>
      <c r="H300" s="179">
        <f>IF(G300="","",G300-G300*COMPASS!$U$31)</f>
        <v>43.536734500000001</v>
      </c>
    </row>
    <row r="301" spans="1:8" ht="14.85" customHeight="1">
      <c r="A301" s="347" t="s">
        <v>2750</v>
      </c>
      <c r="B301" s="371" t="s">
        <v>216</v>
      </c>
      <c r="C301" s="294" t="s">
        <v>2692</v>
      </c>
      <c r="D301" s="311" t="s">
        <v>10400</v>
      </c>
      <c r="E301" s="384">
        <v>1</v>
      </c>
      <c r="F301" s="379"/>
      <c r="G301" s="479">
        <v>44.776641500000004</v>
      </c>
      <c r="H301" s="179">
        <f>IF(G301="","",G301-G301*COMPASS!$U$31)</f>
        <v>44.776641500000004</v>
      </c>
    </row>
    <row r="302" spans="1:8" ht="14.85" customHeight="1">
      <c r="A302" s="347" t="s">
        <v>2755</v>
      </c>
      <c r="B302" s="371" t="s">
        <v>216</v>
      </c>
      <c r="C302" s="294" t="s">
        <v>2697</v>
      </c>
      <c r="D302" s="311" t="s">
        <v>10401</v>
      </c>
      <c r="E302" s="384">
        <v>1</v>
      </c>
      <c r="F302" s="379"/>
      <c r="G302" s="479">
        <v>51.176161499999999</v>
      </c>
      <c r="H302" s="179">
        <f>IF(G302="","",G302-G302*COMPASS!$U$31)</f>
        <v>51.176161499999999</v>
      </c>
    </row>
    <row r="303" spans="1:8" ht="14.85" customHeight="1">
      <c r="A303" s="347" t="s">
        <v>2752</v>
      </c>
      <c r="B303" s="371" t="s">
        <v>216</v>
      </c>
      <c r="C303" s="294" t="s">
        <v>2694</v>
      </c>
      <c r="D303" s="311" t="s">
        <v>10402</v>
      </c>
      <c r="E303" s="384">
        <v>1</v>
      </c>
      <c r="F303" s="379"/>
      <c r="G303" s="479">
        <v>36.377271500000006</v>
      </c>
      <c r="H303" s="179">
        <f>IF(G303="","",G303-G303*COMPASS!$U$31)</f>
        <v>36.377271500000006</v>
      </c>
    </row>
    <row r="304" spans="1:8" ht="14.85" customHeight="1">
      <c r="A304" s="347" t="s">
        <v>2746</v>
      </c>
      <c r="B304" s="371" t="s">
        <v>216</v>
      </c>
      <c r="C304" s="294" t="s">
        <v>2688</v>
      </c>
      <c r="D304" s="311" t="s">
        <v>10403</v>
      </c>
      <c r="E304" s="384">
        <v>1</v>
      </c>
      <c r="F304" s="379"/>
      <c r="G304" s="479">
        <v>40.456965500000003</v>
      </c>
      <c r="H304" s="179">
        <f>IF(G304="","",G304-G304*COMPASS!$U$31)</f>
        <v>40.456965500000003</v>
      </c>
    </row>
    <row r="305" spans="1:8" ht="14.85" customHeight="1">
      <c r="A305" s="347" t="s">
        <v>2747</v>
      </c>
      <c r="B305" s="371" t="s">
        <v>216</v>
      </c>
      <c r="C305" s="294" t="s">
        <v>2689</v>
      </c>
      <c r="D305" s="311" t="s">
        <v>10404</v>
      </c>
      <c r="E305" s="384">
        <v>1</v>
      </c>
      <c r="F305" s="379"/>
      <c r="G305" s="479">
        <v>44.536659499999999</v>
      </c>
      <c r="H305" s="179">
        <f>IF(G305="","",G305-G305*COMPASS!$U$31)</f>
        <v>44.536659499999999</v>
      </c>
    </row>
    <row r="306" spans="1:8" ht="14.85" customHeight="1">
      <c r="A306" s="347" t="s">
        <v>2753</v>
      </c>
      <c r="B306" s="371" t="s">
        <v>216</v>
      </c>
      <c r="C306" s="294" t="s">
        <v>2695</v>
      </c>
      <c r="D306" s="311" t="s">
        <v>10405</v>
      </c>
      <c r="E306" s="384">
        <v>1</v>
      </c>
      <c r="F306" s="379"/>
      <c r="G306" s="479">
        <v>48.596355000000003</v>
      </c>
      <c r="H306" s="179">
        <f>IF(G306="","",G306-G306*COMPASS!$U$31)</f>
        <v>48.596355000000003</v>
      </c>
    </row>
    <row r="307" spans="1:8" ht="14.85" customHeight="1">
      <c r="A307" s="347" t="s">
        <v>2748</v>
      </c>
      <c r="B307" s="371" t="s">
        <v>216</v>
      </c>
      <c r="C307" s="294" t="s">
        <v>2690</v>
      </c>
      <c r="D307" s="311" t="s">
        <v>10406</v>
      </c>
      <c r="E307" s="384">
        <v>1</v>
      </c>
      <c r="F307" s="379"/>
      <c r="G307" s="479">
        <v>52.656050499999999</v>
      </c>
      <c r="H307" s="179">
        <f>IF(G307="","",G307-G307*COMPASS!$U$31)</f>
        <v>52.656050499999999</v>
      </c>
    </row>
    <row r="308" spans="1:8" ht="14.85" customHeight="1">
      <c r="A308" s="347" t="s">
        <v>2754</v>
      </c>
      <c r="B308" s="371" t="s">
        <v>216</v>
      </c>
      <c r="C308" s="294" t="s">
        <v>2696</v>
      </c>
      <c r="D308" s="311" t="s">
        <v>10407</v>
      </c>
      <c r="E308" s="384">
        <v>1</v>
      </c>
      <c r="F308" s="379"/>
      <c r="G308" s="479">
        <v>72.99452500000001</v>
      </c>
      <c r="H308" s="179">
        <f>IF(G308="","",G308-G308*COMPASS!$U$31)</f>
        <v>72.99452500000001</v>
      </c>
    </row>
    <row r="309" spans="1:8" ht="14.85" customHeight="1">
      <c r="A309" s="856" t="s">
        <v>5897</v>
      </c>
      <c r="B309" s="857"/>
      <c r="C309" s="858"/>
      <c r="D309" s="859"/>
      <c r="E309" s="860"/>
      <c r="F309" s="861"/>
      <c r="G309" s="861"/>
      <c r="H309" s="179" t="str">
        <f>IF(G309="","",G309-G309*COMPASS!$U$31)</f>
        <v/>
      </c>
    </row>
    <row r="310" spans="1:8" ht="14.85" customHeight="1">
      <c r="A310" s="347" t="s">
        <v>5908</v>
      </c>
      <c r="B310" s="371" t="s">
        <v>216</v>
      </c>
      <c r="C310" s="311" t="s">
        <v>5909</v>
      </c>
      <c r="D310" s="311" t="s">
        <v>5910</v>
      </c>
      <c r="E310" s="384">
        <v>25</v>
      </c>
      <c r="F310" s="379"/>
      <c r="G310" s="479">
        <v>9.339299500000001</v>
      </c>
      <c r="H310" s="179">
        <f>IF(G310="","",G310-G310*COMPASS!$U$31)</f>
        <v>9.339299500000001</v>
      </c>
    </row>
    <row r="311" spans="1:8" ht="14.85" customHeight="1">
      <c r="A311" s="347" t="s">
        <v>5911</v>
      </c>
      <c r="B311" s="371" t="s">
        <v>216</v>
      </c>
      <c r="C311" s="311" t="s">
        <v>5912</v>
      </c>
      <c r="D311" s="311" t="s">
        <v>5913</v>
      </c>
      <c r="E311" s="384">
        <v>25</v>
      </c>
      <c r="F311" s="379"/>
      <c r="G311" s="479">
        <v>12.279079000000001</v>
      </c>
      <c r="H311" s="179">
        <f>IF(G311="","",G311-G311*COMPASS!$U$31)</f>
        <v>12.279079000000001</v>
      </c>
    </row>
    <row r="312" spans="1:8" ht="14.85" customHeight="1">
      <c r="A312" s="347" t="s">
        <v>5899</v>
      </c>
      <c r="B312" s="371" t="s">
        <v>216</v>
      </c>
      <c r="C312" s="311" t="s">
        <v>5900</v>
      </c>
      <c r="D312" s="311" t="s">
        <v>10413</v>
      </c>
      <c r="E312" s="384">
        <v>25</v>
      </c>
      <c r="F312" s="379"/>
      <c r="G312" s="479">
        <v>9.339299500000001</v>
      </c>
      <c r="H312" s="179">
        <f>IF(G312="","",G312-G312*COMPASS!$U$31)</f>
        <v>9.339299500000001</v>
      </c>
    </row>
    <row r="313" spans="1:8" ht="14.85" customHeight="1">
      <c r="A313" s="347" t="s">
        <v>5901</v>
      </c>
      <c r="B313" s="371" t="s">
        <v>216</v>
      </c>
      <c r="C313" s="311" t="s">
        <v>5902</v>
      </c>
      <c r="D313" s="311" t="s">
        <v>10412</v>
      </c>
      <c r="E313" s="384">
        <v>25</v>
      </c>
      <c r="F313" s="379"/>
      <c r="G313" s="479">
        <v>12.279079000000001</v>
      </c>
      <c r="H313" s="179">
        <f>IF(G313="","",G313-G313*COMPASS!$U$31)</f>
        <v>12.279079000000001</v>
      </c>
    </row>
    <row r="314" spans="1:8" ht="14.85" customHeight="1">
      <c r="A314" s="347" t="s">
        <v>5919</v>
      </c>
      <c r="B314" s="371" t="s">
        <v>216</v>
      </c>
      <c r="C314" s="311" t="s">
        <v>5920</v>
      </c>
      <c r="D314" s="311" t="s">
        <v>5921</v>
      </c>
      <c r="E314" s="384">
        <v>25</v>
      </c>
      <c r="F314" s="379"/>
      <c r="G314" s="479">
        <v>13.458990500000002</v>
      </c>
      <c r="H314" s="179">
        <f>IF(G314="","",G314-G314*COMPASS!$U$31)</f>
        <v>13.458990500000002</v>
      </c>
    </row>
    <row r="315" spans="1:8" ht="14.85" customHeight="1">
      <c r="A315" s="347" t="s">
        <v>2775</v>
      </c>
      <c r="B315" s="371" t="s">
        <v>216</v>
      </c>
      <c r="C315" s="311" t="s">
        <v>2717</v>
      </c>
      <c r="D315" s="311" t="s">
        <v>10410</v>
      </c>
      <c r="E315" s="384">
        <v>25</v>
      </c>
      <c r="F315" s="379"/>
      <c r="G315" s="479">
        <v>9.339299500000001</v>
      </c>
      <c r="H315" s="179">
        <f>IF(G315="","",G315-G315*COMPASS!$U$31)</f>
        <v>9.339299500000001</v>
      </c>
    </row>
    <row r="316" spans="1:8" ht="14.85" customHeight="1">
      <c r="A316" s="347" t="s">
        <v>2776</v>
      </c>
      <c r="B316" s="371" t="s">
        <v>216</v>
      </c>
      <c r="C316" s="311" t="s">
        <v>2718</v>
      </c>
      <c r="D316" s="311" t="s">
        <v>10409</v>
      </c>
      <c r="E316" s="384">
        <v>25</v>
      </c>
      <c r="F316" s="379"/>
      <c r="G316" s="479">
        <v>12.279079000000001</v>
      </c>
      <c r="H316" s="179">
        <f>IF(G316="","",G316-G316*COMPASS!$U$31)</f>
        <v>12.279079000000001</v>
      </c>
    </row>
    <row r="317" spans="1:8" ht="14.85" customHeight="1">
      <c r="A317" s="347" t="s">
        <v>2769</v>
      </c>
      <c r="B317" s="371" t="s">
        <v>467</v>
      </c>
      <c r="C317" s="311" t="s">
        <v>2711</v>
      </c>
      <c r="D317" s="311" t="s">
        <v>5914</v>
      </c>
      <c r="E317" s="384">
        <v>1</v>
      </c>
      <c r="F317" s="379"/>
      <c r="G317" s="479">
        <v>12.859035500000001</v>
      </c>
      <c r="H317" s="179">
        <f>IF(G317="","",G317-G317*COMPASS!$U$31)</f>
        <v>12.859035500000001</v>
      </c>
    </row>
    <row r="318" spans="1:8" ht="14.85" customHeight="1">
      <c r="A318" s="347" t="s">
        <v>2779</v>
      </c>
      <c r="B318" s="371" t="s">
        <v>216</v>
      </c>
      <c r="C318" s="311" t="s">
        <v>2721</v>
      </c>
      <c r="D318" s="311" t="s">
        <v>5903</v>
      </c>
      <c r="E318" s="384">
        <v>25</v>
      </c>
      <c r="F318" s="379"/>
      <c r="G318" s="479">
        <v>9.339299500000001</v>
      </c>
      <c r="H318" s="179">
        <f>IF(G318="","",G318-G318*COMPASS!$U$31)</f>
        <v>9.339299500000001</v>
      </c>
    </row>
    <row r="319" spans="1:8" ht="14.85" customHeight="1">
      <c r="A319" s="347" t="s">
        <v>2777</v>
      </c>
      <c r="B319" s="371" t="s">
        <v>216</v>
      </c>
      <c r="C319" s="311" t="s">
        <v>2719</v>
      </c>
      <c r="D319" s="311" t="s">
        <v>10411</v>
      </c>
      <c r="E319" s="384">
        <v>25</v>
      </c>
      <c r="F319" s="379"/>
      <c r="G319" s="479">
        <v>12.279079000000001</v>
      </c>
      <c r="H319" s="179">
        <f>IF(G319="","",G319-G319*COMPASS!$U$31)</f>
        <v>12.279079000000001</v>
      </c>
    </row>
    <row r="320" spans="1:8" ht="14.85" customHeight="1">
      <c r="A320" s="347" t="s">
        <v>5904</v>
      </c>
      <c r="B320" s="371" t="s">
        <v>216</v>
      </c>
      <c r="C320" s="311" t="s">
        <v>5905</v>
      </c>
      <c r="D320" s="311" t="s">
        <v>5906</v>
      </c>
      <c r="E320" s="384">
        <v>25</v>
      </c>
      <c r="F320" s="379"/>
      <c r="G320" s="479">
        <v>12.859035500000001</v>
      </c>
      <c r="H320" s="179">
        <f>IF(G320="","",G320-G320*COMPASS!$U$31)</f>
        <v>12.859035500000001</v>
      </c>
    </row>
    <row r="321" spans="1:8" ht="14.85" customHeight="1">
      <c r="A321" s="347" t="s">
        <v>5922</v>
      </c>
      <c r="B321" s="371" t="s">
        <v>216</v>
      </c>
      <c r="C321" s="311" t="s">
        <v>5923</v>
      </c>
      <c r="D321" s="311" t="s">
        <v>5924</v>
      </c>
      <c r="E321" s="384">
        <v>25</v>
      </c>
      <c r="F321" s="379"/>
      <c r="G321" s="479">
        <v>10.0192485</v>
      </c>
      <c r="H321" s="179">
        <f>IF(G321="","",G321-G321*COMPASS!$U$31)</f>
        <v>10.0192485</v>
      </c>
    </row>
    <row r="322" spans="1:8">
      <c r="A322" s="347" t="s">
        <v>2770</v>
      </c>
      <c r="B322" s="371" t="s">
        <v>216</v>
      </c>
      <c r="C322" s="311" t="s">
        <v>2712</v>
      </c>
      <c r="D322" s="311" t="s">
        <v>5925</v>
      </c>
      <c r="E322" s="384">
        <v>25</v>
      </c>
      <c r="F322" s="379"/>
      <c r="G322" s="479">
        <v>13.458990500000002</v>
      </c>
      <c r="H322" s="179">
        <f>IF(G322="","",G322-G322*COMPASS!$U$31)</f>
        <v>13.458990500000002</v>
      </c>
    </row>
    <row r="323" spans="1:8">
      <c r="A323" s="347" t="s">
        <v>2771</v>
      </c>
      <c r="B323" s="371" t="s">
        <v>467</v>
      </c>
      <c r="C323" s="311" t="s">
        <v>2713</v>
      </c>
      <c r="D323" s="311" t="s">
        <v>10408</v>
      </c>
      <c r="E323" s="384">
        <v>1</v>
      </c>
      <c r="F323" s="379"/>
      <c r="G323" s="479">
        <v>14.018948499999999</v>
      </c>
      <c r="H323" s="179">
        <f>IF(G323="","",G323-G323*COMPASS!$U$31)</f>
        <v>14.018948499999999</v>
      </c>
    </row>
    <row r="324" spans="1:8">
      <c r="A324" s="347" t="s">
        <v>2772</v>
      </c>
      <c r="B324" s="371" t="s">
        <v>216</v>
      </c>
      <c r="C324" s="311" t="s">
        <v>2714</v>
      </c>
      <c r="D324" s="311" t="s">
        <v>5915</v>
      </c>
      <c r="E324" s="384">
        <v>25</v>
      </c>
      <c r="F324" s="379"/>
      <c r="G324" s="479">
        <v>12.819038500000001</v>
      </c>
      <c r="H324" s="179">
        <f>IF(G324="","",G324-G324*COMPASS!$U$31)</f>
        <v>12.819038500000001</v>
      </c>
    </row>
    <row r="325" spans="1:8">
      <c r="A325" s="347" t="s">
        <v>5916</v>
      </c>
      <c r="B325" s="371" t="s">
        <v>216</v>
      </c>
      <c r="C325" s="311" t="s">
        <v>5917</v>
      </c>
      <c r="D325" s="311" t="s">
        <v>5918</v>
      </c>
      <c r="E325" s="384">
        <v>25</v>
      </c>
      <c r="F325" s="379"/>
      <c r="G325" s="479">
        <v>13.358998</v>
      </c>
      <c r="H325" s="179">
        <f>IF(G325="","",G325-G325*COMPASS!$U$31)</f>
        <v>13.358998</v>
      </c>
    </row>
    <row r="326" spans="1:8">
      <c r="A326" s="347" t="s">
        <v>2778</v>
      </c>
      <c r="B326" s="371" t="s">
        <v>216</v>
      </c>
      <c r="C326" s="311" t="s">
        <v>2720</v>
      </c>
      <c r="D326" s="311" t="s">
        <v>5907</v>
      </c>
      <c r="E326" s="384">
        <v>25</v>
      </c>
      <c r="F326" s="379"/>
      <c r="G326" s="479">
        <v>12.819038500000001</v>
      </c>
      <c r="H326" s="179">
        <f>IF(G326="","",G326-G326*COMPASS!$U$31)</f>
        <v>12.819038500000001</v>
      </c>
    </row>
    <row r="327" spans="1:8">
      <c r="A327" s="347" t="s">
        <v>2773</v>
      </c>
      <c r="B327" s="371" t="s">
        <v>216</v>
      </c>
      <c r="C327" s="311" t="s">
        <v>2715</v>
      </c>
      <c r="D327" s="311" t="s">
        <v>5926</v>
      </c>
      <c r="E327" s="384">
        <v>1</v>
      </c>
      <c r="F327" s="379"/>
      <c r="G327" s="479">
        <v>13.918956</v>
      </c>
      <c r="H327" s="179">
        <f>IF(G327="","",G327-G327*COMPASS!$U$31)</f>
        <v>13.918956</v>
      </c>
    </row>
    <row r="328" spans="1:8" ht="15.6">
      <c r="A328" s="347" t="s">
        <v>2774</v>
      </c>
      <c r="B328" s="371" t="s">
        <v>216</v>
      </c>
      <c r="C328" s="311" t="s">
        <v>2716</v>
      </c>
      <c r="D328" s="311" t="s">
        <v>5898</v>
      </c>
      <c r="E328" s="384">
        <v>1</v>
      </c>
      <c r="F328" s="379"/>
      <c r="G328" s="479">
        <v>2099.8425000000002</v>
      </c>
      <c r="H328" s="179">
        <f>IF(G328="","",G328-G328*COMPASS!$U$31)</f>
        <v>2099.8425000000002</v>
      </c>
    </row>
    <row r="329" spans="1:8">
      <c r="A329" s="856" t="s">
        <v>7895</v>
      </c>
      <c r="B329" s="857"/>
      <c r="C329" s="858"/>
      <c r="D329" s="859"/>
      <c r="E329" s="860"/>
      <c r="F329" s="861"/>
      <c r="G329" s="861"/>
      <c r="H329" s="179" t="str">
        <f>IF(G329="","",G329-G329*COMPASS!$U$31)</f>
        <v/>
      </c>
    </row>
    <row r="330" spans="1:8">
      <c r="A330" s="347" t="s">
        <v>7643</v>
      </c>
      <c r="B330" s="371" t="s">
        <v>216</v>
      </c>
      <c r="C330" s="311">
        <v>80610581870</v>
      </c>
      <c r="D330" s="311" t="s">
        <v>9588</v>
      </c>
      <c r="E330" s="384">
        <v>1</v>
      </c>
      <c r="F330" s="379"/>
      <c r="G330" s="479">
        <v>79.054070500000009</v>
      </c>
      <c r="H330" s="179">
        <f>IF(G330="","",G330-G330*COMPASS!$U$31)</f>
        <v>79.054070500000009</v>
      </c>
    </row>
    <row r="331" spans="1:8">
      <c r="A331" s="347" t="s">
        <v>7640</v>
      </c>
      <c r="B331" s="371" t="s">
        <v>216</v>
      </c>
      <c r="C331" s="311">
        <v>80610755896</v>
      </c>
      <c r="D331" s="311" t="s">
        <v>9622</v>
      </c>
      <c r="E331" s="384">
        <v>60</v>
      </c>
      <c r="F331" s="379"/>
      <c r="G331" s="479">
        <v>8.7393445000000014</v>
      </c>
      <c r="H331" s="179">
        <f>IF(G331="","",G331-G331*COMPASS!$U$31)</f>
        <v>8.7393445000000014</v>
      </c>
    </row>
    <row r="332" spans="1:8" ht="15.6">
      <c r="A332" s="347" t="s">
        <v>7639</v>
      </c>
      <c r="B332" s="371" t="s">
        <v>216</v>
      </c>
      <c r="C332" s="311">
        <v>80611127574</v>
      </c>
      <c r="D332" s="311" t="s">
        <v>10414</v>
      </c>
      <c r="E332" s="384">
        <v>60</v>
      </c>
      <c r="F332" s="379"/>
      <c r="G332" s="479">
        <v>5.6995725000000004</v>
      </c>
      <c r="H332" s="179">
        <f>IF(G332="","",G332-G332*COMPASS!$U$31)</f>
        <v>5.6995725000000004</v>
      </c>
    </row>
    <row r="333" spans="1:8">
      <c r="A333" s="347" t="s">
        <v>7942</v>
      </c>
      <c r="B333" s="371" t="s">
        <v>216</v>
      </c>
      <c r="C333" s="311" t="s">
        <v>7940</v>
      </c>
      <c r="D333" s="311" t="s">
        <v>10415</v>
      </c>
      <c r="E333" s="384">
        <v>20</v>
      </c>
      <c r="F333" s="379"/>
      <c r="G333" s="479">
        <v>5.7195710000000002</v>
      </c>
      <c r="H333" s="179">
        <f>IF(G333="","",G333-G333*COMPASS!$U$31)</f>
        <v>5.7195710000000002</v>
      </c>
    </row>
    <row r="334" spans="1:8">
      <c r="A334" s="347" t="s">
        <v>7641</v>
      </c>
      <c r="B334" s="371" t="s">
        <v>216</v>
      </c>
      <c r="C334" s="311" t="s">
        <v>7642</v>
      </c>
      <c r="D334" s="311" t="s">
        <v>9587</v>
      </c>
      <c r="E334" s="384">
        <v>60</v>
      </c>
      <c r="F334" s="379"/>
      <c r="G334" s="479">
        <v>8.4793640000000003</v>
      </c>
      <c r="H334" s="179">
        <f>IF(G334="","",G334-G334*COMPASS!$U$31)</f>
        <v>8.4793640000000003</v>
      </c>
    </row>
  </sheetData>
  <sheetProtection algorithmName="SHA-512" hashValue="uBpKTCme4sCHo2rhrW1MN14isbF9lObADAGdVwcm5sWXE4NAAJ4Io7pdvyB8Qhdb4kEzAN/UGik73qftyUjM0A==" saltValue="/XqTkBGuBaaCp8jFQAUNgA==" spinCount="100000" sheet="1" objects="1" scenarios="1"/>
  <mergeCells count="1">
    <mergeCell ref="D1:G1"/>
  </mergeCells>
  <conditionalFormatting sqref="C61">
    <cfRule type="duplicateValues" dxfId="17" priority="1"/>
    <cfRule type="duplicateValues" dxfId="16"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I342"/>
  <sheetViews>
    <sheetView zoomScaleNormal="100" workbookViewId="0">
      <pane ySplit="4" topLeftCell="A5" activePane="bottomLeft" state="frozen"/>
      <selection pane="bottomLeft" activeCell="F342" sqref="A1:F342"/>
    </sheetView>
  </sheetViews>
  <sheetFormatPr defaultColWidth="9.44140625" defaultRowHeight="13.2"/>
  <cols>
    <col min="1" max="1" width="17.44140625" style="141" customWidth="1"/>
    <col min="2" max="2" width="4.44140625" style="289" customWidth="1"/>
    <col min="3" max="3" width="62.33203125" style="190" customWidth="1"/>
    <col min="4" max="4" width="5.5546875" style="289" customWidth="1"/>
    <col min="5" max="5" width="4.5546875" style="526" customWidth="1"/>
    <col min="6" max="6" width="9.44140625" style="289" bestFit="1" customWidth="1"/>
    <col min="7" max="7" width="9.44140625" style="481"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Maggio26</v>
      </c>
      <c r="B1" s="373"/>
      <c r="C1" s="1413" t="s">
        <v>11815</v>
      </c>
      <c r="D1" s="1414"/>
      <c r="E1" s="1414"/>
      <c r="F1" s="1414"/>
      <c r="G1" s="175"/>
    </row>
    <row r="2" spans="1:9">
      <c r="A2" s="306"/>
      <c r="B2" s="373"/>
      <c r="C2" s="307"/>
      <c r="D2" s="633"/>
      <c r="E2" s="523"/>
      <c r="F2" s="464"/>
      <c r="G2" s="176" t="s">
        <v>190</v>
      </c>
    </row>
    <row r="3" spans="1:9" ht="25.2">
      <c r="A3" s="308" t="s">
        <v>13081</v>
      </c>
      <c r="B3" s="374"/>
      <c r="C3" s="309"/>
      <c r="D3" s="634"/>
      <c r="E3" s="524"/>
      <c r="F3" s="465"/>
      <c r="G3" s="177"/>
    </row>
    <row r="4" spans="1:9">
      <c r="A4" s="138" t="str">
        <f>'[3]LS CABLE'!A4</f>
        <v>Cod. Compass</v>
      </c>
      <c r="B4" s="375"/>
      <c r="C4" s="310" t="s">
        <v>219</v>
      </c>
      <c r="D4" s="635" t="s">
        <v>490</v>
      </c>
      <c r="E4" s="525"/>
      <c r="F4" s="466" t="s">
        <v>189</v>
      </c>
      <c r="G4" s="165" t="s">
        <v>491</v>
      </c>
    </row>
    <row r="5" spans="1:9" ht="24.6" customHeight="1">
      <c r="A5" s="1184" t="s">
        <v>16547</v>
      </c>
      <c r="B5" s="926"/>
      <c r="C5" s="927"/>
      <c r="D5" s="928"/>
      <c r="E5" s="929"/>
      <c r="F5" s="930"/>
      <c r="G5" s="930"/>
    </row>
    <row r="6" spans="1:9" ht="14.1" customHeight="1">
      <c r="A6" s="925" t="s">
        <v>3318</v>
      </c>
      <c r="B6" s="926"/>
      <c r="C6" s="927"/>
      <c r="D6" s="928"/>
      <c r="E6" s="929"/>
      <c r="F6" s="930"/>
      <c r="G6" s="930"/>
      <c r="I6" s="150"/>
    </row>
    <row r="7" spans="1:9" ht="14.1" customHeight="1">
      <c r="A7" s="890" t="s">
        <v>1143</v>
      </c>
      <c r="B7" s="891" t="s">
        <v>467</v>
      </c>
      <c r="C7" s="892" t="s">
        <v>13914</v>
      </c>
      <c r="D7" s="893">
        <v>1</v>
      </c>
      <c r="E7" s="904"/>
      <c r="F7" s="903">
        <v>0.7357999999999999</v>
      </c>
      <c r="G7" s="179">
        <f>IF(F7="","",F7-F7*COMPASS!$U$11)</f>
        <v>0.7357999999999999</v>
      </c>
      <c r="I7" s="150"/>
    </row>
    <row r="8" spans="1:9" ht="14.1" customHeight="1">
      <c r="A8" s="890" t="s">
        <v>1144</v>
      </c>
      <c r="B8" s="891" t="s">
        <v>467</v>
      </c>
      <c r="C8" s="892" t="s">
        <v>13915</v>
      </c>
      <c r="D8" s="893">
        <v>1</v>
      </c>
      <c r="E8" s="904"/>
      <c r="F8" s="903">
        <v>0.91849999999999998</v>
      </c>
      <c r="G8" s="179">
        <f>IF(F8="","",F8-F8*COMPASS!$U$11)</f>
        <v>0.91849999999999998</v>
      </c>
      <c r="I8" s="150"/>
    </row>
    <row r="9" spans="1:9" ht="14.1" customHeight="1">
      <c r="A9" s="890" t="s">
        <v>140</v>
      </c>
      <c r="B9" s="891" t="s">
        <v>216</v>
      </c>
      <c r="C9" s="892" t="s">
        <v>13916</v>
      </c>
      <c r="D9" s="893">
        <v>1</v>
      </c>
      <c r="E9" s="904"/>
      <c r="F9" s="903">
        <v>1.2737499999999997</v>
      </c>
      <c r="G9" s="179">
        <f>IF(F9="","",F9-F9*COMPASS!$U$11)</f>
        <v>1.2737499999999997</v>
      </c>
      <c r="I9" s="150"/>
    </row>
    <row r="10" spans="1:9" ht="14.1" customHeight="1">
      <c r="A10" s="890" t="s">
        <v>14832</v>
      </c>
      <c r="B10" s="891" t="s">
        <v>467</v>
      </c>
      <c r="C10" s="892" t="s">
        <v>14833</v>
      </c>
      <c r="D10" s="893">
        <v>1</v>
      </c>
      <c r="E10" s="904" t="s">
        <v>445</v>
      </c>
      <c r="F10" s="903">
        <v>1.2737499999999997</v>
      </c>
      <c r="G10" s="179">
        <f>IF(F10="","",F10-F10*COMPASS!$U$11)</f>
        <v>1.2737499999999997</v>
      </c>
      <c r="I10" s="150"/>
    </row>
    <row r="11" spans="1:9" ht="14.1" customHeight="1">
      <c r="A11" s="890" t="s">
        <v>1145</v>
      </c>
      <c r="B11" s="891" t="s">
        <v>216</v>
      </c>
      <c r="C11" s="892" t="s">
        <v>8895</v>
      </c>
      <c r="D11" s="893">
        <v>1</v>
      </c>
      <c r="E11" s="904"/>
      <c r="F11" s="903">
        <v>0.8880499999999999</v>
      </c>
      <c r="G11" s="179">
        <f>IF(F11="","",F11-F11*COMPASS!$U$11)</f>
        <v>0.8880499999999999</v>
      </c>
      <c r="I11" s="150"/>
    </row>
    <row r="12" spans="1:9" ht="14.1" customHeight="1">
      <c r="A12" s="890" t="s">
        <v>1146</v>
      </c>
      <c r="B12" s="891" t="s">
        <v>467</v>
      </c>
      <c r="C12" s="892" t="s">
        <v>17584</v>
      </c>
      <c r="D12" s="893">
        <v>1</v>
      </c>
      <c r="E12" s="904"/>
      <c r="F12" s="903">
        <v>0.64444999999999997</v>
      </c>
      <c r="G12" s="179">
        <f>IF(F12="","",F12-F12*COMPASS!$U$11)</f>
        <v>0.64444999999999997</v>
      </c>
      <c r="I12" s="150"/>
    </row>
    <row r="13" spans="1:9" ht="14.1" customHeight="1">
      <c r="A13" s="890" t="s">
        <v>1147</v>
      </c>
      <c r="B13" s="891" t="s">
        <v>216</v>
      </c>
      <c r="C13" s="892" t="s">
        <v>13917</v>
      </c>
      <c r="D13" s="893">
        <v>1</v>
      </c>
      <c r="E13" s="904"/>
      <c r="F13" s="903">
        <v>0.86774999999999991</v>
      </c>
      <c r="G13" s="179">
        <f>IF(F13="","",F13-F13*COMPASS!$U$11)</f>
        <v>0.86774999999999991</v>
      </c>
      <c r="I13" s="150"/>
    </row>
    <row r="14" spans="1:9" ht="14.1" customHeight="1">
      <c r="A14" s="890" t="s">
        <v>1148</v>
      </c>
      <c r="B14" s="891" t="s">
        <v>216</v>
      </c>
      <c r="C14" s="892" t="s">
        <v>13918</v>
      </c>
      <c r="D14" s="893">
        <v>1</v>
      </c>
      <c r="E14" s="904"/>
      <c r="F14" s="903">
        <v>1.2229999999999996</v>
      </c>
      <c r="G14" s="179">
        <f>IF(F14="","",F14-F14*COMPASS!$U$11)</f>
        <v>1.2229999999999996</v>
      </c>
      <c r="I14" s="150"/>
    </row>
    <row r="15" spans="1:9" ht="14.1" customHeight="1">
      <c r="A15" s="890" t="s">
        <v>90</v>
      </c>
      <c r="B15" s="891" t="s">
        <v>216</v>
      </c>
      <c r="C15" s="892" t="s">
        <v>13919</v>
      </c>
      <c r="D15" s="893">
        <v>1</v>
      </c>
      <c r="E15" s="904"/>
      <c r="F15" s="903">
        <v>1.8624499999999997</v>
      </c>
      <c r="G15" s="179">
        <f>IF(F15="","",F15-F15*COMPASS!$U$11)</f>
        <v>1.8624499999999997</v>
      </c>
      <c r="I15" s="150"/>
    </row>
    <row r="16" spans="1:9" ht="14.1" customHeight="1">
      <c r="A16" s="890" t="s">
        <v>16383</v>
      </c>
      <c r="B16" s="891" t="s">
        <v>216</v>
      </c>
      <c r="C16" s="892" t="s">
        <v>16384</v>
      </c>
      <c r="D16" s="893">
        <v>1</v>
      </c>
      <c r="E16" s="904" t="s">
        <v>445</v>
      </c>
      <c r="F16" s="903">
        <v>1.8624499999999997</v>
      </c>
      <c r="G16" s="179">
        <f>IF(F16="","",F16-F16*COMPASS!$U$11)</f>
        <v>1.8624499999999997</v>
      </c>
      <c r="I16" s="150"/>
    </row>
    <row r="17" spans="1:9" ht="14.1" customHeight="1">
      <c r="A17" s="890" t="s">
        <v>1149</v>
      </c>
      <c r="B17" s="891" t="s">
        <v>216</v>
      </c>
      <c r="C17" s="892" t="s">
        <v>8896</v>
      </c>
      <c r="D17" s="893">
        <v>1</v>
      </c>
      <c r="E17" s="904"/>
      <c r="F17" s="903">
        <v>1.0808999999999997</v>
      </c>
      <c r="G17" s="179">
        <f>IF(F17="","",F17-F17*COMPASS!$U$11)</f>
        <v>1.0808999999999997</v>
      </c>
      <c r="I17" s="150"/>
    </row>
    <row r="18" spans="1:9" ht="14.1" customHeight="1">
      <c r="A18" s="890" t="s">
        <v>1150</v>
      </c>
      <c r="B18" s="891" t="s">
        <v>216</v>
      </c>
      <c r="C18" s="892" t="s">
        <v>17585</v>
      </c>
      <c r="D18" s="893">
        <v>1</v>
      </c>
      <c r="E18" s="904"/>
      <c r="F18" s="903">
        <v>0.7357999999999999</v>
      </c>
      <c r="G18" s="179">
        <f>IF(F18="","",F18-F18*COMPASS!$U$11)</f>
        <v>0.7357999999999999</v>
      </c>
      <c r="I18" s="150"/>
    </row>
    <row r="19" spans="1:9" ht="14.1" customHeight="1">
      <c r="A19" s="890" t="s">
        <v>1151</v>
      </c>
      <c r="B19" s="891" t="s">
        <v>467</v>
      </c>
      <c r="C19" s="892" t="s">
        <v>13920</v>
      </c>
      <c r="D19" s="893">
        <v>1</v>
      </c>
      <c r="E19" s="904"/>
      <c r="F19" s="903">
        <v>0.94894999999999996</v>
      </c>
      <c r="G19" s="179">
        <f>IF(F19="","",F19-F19*COMPASS!$U$11)</f>
        <v>0.94894999999999996</v>
      </c>
      <c r="I19" s="150"/>
    </row>
    <row r="20" spans="1:9" ht="14.1" customHeight="1">
      <c r="A20" s="890" t="s">
        <v>1152</v>
      </c>
      <c r="B20" s="891" t="s">
        <v>467</v>
      </c>
      <c r="C20" s="892" t="s">
        <v>13921</v>
      </c>
      <c r="D20" s="893">
        <v>1</v>
      </c>
      <c r="E20" s="904"/>
      <c r="F20" s="903">
        <v>1.4970499999999998</v>
      </c>
      <c r="G20" s="179">
        <f>IF(F20="","",F20-F20*COMPASS!$U$11)</f>
        <v>1.4970499999999998</v>
      </c>
      <c r="I20" s="150"/>
    </row>
    <row r="21" spans="1:9" ht="14.1" customHeight="1">
      <c r="A21" s="890" t="s">
        <v>91</v>
      </c>
      <c r="B21" s="891" t="s">
        <v>216</v>
      </c>
      <c r="C21" s="892" t="s">
        <v>13922</v>
      </c>
      <c r="D21" s="893">
        <v>1</v>
      </c>
      <c r="E21" s="904"/>
      <c r="F21" s="903">
        <v>2.2481499999999994</v>
      </c>
      <c r="G21" s="179">
        <f>IF(F21="","",F21-F21*COMPASS!$U$11)</f>
        <v>2.2481499999999994</v>
      </c>
      <c r="I21" s="150"/>
    </row>
    <row r="22" spans="1:9" ht="14.1" customHeight="1">
      <c r="A22" s="890" t="s">
        <v>14834</v>
      </c>
      <c r="B22" s="891" t="s">
        <v>467</v>
      </c>
      <c r="C22" s="892" t="s">
        <v>14835</v>
      </c>
      <c r="D22" s="893">
        <v>1</v>
      </c>
      <c r="E22" s="904" t="s">
        <v>445</v>
      </c>
      <c r="F22" s="903">
        <v>2.2481499999999994</v>
      </c>
      <c r="G22" s="179">
        <f>IF(F22="","",F22-F22*COMPASS!$U$11)</f>
        <v>2.2481499999999994</v>
      </c>
      <c r="I22" s="150"/>
    </row>
    <row r="23" spans="1:9" ht="14.1" customHeight="1">
      <c r="A23" s="890" t="s">
        <v>1153</v>
      </c>
      <c r="B23" s="891" t="s">
        <v>216</v>
      </c>
      <c r="C23" s="892" t="s">
        <v>8897</v>
      </c>
      <c r="D23" s="893">
        <v>1</v>
      </c>
      <c r="E23" s="904"/>
      <c r="F23" s="903">
        <v>1.2635999999999998</v>
      </c>
      <c r="G23" s="179">
        <f>IF(F23="","",F23-F23*COMPASS!$U$11)</f>
        <v>1.2635999999999998</v>
      </c>
      <c r="I23" s="150"/>
    </row>
    <row r="24" spans="1:9" ht="14.1" customHeight="1">
      <c r="A24" s="890" t="s">
        <v>1154</v>
      </c>
      <c r="B24" s="891" t="s">
        <v>467</v>
      </c>
      <c r="C24" s="892" t="s">
        <v>13923</v>
      </c>
      <c r="D24" s="893">
        <v>1</v>
      </c>
      <c r="E24" s="904"/>
      <c r="F24" s="903">
        <v>0.79669999999999996</v>
      </c>
      <c r="G24" s="179">
        <f>IF(F24="","",F24-F24*COMPASS!$U$11)</f>
        <v>0.79669999999999996</v>
      </c>
      <c r="I24" s="150"/>
    </row>
    <row r="25" spans="1:9" ht="14.1" customHeight="1">
      <c r="A25" s="890" t="s">
        <v>1155</v>
      </c>
      <c r="B25" s="891" t="s">
        <v>467</v>
      </c>
      <c r="C25" s="892" t="s">
        <v>13924</v>
      </c>
      <c r="D25" s="893">
        <v>1</v>
      </c>
      <c r="E25" s="904"/>
      <c r="F25" s="903">
        <v>1.1823999999999997</v>
      </c>
      <c r="G25" s="179">
        <f>IF(F25="","",F25-F25*COMPASS!$U$11)</f>
        <v>1.1823999999999997</v>
      </c>
      <c r="I25" s="150"/>
    </row>
    <row r="26" spans="1:9" ht="14.1" customHeight="1">
      <c r="A26" s="890" t="s">
        <v>1156</v>
      </c>
      <c r="B26" s="891" t="s">
        <v>467</v>
      </c>
      <c r="C26" s="892" t="s">
        <v>13925</v>
      </c>
      <c r="D26" s="893">
        <v>1</v>
      </c>
      <c r="E26" s="904"/>
      <c r="F26" s="903">
        <v>2.0857499999999995</v>
      </c>
      <c r="G26" s="179">
        <f>IF(F26="","",F26-F26*COMPASS!$U$11)</f>
        <v>2.0857499999999995</v>
      </c>
      <c r="I26" s="150"/>
    </row>
    <row r="27" spans="1:9" ht="14.1" customHeight="1">
      <c r="A27" s="890" t="s">
        <v>92</v>
      </c>
      <c r="B27" s="891" t="s">
        <v>216</v>
      </c>
      <c r="C27" s="892" t="s">
        <v>13926</v>
      </c>
      <c r="D27" s="893">
        <v>1</v>
      </c>
      <c r="E27" s="904"/>
      <c r="F27" s="903">
        <v>3.3443499999999995</v>
      </c>
      <c r="G27" s="179">
        <f>IF(F27="","",F27-F27*COMPASS!$U$11)</f>
        <v>3.3443499999999995</v>
      </c>
      <c r="I27" s="150"/>
    </row>
    <row r="28" spans="1:9" ht="14.1" customHeight="1">
      <c r="A28" s="890" t="s">
        <v>14836</v>
      </c>
      <c r="B28" s="891" t="s">
        <v>467</v>
      </c>
      <c r="C28" s="892" t="s">
        <v>14837</v>
      </c>
      <c r="D28" s="893">
        <v>1</v>
      </c>
      <c r="E28" s="904" t="s">
        <v>445</v>
      </c>
      <c r="F28" s="903">
        <v>3.3443499999999995</v>
      </c>
      <c r="G28" s="179">
        <f>IF(F28="","",F28-F28*COMPASS!$U$11)</f>
        <v>3.3443499999999995</v>
      </c>
      <c r="I28" s="150"/>
    </row>
    <row r="29" spans="1:9" ht="14.1" customHeight="1">
      <c r="A29" s="890" t="s">
        <v>1157</v>
      </c>
      <c r="B29" s="891" t="s">
        <v>216</v>
      </c>
      <c r="C29" s="892" t="s">
        <v>8898</v>
      </c>
      <c r="D29" s="893">
        <v>1</v>
      </c>
      <c r="E29" s="904"/>
      <c r="F29" s="903">
        <v>1.6797499999999996</v>
      </c>
      <c r="G29" s="179">
        <f>IF(F29="","",F29-F29*COMPASS!$U$11)</f>
        <v>1.6797499999999996</v>
      </c>
      <c r="I29" s="150"/>
    </row>
    <row r="30" spans="1:9" ht="14.1" customHeight="1">
      <c r="A30" s="890" t="s">
        <v>1158</v>
      </c>
      <c r="B30" s="891" t="s">
        <v>467</v>
      </c>
      <c r="C30" s="892" t="s">
        <v>13927</v>
      </c>
      <c r="D30" s="893">
        <v>1</v>
      </c>
      <c r="E30" s="904"/>
      <c r="F30" s="903">
        <v>0.94894999999999996</v>
      </c>
      <c r="G30" s="179">
        <f>IF(F30="","",F30-F30*COMPASS!$U$11)</f>
        <v>0.94894999999999996</v>
      </c>
      <c r="I30" s="150"/>
    </row>
    <row r="31" spans="1:9" ht="14.1" customHeight="1">
      <c r="A31" s="890" t="s">
        <v>1159</v>
      </c>
      <c r="B31" s="891" t="s">
        <v>467</v>
      </c>
      <c r="C31" s="892" t="s">
        <v>13928</v>
      </c>
      <c r="D31" s="893">
        <v>1</v>
      </c>
      <c r="E31" s="904"/>
      <c r="F31" s="903">
        <v>1.9740999999999997</v>
      </c>
      <c r="G31" s="179">
        <f>IF(F31="","",F31-F31*COMPASS!$U$11)</f>
        <v>1.9740999999999997</v>
      </c>
      <c r="I31" s="150"/>
    </row>
    <row r="32" spans="1:9" ht="14.1" customHeight="1">
      <c r="A32" s="890" t="s">
        <v>1160</v>
      </c>
      <c r="B32" s="891" t="s">
        <v>467</v>
      </c>
      <c r="C32" s="892" t="s">
        <v>13929</v>
      </c>
      <c r="D32" s="893">
        <v>1</v>
      </c>
      <c r="E32" s="904"/>
      <c r="F32" s="903">
        <v>3.7097499999999997</v>
      </c>
      <c r="G32" s="179">
        <f>IF(F32="","",F32-F32*COMPASS!$U$11)</f>
        <v>3.7097499999999997</v>
      </c>
      <c r="I32" s="150"/>
    </row>
    <row r="33" spans="1:9" ht="14.1" customHeight="1">
      <c r="A33" s="890" t="s">
        <v>142</v>
      </c>
      <c r="B33" s="891" t="s">
        <v>216</v>
      </c>
      <c r="C33" s="892" t="s">
        <v>13930</v>
      </c>
      <c r="D33" s="893">
        <v>1</v>
      </c>
      <c r="E33" s="904"/>
      <c r="F33" s="903">
        <v>6.3385999999999996</v>
      </c>
      <c r="G33" s="179">
        <f>IF(F33="","",F33-F33*COMPASS!$U$11)</f>
        <v>6.3385999999999996</v>
      </c>
      <c r="I33" s="150"/>
    </row>
    <row r="34" spans="1:9" ht="14.1" customHeight="1">
      <c r="A34" s="890" t="s">
        <v>14838</v>
      </c>
      <c r="B34" s="891" t="s">
        <v>467</v>
      </c>
      <c r="C34" s="892" t="s">
        <v>14839</v>
      </c>
      <c r="D34" s="893">
        <v>1</v>
      </c>
      <c r="E34" s="904" t="s">
        <v>445</v>
      </c>
      <c r="F34" s="903">
        <v>6.3385999999999996</v>
      </c>
      <c r="G34" s="179">
        <f>IF(F34="","",F34-F34*COMPASS!$U$11)</f>
        <v>6.3385999999999996</v>
      </c>
      <c r="I34" s="150"/>
    </row>
    <row r="35" spans="1:9" ht="14.1" customHeight="1">
      <c r="A35" s="890" t="s">
        <v>1161</v>
      </c>
      <c r="B35" s="891" t="s">
        <v>216</v>
      </c>
      <c r="C35" s="892" t="s">
        <v>8899</v>
      </c>
      <c r="D35" s="893">
        <v>1</v>
      </c>
      <c r="E35" s="904"/>
      <c r="F35" s="903">
        <v>2.9484999999999997</v>
      </c>
      <c r="G35" s="179">
        <f>IF(F35="","",F35-F35*COMPASS!$U$11)</f>
        <v>2.9484999999999997</v>
      </c>
      <c r="I35" s="150"/>
    </row>
    <row r="36" spans="1:9" ht="14.1" customHeight="1">
      <c r="A36" s="890" t="s">
        <v>1162</v>
      </c>
      <c r="B36" s="891" t="s">
        <v>467</v>
      </c>
      <c r="C36" s="892" t="s">
        <v>13931</v>
      </c>
      <c r="D36" s="893">
        <v>1</v>
      </c>
      <c r="E36" s="904"/>
      <c r="F36" s="903">
        <v>1.4665999999999997</v>
      </c>
      <c r="G36" s="179">
        <f>IF(F36="","",F36-F36*COMPASS!$U$11)</f>
        <v>1.4665999999999997</v>
      </c>
      <c r="I36" s="150"/>
    </row>
    <row r="37" spans="1:9" ht="14.1" customHeight="1">
      <c r="A37" s="925" t="s">
        <v>3317</v>
      </c>
      <c r="B37" s="926"/>
      <c r="C37" s="927"/>
      <c r="D37" s="928"/>
      <c r="E37" s="929"/>
      <c r="F37" s="931"/>
      <c r="G37" s="931"/>
      <c r="I37" s="150"/>
    </row>
    <row r="38" spans="1:9" ht="14.1" customHeight="1">
      <c r="A38" s="890" t="s">
        <v>3319</v>
      </c>
      <c r="B38" s="891" t="s">
        <v>216</v>
      </c>
      <c r="C38" s="892" t="s">
        <v>15605</v>
      </c>
      <c r="D38" s="893">
        <v>1</v>
      </c>
      <c r="E38" s="894"/>
      <c r="F38" s="903">
        <v>0.64744999999999997</v>
      </c>
      <c r="G38" s="179">
        <f>IF(F38="","",F38-F38*COMPASS!$U$11)</f>
        <v>0.64744999999999997</v>
      </c>
      <c r="I38" s="150"/>
    </row>
    <row r="39" spans="1:9" ht="14.1" customHeight="1">
      <c r="A39" s="890" t="s">
        <v>3323</v>
      </c>
      <c r="B39" s="891" t="s">
        <v>216</v>
      </c>
      <c r="C39" s="892" t="s">
        <v>16385</v>
      </c>
      <c r="D39" s="893">
        <v>1</v>
      </c>
      <c r="E39" s="904"/>
      <c r="F39" s="903">
        <v>0.71849999999999992</v>
      </c>
      <c r="G39" s="179">
        <f>IF(F39="","",F39-F39*COMPASS!$U$11)</f>
        <v>0.71849999999999992</v>
      </c>
      <c r="I39" s="150"/>
    </row>
    <row r="40" spans="1:9" ht="14.1" customHeight="1">
      <c r="A40" s="890" t="s">
        <v>3327</v>
      </c>
      <c r="B40" s="891" t="s">
        <v>216</v>
      </c>
      <c r="C40" s="892" t="s">
        <v>15606</v>
      </c>
      <c r="D40" s="893">
        <v>1</v>
      </c>
      <c r="E40" s="894"/>
      <c r="F40" s="903">
        <v>0.56625000000000003</v>
      </c>
      <c r="G40" s="179">
        <f>IF(F40="","",F40-F40*COMPASS!$U$11)</f>
        <v>0.56625000000000003</v>
      </c>
      <c r="I40" s="150"/>
    </row>
    <row r="41" spans="1:9" ht="14.1" customHeight="1">
      <c r="A41" s="890" t="s">
        <v>3330</v>
      </c>
      <c r="B41" s="891" t="s">
        <v>216</v>
      </c>
      <c r="C41" s="892" t="s">
        <v>15607</v>
      </c>
      <c r="D41" s="893">
        <v>1</v>
      </c>
      <c r="E41" s="894"/>
      <c r="F41" s="903">
        <v>0.83014999999999994</v>
      </c>
      <c r="G41" s="179">
        <f>IF(F41="","",F41-F41*COMPASS!$U$11)</f>
        <v>0.83014999999999994</v>
      </c>
      <c r="I41" s="150"/>
    </row>
    <row r="42" spans="1:9" ht="14.1" customHeight="1">
      <c r="A42" s="890" t="s">
        <v>8685</v>
      </c>
      <c r="B42" s="891" t="s">
        <v>216</v>
      </c>
      <c r="C42" s="892" t="s">
        <v>15608</v>
      </c>
      <c r="D42" s="895">
        <v>1</v>
      </c>
      <c r="E42" s="888"/>
      <c r="F42" s="889">
        <v>1.2463</v>
      </c>
      <c r="G42" s="179">
        <f>IF(F42="","",F42-F42*COMPASS!$U$11)</f>
        <v>1.2463</v>
      </c>
      <c r="I42" s="150"/>
    </row>
    <row r="43" spans="1:9" ht="14.1" customHeight="1">
      <c r="A43" s="890" t="s">
        <v>14840</v>
      </c>
      <c r="B43" s="891" t="s">
        <v>216</v>
      </c>
      <c r="C43" s="892" t="s">
        <v>15609</v>
      </c>
      <c r="D43" s="895">
        <v>1</v>
      </c>
      <c r="E43" s="904" t="s">
        <v>445</v>
      </c>
      <c r="F43" s="889">
        <v>1.2463</v>
      </c>
      <c r="G43" s="179">
        <f>IF(F43="","",F43-F43*COMPASS!$U$11)</f>
        <v>1.2463</v>
      </c>
      <c r="I43" s="150"/>
    </row>
    <row r="44" spans="1:9" ht="14.1" customHeight="1">
      <c r="A44" s="890" t="s">
        <v>3320</v>
      </c>
      <c r="B44" s="891" t="s">
        <v>216</v>
      </c>
      <c r="C44" s="892" t="s">
        <v>15610</v>
      </c>
      <c r="D44" s="893">
        <v>1</v>
      </c>
      <c r="E44" s="894"/>
      <c r="F44" s="903">
        <v>0.86059999999999992</v>
      </c>
      <c r="G44" s="179">
        <f>IF(F44="","",F44-F44*COMPASS!$U$11)</f>
        <v>0.86059999999999992</v>
      </c>
      <c r="I44" s="150"/>
    </row>
    <row r="45" spans="1:9" ht="14.1" customHeight="1">
      <c r="A45" s="890" t="s">
        <v>3324</v>
      </c>
      <c r="B45" s="891" t="s">
        <v>216</v>
      </c>
      <c r="C45" s="892" t="s">
        <v>16386</v>
      </c>
      <c r="D45" s="893">
        <v>1</v>
      </c>
      <c r="E45" s="904"/>
      <c r="F45" s="903">
        <v>1.0838999999999999</v>
      </c>
      <c r="G45" s="179">
        <f>IF(F45="","",F45-F45*COMPASS!$U$11)</f>
        <v>1.0838999999999999</v>
      </c>
      <c r="I45" s="150"/>
    </row>
    <row r="46" spans="1:9" ht="14.1" customHeight="1">
      <c r="A46" s="890" t="s">
        <v>3334</v>
      </c>
      <c r="B46" s="891" t="s">
        <v>216</v>
      </c>
      <c r="C46" s="892" t="s">
        <v>15611</v>
      </c>
      <c r="D46" s="893">
        <v>1</v>
      </c>
      <c r="E46" s="894"/>
      <c r="F46" s="903">
        <v>0.72864999999999991</v>
      </c>
      <c r="G46" s="179">
        <f>IF(F46="","",F46-F46*COMPASS!$U$11)</f>
        <v>0.72864999999999991</v>
      </c>
      <c r="I46" s="150"/>
    </row>
    <row r="47" spans="1:9" ht="14.1" customHeight="1">
      <c r="A47" s="890" t="s">
        <v>3331</v>
      </c>
      <c r="B47" s="891" t="s">
        <v>216</v>
      </c>
      <c r="C47" s="892" t="s">
        <v>15612</v>
      </c>
      <c r="D47" s="893">
        <v>1</v>
      </c>
      <c r="E47" s="894"/>
      <c r="F47" s="903">
        <v>1.37825</v>
      </c>
      <c r="G47" s="179">
        <f>IF(F47="","",F47-F47*COMPASS!$U$11)</f>
        <v>1.37825</v>
      </c>
      <c r="I47" s="150"/>
    </row>
    <row r="48" spans="1:9" ht="14.1" customHeight="1">
      <c r="A48" s="890" t="s">
        <v>8686</v>
      </c>
      <c r="B48" s="891" t="s">
        <v>216</v>
      </c>
      <c r="C48" s="892" t="s">
        <v>15613</v>
      </c>
      <c r="D48" s="895">
        <v>1</v>
      </c>
      <c r="E48" s="888"/>
      <c r="F48" s="889">
        <v>2.0887499999999997</v>
      </c>
      <c r="G48" s="179">
        <f>IF(F48="","",F48-F48*COMPASS!$U$11)</f>
        <v>2.0887499999999997</v>
      </c>
      <c r="I48" s="150"/>
    </row>
    <row r="49" spans="1:9" ht="14.1" customHeight="1">
      <c r="A49" s="890" t="s">
        <v>14841</v>
      </c>
      <c r="B49" s="891" t="s">
        <v>467</v>
      </c>
      <c r="C49" s="892" t="s">
        <v>15614</v>
      </c>
      <c r="D49" s="895">
        <v>1</v>
      </c>
      <c r="E49" s="904" t="s">
        <v>445</v>
      </c>
      <c r="F49" s="889">
        <v>2.0887499999999997</v>
      </c>
      <c r="G49" s="179">
        <f>IF(F49="","",F49-F49*COMPASS!$U$11)</f>
        <v>2.0887499999999997</v>
      </c>
      <c r="I49" s="150"/>
    </row>
    <row r="50" spans="1:9" ht="14.1" customHeight="1">
      <c r="A50" s="890" t="s">
        <v>3321</v>
      </c>
      <c r="B50" s="891" t="s">
        <v>467</v>
      </c>
      <c r="C50" s="892" t="s">
        <v>15615</v>
      </c>
      <c r="D50" s="893">
        <v>1</v>
      </c>
      <c r="E50" s="894"/>
      <c r="F50" s="903">
        <v>1.09405</v>
      </c>
      <c r="G50" s="179">
        <f>IF(F50="","",F50-F50*COMPASS!$U$11)</f>
        <v>1.09405</v>
      </c>
      <c r="I50" s="150"/>
    </row>
    <row r="51" spans="1:9" ht="14.1" customHeight="1">
      <c r="A51" s="890" t="s">
        <v>3325</v>
      </c>
      <c r="B51" s="891" t="s">
        <v>216</v>
      </c>
      <c r="C51" s="892" t="s">
        <v>16387</v>
      </c>
      <c r="D51" s="893">
        <v>1</v>
      </c>
      <c r="E51" s="904"/>
      <c r="F51" s="903">
        <v>1.4492999999999998</v>
      </c>
      <c r="G51" s="179">
        <f>IF(F51="","",F51-F51*COMPASS!$U$11)</f>
        <v>1.4492999999999998</v>
      </c>
      <c r="I51" s="150"/>
    </row>
    <row r="52" spans="1:9" ht="14.1" customHeight="1">
      <c r="A52" s="890" t="s">
        <v>3328</v>
      </c>
      <c r="B52" s="891" t="s">
        <v>467</v>
      </c>
      <c r="C52" s="892" t="s">
        <v>16388</v>
      </c>
      <c r="D52" s="893">
        <v>1</v>
      </c>
      <c r="E52" s="894"/>
      <c r="F52" s="903">
        <v>0.8910499999999999</v>
      </c>
      <c r="G52" s="179">
        <f>IF(F52="","",F52-F52*COMPASS!$U$11)</f>
        <v>0.8910499999999999</v>
      </c>
      <c r="I52" s="150"/>
    </row>
    <row r="53" spans="1:9" ht="14.1" customHeight="1">
      <c r="A53" s="890" t="s">
        <v>3332</v>
      </c>
      <c r="B53" s="891" t="s">
        <v>467</v>
      </c>
      <c r="C53" s="892" t="s">
        <v>15616</v>
      </c>
      <c r="D53" s="893">
        <v>1</v>
      </c>
      <c r="E53" s="894"/>
      <c r="F53" s="903">
        <v>1.8552999999999999</v>
      </c>
      <c r="G53" s="179">
        <f>IF(F53="","",F53-F53*COMPASS!$U$11)</f>
        <v>1.8552999999999999</v>
      </c>
      <c r="I53" s="150"/>
    </row>
    <row r="54" spans="1:9" ht="14.1" customHeight="1">
      <c r="A54" s="890" t="s">
        <v>8687</v>
      </c>
      <c r="B54" s="891" t="s">
        <v>216</v>
      </c>
      <c r="C54" s="892" t="s">
        <v>15617</v>
      </c>
      <c r="D54" s="895">
        <v>1</v>
      </c>
      <c r="E54" s="888"/>
      <c r="F54" s="889">
        <v>2.9920999999999998</v>
      </c>
      <c r="G54" s="179">
        <f>IF(F54="","",F54-F54*COMPASS!$U$11)</f>
        <v>2.9920999999999998</v>
      </c>
      <c r="I54" s="150"/>
    </row>
    <row r="55" spans="1:9" ht="14.1" customHeight="1">
      <c r="A55" s="890" t="s">
        <v>14842</v>
      </c>
      <c r="B55" s="891" t="s">
        <v>467</v>
      </c>
      <c r="C55" s="892" t="s">
        <v>15618</v>
      </c>
      <c r="D55" s="895">
        <v>1</v>
      </c>
      <c r="E55" s="904" t="s">
        <v>445</v>
      </c>
      <c r="F55" s="889">
        <v>2.9920999999999998</v>
      </c>
      <c r="G55" s="179">
        <f>IF(F55="","",F55-F55*COMPASS!$U$11)</f>
        <v>2.9920999999999998</v>
      </c>
      <c r="I55" s="150"/>
    </row>
    <row r="56" spans="1:9" ht="14.1" customHeight="1">
      <c r="A56" s="890" t="s">
        <v>3322</v>
      </c>
      <c r="B56" s="891" t="s">
        <v>467</v>
      </c>
      <c r="C56" s="892" t="s">
        <v>15619</v>
      </c>
      <c r="D56" s="893">
        <v>1</v>
      </c>
      <c r="E56" s="894"/>
      <c r="F56" s="903">
        <v>1.7943999999999998</v>
      </c>
      <c r="G56" s="179">
        <f>IF(F56="","",F56-F56*COMPASS!$U$11)</f>
        <v>1.7943999999999998</v>
      </c>
      <c r="I56" s="150"/>
    </row>
    <row r="57" spans="1:9" ht="14.1" customHeight="1">
      <c r="A57" s="890" t="s">
        <v>3326</v>
      </c>
      <c r="B57" s="891" t="s">
        <v>216</v>
      </c>
      <c r="C57" s="892" t="s">
        <v>16389</v>
      </c>
      <c r="D57" s="893">
        <v>1</v>
      </c>
      <c r="E57" s="904"/>
      <c r="F57" s="903">
        <v>2.5759499999999997</v>
      </c>
      <c r="G57" s="179">
        <f>IF(F57="","",F57-F57*COMPASS!$U$11)</f>
        <v>2.5759499999999997</v>
      </c>
      <c r="I57" s="150"/>
    </row>
    <row r="58" spans="1:9" ht="14.1" customHeight="1">
      <c r="A58" s="890" t="s">
        <v>3329</v>
      </c>
      <c r="B58" s="891" t="s">
        <v>467</v>
      </c>
      <c r="C58" s="892" t="s">
        <v>16390</v>
      </c>
      <c r="D58" s="893">
        <v>1</v>
      </c>
      <c r="E58" s="894"/>
      <c r="F58" s="903">
        <v>1.4492999999999998</v>
      </c>
      <c r="G58" s="179">
        <f>IF(F58="","",F58-F58*COMPASS!$U$11)</f>
        <v>1.4492999999999998</v>
      </c>
      <c r="I58" s="150"/>
    </row>
    <row r="59" spans="1:9" ht="14.1" customHeight="1">
      <c r="A59" s="890" t="s">
        <v>3333</v>
      </c>
      <c r="B59" s="891" t="s">
        <v>216</v>
      </c>
      <c r="C59" s="892" t="s">
        <v>15620</v>
      </c>
      <c r="D59" s="893">
        <v>1</v>
      </c>
      <c r="E59" s="894"/>
      <c r="F59" s="903">
        <v>3.4792999999999994</v>
      </c>
      <c r="G59" s="179">
        <f>IF(F59="","",F59-F59*COMPASS!$U$11)</f>
        <v>3.4792999999999994</v>
      </c>
      <c r="I59" s="150"/>
    </row>
    <row r="60" spans="1:9" ht="14.1" customHeight="1">
      <c r="A60" s="890" t="s">
        <v>8688</v>
      </c>
      <c r="B60" s="891" t="s">
        <v>216</v>
      </c>
      <c r="C60" s="892" t="s">
        <v>15621</v>
      </c>
      <c r="D60" s="895">
        <v>1</v>
      </c>
      <c r="E60" s="888"/>
      <c r="F60" s="889">
        <v>5.7934999999999999</v>
      </c>
      <c r="G60" s="179">
        <f>IF(F60="","",F60-F60*COMPASS!$U$11)</f>
        <v>5.7934999999999999</v>
      </c>
      <c r="I60" s="150"/>
    </row>
    <row r="61" spans="1:9" ht="14.1" customHeight="1">
      <c r="A61" s="890" t="s">
        <v>14843</v>
      </c>
      <c r="B61" s="891" t="s">
        <v>216</v>
      </c>
      <c r="C61" s="892" t="s">
        <v>15622</v>
      </c>
      <c r="D61" s="895">
        <v>1</v>
      </c>
      <c r="E61" s="904" t="s">
        <v>445</v>
      </c>
      <c r="F61" s="889">
        <v>5.7934999999999999</v>
      </c>
      <c r="G61" s="179">
        <f>IF(F61="","",F61-F61*COMPASS!$U$11)</f>
        <v>5.7934999999999999</v>
      </c>
      <c r="I61" s="150"/>
    </row>
    <row r="62" spans="1:9" ht="14.1" customHeight="1">
      <c r="A62" s="925" t="s">
        <v>9868</v>
      </c>
      <c r="B62" s="926"/>
      <c r="C62" s="927"/>
      <c r="D62" s="928"/>
      <c r="E62" s="929"/>
      <c r="F62" s="931"/>
      <c r="G62" s="931"/>
      <c r="I62" s="150"/>
    </row>
    <row r="63" spans="1:9" ht="14.1" customHeight="1">
      <c r="A63" s="890" t="s">
        <v>54</v>
      </c>
      <c r="B63" s="891" t="s">
        <v>467</v>
      </c>
      <c r="C63" s="892" t="s">
        <v>15623</v>
      </c>
      <c r="D63" s="893">
        <v>1</v>
      </c>
      <c r="E63" s="904"/>
      <c r="F63" s="903">
        <v>0.97224999999999984</v>
      </c>
      <c r="G63" s="179">
        <f>IF(F63="","",F63-F63*COMPASS!$U$11)</f>
        <v>0.97224999999999984</v>
      </c>
      <c r="I63" s="150"/>
    </row>
    <row r="64" spans="1:9" ht="14.1" customHeight="1">
      <c r="A64" s="890" t="s">
        <v>56</v>
      </c>
      <c r="B64" s="891" t="s">
        <v>216</v>
      </c>
      <c r="C64" s="892" t="s">
        <v>16391</v>
      </c>
      <c r="D64" s="893">
        <v>1</v>
      </c>
      <c r="E64" s="904"/>
      <c r="F64" s="903">
        <v>1.11435</v>
      </c>
      <c r="G64" s="179">
        <f>IF(F64="","",F64-F64*COMPASS!$U$11)</f>
        <v>1.11435</v>
      </c>
      <c r="I64" s="150"/>
    </row>
    <row r="65" spans="1:9" ht="14.1" customHeight="1">
      <c r="A65" s="890" t="s">
        <v>57</v>
      </c>
      <c r="B65" s="891" t="s">
        <v>467</v>
      </c>
      <c r="C65" s="892" t="s">
        <v>15624</v>
      </c>
      <c r="D65" s="893">
        <v>1</v>
      </c>
      <c r="E65" s="894"/>
      <c r="F65" s="903">
        <v>0.94179999999999997</v>
      </c>
      <c r="G65" s="179">
        <f>IF(F65="","",F65-F65*COMPASS!$U$11)</f>
        <v>0.94179999999999997</v>
      </c>
      <c r="I65" s="150"/>
    </row>
    <row r="66" spans="1:9" ht="14.1" customHeight="1">
      <c r="A66" s="890" t="s">
        <v>55</v>
      </c>
      <c r="B66" s="891" t="s">
        <v>467</v>
      </c>
      <c r="C66" s="892" t="s">
        <v>15625</v>
      </c>
      <c r="D66" s="893">
        <v>1</v>
      </c>
      <c r="E66" s="894"/>
      <c r="F66" s="903">
        <v>1.2564499999999998</v>
      </c>
      <c r="G66" s="179">
        <f>IF(F66="","",F66-F66*COMPASS!$U$11)</f>
        <v>1.2564499999999998</v>
      </c>
      <c r="I66" s="150"/>
    </row>
    <row r="67" spans="1:9" ht="14.1" customHeight="1">
      <c r="A67" s="890" t="s">
        <v>8689</v>
      </c>
      <c r="B67" s="891" t="s">
        <v>467</v>
      </c>
      <c r="C67" s="892" t="s">
        <v>15626</v>
      </c>
      <c r="D67" s="895">
        <v>1</v>
      </c>
      <c r="E67" s="888"/>
      <c r="F67" s="889">
        <v>1.5710999999999999</v>
      </c>
      <c r="G67" s="179">
        <f>IF(F67="","",F67-F67*COMPASS!$U$11)</f>
        <v>1.5710999999999999</v>
      </c>
      <c r="I67" s="150"/>
    </row>
    <row r="68" spans="1:9" ht="14.1" customHeight="1">
      <c r="A68" s="890" t="s">
        <v>58</v>
      </c>
      <c r="B68" s="891" t="s">
        <v>216</v>
      </c>
      <c r="C68" s="892" t="s">
        <v>15627</v>
      </c>
      <c r="D68" s="893">
        <v>1</v>
      </c>
      <c r="E68" s="894"/>
      <c r="F68" s="903">
        <v>1.07375</v>
      </c>
      <c r="G68" s="179">
        <f>IF(F68="","",F68-F68*COMPASS!$U$11)</f>
        <v>1.07375</v>
      </c>
      <c r="I68" s="150"/>
    </row>
    <row r="69" spans="1:9" ht="14.1" customHeight="1">
      <c r="A69" s="890" t="s">
        <v>60</v>
      </c>
      <c r="B69" s="891" t="s">
        <v>216</v>
      </c>
      <c r="C69" s="892" t="s">
        <v>15628</v>
      </c>
      <c r="D69" s="893">
        <v>1</v>
      </c>
      <c r="E69" s="904"/>
      <c r="F69" s="903">
        <v>1.2970499999999998</v>
      </c>
      <c r="G69" s="179">
        <f>IF(F69="","",F69-F69*COMPASS!$U$11)</f>
        <v>1.2970499999999998</v>
      </c>
      <c r="I69" s="150"/>
    </row>
    <row r="70" spans="1:9" ht="14.1" customHeight="1">
      <c r="A70" s="890" t="s">
        <v>61</v>
      </c>
      <c r="B70" s="891" t="s">
        <v>216</v>
      </c>
      <c r="C70" s="892" t="s">
        <v>15629</v>
      </c>
      <c r="D70" s="893">
        <v>1</v>
      </c>
      <c r="E70" s="894"/>
      <c r="F70" s="903">
        <v>0.99254999999999993</v>
      </c>
      <c r="G70" s="179">
        <f>IF(F70="","",F70-F70*COMPASS!$U$11)</f>
        <v>0.99254999999999993</v>
      </c>
      <c r="I70" s="150"/>
    </row>
    <row r="71" spans="1:9" ht="14.1" customHeight="1">
      <c r="A71" s="890" t="s">
        <v>59</v>
      </c>
      <c r="B71" s="891" t="s">
        <v>216</v>
      </c>
      <c r="C71" s="892" t="s">
        <v>15630</v>
      </c>
      <c r="D71" s="893">
        <v>1</v>
      </c>
      <c r="E71" s="894"/>
      <c r="F71" s="903">
        <v>1.5203499999999999</v>
      </c>
      <c r="G71" s="179">
        <f>IF(F71="","",F71-F71*COMPASS!$U$11)</f>
        <v>1.5203499999999999</v>
      </c>
      <c r="I71" s="150"/>
    </row>
    <row r="72" spans="1:9" ht="14.1" customHeight="1">
      <c r="A72" s="890" t="s">
        <v>62</v>
      </c>
      <c r="B72" s="891" t="s">
        <v>467</v>
      </c>
      <c r="C72" s="892" t="s">
        <v>15631</v>
      </c>
      <c r="D72" s="893">
        <v>1</v>
      </c>
      <c r="E72" s="894"/>
      <c r="F72" s="903">
        <v>1.1752499999999999</v>
      </c>
      <c r="G72" s="179">
        <f>IF(F72="","",F72-F72*COMPASS!$U$11)</f>
        <v>1.1752499999999999</v>
      </c>
      <c r="I72" s="150"/>
    </row>
    <row r="73" spans="1:9" ht="14.1" customHeight="1">
      <c r="A73" s="890" t="s">
        <v>64</v>
      </c>
      <c r="B73" s="891" t="s">
        <v>216</v>
      </c>
      <c r="C73" s="892" t="s">
        <v>16392</v>
      </c>
      <c r="D73" s="893">
        <v>1</v>
      </c>
      <c r="E73" s="904"/>
      <c r="F73" s="903">
        <v>1.4695999999999998</v>
      </c>
      <c r="G73" s="179">
        <f>IF(F73="","",F73-F73*COMPASS!$U$11)</f>
        <v>1.4695999999999998</v>
      </c>
      <c r="I73" s="150"/>
    </row>
    <row r="74" spans="1:9" ht="14.1" customHeight="1">
      <c r="A74" s="890" t="s">
        <v>65</v>
      </c>
      <c r="B74" s="891" t="s">
        <v>467</v>
      </c>
      <c r="C74" s="892" t="s">
        <v>15632</v>
      </c>
      <c r="D74" s="893">
        <v>1</v>
      </c>
      <c r="E74" s="894"/>
      <c r="F74" s="903">
        <v>1.0838999999999999</v>
      </c>
      <c r="G74" s="179">
        <f>IF(F74="","",F74-F74*COMPASS!$U$11)</f>
        <v>1.0838999999999999</v>
      </c>
      <c r="I74" s="150"/>
    </row>
    <row r="75" spans="1:9" ht="14.1" customHeight="1">
      <c r="A75" s="890" t="s">
        <v>63</v>
      </c>
      <c r="B75" s="891" t="s">
        <v>467</v>
      </c>
      <c r="C75" s="892" t="s">
        <v>15633</v>
      </c>
      <c r="D75" s="893">
        <v>1</v>
      </c>
      <c r="E75" s="894"/>
      <c r="F75" s="903">
        <v>1.7842499999999999</v>
      </c>
      <c r="G75" s="179">
        <f>IF(F75="","",F75-F75*COMPASS!$U$11)</f>
        <v>1.7842499999999999</v>
      </c>
      <c r="I75" s="150"/>
    </row>
    <row r="76" spans="1:9" ht="14.1" customHeight="1">
      <c r="A76" s="890" t="s">
        <v>8690</v>
      </c>
      <c r="B76" s="891" t="s">
        <v>216</v>
      </c>
      <c r="C76" s="892" t="s">
        <v>15634</v>
      </c>
      <c r="D76" s="895">
        <v>1</v>
      </c>
      <c r="E76" s="888"/>
      <c r="F76" s="889">
        <v>2.4845999999999999</v>
      </c>
      <c r="G76" s="179">
        <f>IF(F76="","",F76-F76*COMPASS!$U$11)</f>
        <v>2.4845999999999999</v>
      </c>
      <c r="I76" s="150"/>
    </row>
    <row r="77" spans="1:9" ht="14.1" customHeight="1">
      <c r="A77" s="890" t="s">
        <v>66</v>
      </c>
      <c r="B77" s="891" t="s">
        <v>467</v>
      </c>
      <c r="C77" s="892" t="s">
        <v>15635</v>
      </c>
      <c r="D77" s="893">
        <v>1</v>
      </c>
      <c r="E77" s="894"/>
      <c r="F77" s="903">
        <v>1.4492999999999998</v>
      </c>
      <c r="G77" s="179">
        <f>IF(F77="","",F77-F77*COMPASS!$U$11)</f>
        <v>1.4492999999999998</v>
      </c>
      <c r="I77" s="150"/>
    </row>
    <row r="78" spans="1:9" ht="14.1" customHeight="1">
      <c r="A78" s="890" t="s">
        <v>68</v>
      </c>
      <c r="B78" s="891" t="s">
        <v>216</v>
      </c>
      <c r="C78" s="892" t="s">
        <v>16393</v>
      </c>
      <c r="D78" s="893">
        <v>1</v>
      </c>
      <c r="E78" s="904"/>
      <c r="F78" s="903">
        <v>1.835</v>
      </c>
      <c r="G78" s="179">
        <f>IF(F78="","",F78-F78*COMPASS!$U$11)</f>
        <v>1.835</v>
      </c>
      <c r="I78" s="150"/>
    </row>
    <row r="79" spans="1:9" ht="14.1" customHeight="1">
      <c r="A79" s="890" t="s">
        <v>69</v>
      </c>
      <c r="B79" s="891" t="s">
        <v>467</v>
      </c>
      <c r="C79" s="892" t="s">
        <v>15636</v>
      </c>
      <c r="D79" s="893">
        <v>1</v>
      </c>
      <c r="E79" s="894"/>
      <c r="F79" s="903">
        <v>1.2564499999999998</v>
      </c>
      <c r="G79" s="179">
        <f>IF(F79="","",F79-F79*COMPASS!$U$11)</f>
        <v>1.2564499999999998</v>
      </c>
      <c r="I79" s="150"/>
    </row>
    <row r="80" spans="1:9" ht="14.1" customHeight="1">
      <c r="A80" s="890" t="s">
        <v>67</v>
      </c>
      <c r="B80" s="891" t="s">
        <v>467</v>
      </c>
      <c r="C80" s="892" t="s">
        <v>15637</v>
      </c>
      <c r="D80" s="893">
        <v>1</v>
      </c>
      <c r="E80" s="894"/>
      <c r="F80" s="903">
        <v>2.29175</v>
      </c>
      <c r="G80" s="179">
        <f>IF(F80="","",F80-F80*COMPASS!$U$11)</f>
        <v>2.29175</v>
      </c>
      <c r="I80" s="150"/>
    </row>
    <row r="81" spans="1:9" ht="14.1" customHeight="1">
      <c r="A81" s="890" t="s">
        <v>8691</v>
      </c>
      <c r="B81" s="891" t="s">
        <v>467</v>
      </c>
      <c r="C81" s="892" t="s">
        <v>15638</v>
      </c>
      <c r="D81" s="895">
        <v>1</v>
      </c>
      <c r="E81" s="888"/>
      <c r="F81" s="889">
        <v>3.42855</v>
      </c>
      <c r="G81" s="179">
        <f>IF(F81="","",F81-F81*COMPASS!$U$11)</f>
        <v>3.42855</v>
      </c>
      <c r="I81" s="150"/>
    </row>
    <row r="82" spans="1:9" ht="14.1" customHeight="1">
      <c r="A82" s="890" t="s">
        <v>70</v>
      </c>
      <c r="B82" s="891" t="s">
        <v>467</v>
      </c>
      <c r="C82" s="892" t="s">
        <v>15639</v>
      </c>
      <c r="D82" s="893">
        <v>1</v>
      </c>
      <c r="E82" s="894"/>
      <c r="F82" s="903">
        <v>2.2105499999999996</v>
      </c>
      <c r="G82" s="179">
        <f>IF(F82="","",F82-F82*COMPASS!$U$11)</f>
        <v>2.2105499999999996</v>
      </c>
      <c r="I82" s="150"/>
    </row>
    <row r="83" spans="1:9" ht="14.1" customHeight="1">
      <c r="A83" s="890" t="s">
        <v>72</v>
      </c>
      <c r="B83" s="891" t="s">
        <v>216</v>
      </c>
      <c r="C83" s="892" t="s">
        <v>16394</v>
      </c>
      <c r="D83" s="893">
        <v>1</v>
      </c>
      <c r="E83" s="904"/>
      <c r="F83" s="903">
        <v>2.9311999999999996</v>
      </c>
      <c r="G83" s="179">
        <f>IF(F83="","",F83-F83*COMPASS!$U$11)</f>
        <v>2.9311999999999996</v>
      </c>
      <c r="I83" s="150"/>
    </row>
    <row r="84" spans="1:9" ht="14.1" customHeight="1">
      <c r="A84" s="890" t="s">
        <v>73</v>
      </c>
      <c r="B84" s="891" t="s">
        <v>467</v>
      </c>
      <c r="C84" s="892" t="s">
        <v>15640</v>
      </c>
      <c r="D84" s="893">
        <v>1</v>
      </c>
      <c r="E84" s="894"/>
      <c r="F84" s="903">
        <v>1.7740999999999998</v>
      </c>
      <c r="G84" s="179">
        <f>IF(F84="","",F84-F84*COMPASS!$U$11)</f>
        <v>1.7740999999999998</v>
      </c>
      <c r="I84" s="150"/>
    </row>
    <row r="85" spans="1:9" ht="14.1" customHeight="1">
      <c r="A85" s="890" t="s">
        <v>71</v>
      </c>
      <c r="B85" s="891" t="s">
        <v>467</v>
      </c>
      <c r="C85" s="892" t="s">
        <v>15641</v>
      </c>
      <c r="D85" s="893">
        <v>1</v>
      </c>
      <c r="E85" s="894"/>
      <c r="F85" s="903">
        <v>3.9360499999999998</v>
      </c>
      <c r="G85" s="179">
        <f>IF(F85="","",F85-F85*COMPASS!$U$11)</f>
        <v>3.9360499999999998</v>
      </c>
      <c r="I85" s="150"/>
    </row>
    <row r="86" spans="1:9" ht="14.1" customHeight="1">
      <c r="A86" s="890" t="s">
        <v>8692</v>
      </c>
      <c r="B86" s="891" t="s">
        <v>216</v>
      </c>
      <c r="C86" s="892" t="s">
        <v>15642</v>
      </c>
      <c r="D86" s="895">
        <v>1</v>
      </c>
      <c r="E86" s="888"/>
      <c r="F86" s="889">
        <v>6.1893499999999992</v>
      </c>
      <c r="G86" s="179">
        <f>IF(F86="","",F86-F86*COMPASS!$U$11)</f>
        <v>6.1893499999999992</v>
      </c>
      <c r="I86" s="150"/>
    </row>
    <row r="87" spans="1:9" ht="14.1" customHeight="1">
      <c r="A87" s="925" t="s">
        <v>7061</v>
      </c>
      <c r="B87" s="926"/>
      <c r="C87" s="927"/>
      <c r="D87" s="928"/>
      <c r="E87" s="929"/>
      <c r="F87" s="931"/>
      <c r="G87" s="931"/>
      <c r="I87" s="150"/>
    </row>
    <row r="88" spans="1:9" ht="14.1" customHeight="1">
      <c r="A88" s="890" t="s">
        <v>7062</v>
      </c>
      <c r="B88" s="891" t="s">
        <v>467</v>
      </c>
      <c r="C88" s="892" t="s">
        <v>16395</v>
      </c>
      <c r="D88" s="893">
        <v>1</v>
      </c>
      <c r="E88" s="904"/>
      <c r="F88" s="903">
        <v>1.0838999999999999</v>
      </c>
      <c r="G88" s="179">
        <f>IF(F88="","",F88-F88*COMPASS!$U$11)</f>
        <v>1.0838999999999999</v>
      </c>
      <c r="I88" s="150"/>
    </row>
    <row r="89" spans="1:9" ht="14.1" customHeight="1">
      <c r="A89" s="890" t="s">
        <v>7063</v>
      </c>
      <c r="B89" s="891" t="s">
        <v>467</v>
      </c>
      <c r="C89" s="892" t="s">
        <v>16396</v>
      </c>
      <c r="D89" s="893">
        <v>1</v>
      </c>
      <c r="E89" s="904"/>
      <c r="F89" s="903">
        <v>1.2767499999999998</v>
      </c>
      <c r="G89" s="179">
        <f>IF(F89="","",F89-F89*COMPASS!$U$11)</f>
        <v>1.2767499999999998</v>
      </c>
      <c r="I89" s="150"/>
    </row>
    <row r="90" spans="1:9" ht="14.1" customHeight="1">
      <c r="A90" s="890" t="s">
        <v>7064</v>
      </c>
      <c r="B90" s="891" t="s">
        <v>467</v>
      </c>
      <c r="C90" s="892" t="s">
        <v>16397</v>
      </c>
      <c r="D90" s="893">
        <v>1</v>
      </c>
      <c r="E90" s="904"/>
      <c r="F90" s="903">
        <v>2.0583</v>
      </c>
      <c r="G90" s="179">
        <f>IF(F90="","",F90-F90*COMPASS!$U$11)</f>
        <v>2.0583</v>
      </c>
      <c r="I90" s="150"/>
    </row>
    <row r="91" spans="1:9" ht="14.1" customHeight="1">
      <c r="A91" s="890" t="s">
        <v>7065</v>
      </c>
      <c r="B91" s="891" t="s">
        <v>467</v>
      </c>
      <c r="C91" s="892" t="s">
        <v>16398</v>
      </c>
      <c r="D91" s="893">
        <v>1</v>
      </c>
      <c r="E91" s="904"/>
      <c r="F91" s="903">
        <v>0.88089999999999991</v>
      </c>
      <c r="G91" s="179">
        <f>IF(F91="","",F91-F91*COMPASS!$U$11)</f>
        <v>0.88089999999999991</v>
      </c>
      <c r="I91" s="150"/>
    </row>
    <row r="92" spans="1:9" ht="14.1" customHeight="1">
      <c r="A92" s="890" t="s">
        <v>7066</v>
      </c>
      <c r="B92" s="891" t="s">
        <v>467</v>
      </c>
      <c r="C92" s="892" t="s">
        <v>16399</v>
      </c>
      <c r="D92" s="893">
        <v>1</v>
      </c>
      <c r="E92" s="904"/>
      <c r="F92" s="903">
        <v>1.0128499999999998</v>
      </c>
      <c r="G92" s="179">
        <f>IF(F92="","",F92-F92*COMPASS!$U$11)</f>
        <v>1.0128499999999998</v>
      </c>
      <c r="I92" s="150"/>
    </row>
    <row r="93" spans="1:9" ht="14.1" customHeight="1">
      <c r="A93" s="890" t="s">
        <v>7067</v>
      </c>
      <c r="B93" s="891" t="s">
        <v>467</v>
      </c>
      <c r="C93" s="892" t="s">
        <v>16400</v>
      </c>
      <c r="D93" s="893">
        <v>1</v>
      </c>
      <c r="E93" s="904"/>
      <c r="F93" s="903">
        <v>1.5000499999999999</v>
      </c>
      <c r="G93" s="179">
        <f>IF(F93="","",F93-F93*COMPASS!$U$11)</f>
        <v>1.5000499999999999</v>
      </c>
      <c r="I93" s="150"/>
    </row>
    <row r="94" spans="1:9" ht="14.1" customHeight="1">
      <c r="A94" s="890" t="s">
        <v>7591</v>
      </c>
      <c r="B94" s="891" t="s">
        <v>216</v>
      </c>
      <c r="C94" s="892" t="s">
        <v>16401</v>
      </c>
      <c r="D94" s="893">
        <v>1</v>
      </c>
      <c r="E94" s="904"/>
      <c r="F94" s="903">
        <v>2.3627999999999996</v>
      </c>
      <c r="G94" s="179">
        <f>IF(F94="","",F94-F94*COMPASS!$U$11)</f>
        <v>2.3627999999999996</v>
      </c>
      <c r="I94" s="150"/>
    </row>
    <row r="95" spans="1:9" ht="14.1" customHeight="1">
      <c r="A95" s="890" t="s">
        <v>7068</v>
      </c>
      <c r="B95" s="891" t="s">
        <v>216</v>
      </c>
      <c r="C95" s="892" t="s">
        <v>16402</v>
      </c>
      <c r="D95" s="893">
        <v>1</v>
      </c>
      <c r="E95" s="904"/>
      <c r="F95" s="903">
        <v>3.2763</v>
      </c>
      <c r="G95" s="179">
        <f>IF(F95="","",F95-F95*COMPASS!$U$11)</f>
        <v>3.2763</v>
      </c>
      <c r="I95" s="150"/>
    </row>
    <row r="96" spans="1:9" ht="14.1" customHeight="1">
      <c r="A96" s="890" t="s">
        <v>7592</v>
      </c>
      <c r="B96" s="891" t="s">
        <v>216</v>
      </c>
      <c r="C96" s="892" t="s">
        <v>16403</v>
      </c>
      <c r="D96" s="893">
        <v>1</v>
      </c>
      <c r="E96" s="904"/>
      <c r="F96" s="903">
        <v>5.8746999999999998</v>
      </c>
      <c r="G96" s="179">
        <f>IF(F96="","",F96-F96*COMPASS!$U$11)</f>
        <v>5.8746999999999998</v>
      </c>
      <c r="I96" s="150"/>
    </row>
    <row r="97" spans="1:9" ht="14.1" customHeight="1">
      <c r="A97" s="890" t="s">
        <v>14844</v>
      </c>
      <c r="B97" s="891" t="s">
        <v>467</v>
      </c>
      <c r="C97" s="892" t="s">
        <v>16404</v>
      </c>
      <c r="D97" s="893">
        <v>1</v>
      </c>
      <c r="E97" s="904"/>
      <c r="F97" s="903">
        <v>2.3627999999999996</v>
      </c>
      <c r="G97" s="179">
        <f>IF(F97="","",F97-F97*COMPASS!$U$11)</f>
        <v>2.3627999999999996</v>
      </c>
      <c r="I97" s="150"/>
    </row>
    <row r="98" spans="1:9" ht="14.1" customHeight="1">
      <c r="A98" s="890" t="s">
        <v>14845</v>
      </c>
      <c r="B98" s="891" t="s">
        <v>467</v>
      </c>
      <c r="C98" s="892" t="s">
        <v>16405</v>
      </c>
      <c r="D98" s="893">
        <v>1</v>
      </c>
      <c r="E98" s="904"/>
      <c r="F98" s="903">
        <v>3.2763</v>
      </c>
      <c r="G98" s="179">
        <f>IF(F98="","",F98-F98*COMPASS!$U$11)</f>
        <v>3.2763</v>
      </c>
      <c r="I98" s="150"/>
    </row>
    <row r="99" spans="1:9" ht="14.1" customHeight="1">
      <c r="A99" s="890" t="s">
        <v>14846</v>
      </c>
      <c r="B99" s="891" t="s">
        <v>467</v>
      </c>
      <c r="C99" s="892" t="s">
        <v>16406</v>
      </c>
      <c r="D99" s="893">
        <v>1</v>
      </c>
      <c r="E99" s="904"/>
      <c r="F99" s="903">
        <v>5.8746999999999998</v>
      </c>
      <c r="G99" s="179">
        <f>IF(F99="","",F99-F99*COMPASS!$U$11)</f>
        <v>5.8746999999999998</v>
      </c>
      <c r="I99" s="150"/>
    </row>
    <row r="100" spans="1:9" ht="14.1" customHeight="1">
      <c r="A100" s="925" t="s">
        <v>14667</v>
      </c>
      <c r="B100" s="932"/>
      <c r="C100" s="927"/>
      <c r="D100" s="928"/>
      <c r="E100" s="929"/>
      <c r="F100" s="933"/>
      <c r="G100" s="933"/>
      <c r="I100" s="150"/>
    </row>
    <row r="101" spans="1:9" ht="14.1" customHeight="1">
      <c r="A101" s="925" t="s">
        <v>4495</v>
      </c>
      <c r="B101" s="932"/>
      <c r="C101" s="927"/>
      <c r="D101" s="928"/>
      <c r="E101" s="929"/>
      <c r="F101" s="933"/>
      <c r="G101" s="933"/>
      <c r="I101" s="150"/>
    </row>
    <row r="102" spans="1:9" ht="14.1" customHeight="1">
      <c r="A102" s="890" t="s">
        <v>2079</v>
      </c>
      <c r="B102" s="891" t="s">
        <v>216</v>
      </c>
      <c r="C102" s="892" t="s">
        <v>2080</v>
      </c>
      <c r="D102" s="893">
        <v>1</v>
      </c>
      <c r="E102" s="894"/>
      <c r="F102" s="903" t="s">
        <v>10416</v>
      </c>
      <c r="G102" s="179" t="e">
        <f>IF(F102="","",F102-F102*COMPASS!$U$11)</f>
        <v>#VALUE!</v>
      </c>
      <c r="I102" s="150"/>
    </row>
    <row r="103" spans="1:9" ht="14.1" customHeight="1">
      <c r="A103" s="890" t="s">
        <v>2081</v>
      </c>
      <c r="B103" s="891" t="s">
        <v>216</v>
      </c>
      <c r="C103" s="892" t="s">
        <v>2082</v>
      </c>
      <c r="D103" s="893">
        <v>1</v>
      </c>
      <c r="E103" s="894"/>
      <c r="F103" s="903" t="s">
        <v>10416</v>
      </c>
      <c r="G103" s="179" t="e">
        <f>IF(F103="","",F103-F103*COMPASS!$U$11)</f>
        <v>#VALUE!</v>
      </c>
      <c r="I103" s="150"/>
    </row>
    <row r="104" spans="1:9" ht="14.1" customHeight="1">
      <c r="A104" s="890" t="s">
        <v>2083</v>
      </c>
      <c r="B104" s="891" t="s">
        <v>216</v>
      </c>
      <c r="C104" s="892" t="s">
        <v>2084</v>
      </c>
      <c r="D104" s="893">
        <v>1</v>
      </c>
      <c r="E104" s="894"/>
      <c r="F104" s="903" t="s">
        <v>10416</v>
      </c>
      <c r="G104" s="179" t="e">
        <f>IF(F104="","",F104-F104*COMPASS!$U$11)</f>
        <v>#VALUE!</v>
      </c>
      <c r="I104" s="150"/>
    </row>
    <row r="105" spans="1:9" ht="14.1" customHeight="1">
      <c r="A105" s="890" t="s">
        <v>2085</v>
      </c>
      <c r="B105" s="891" t="s">
        <v>216</v>
      </c>
      <c r="C105" s="892" t="s">
        <v>2086</v>
      </c>
      <c r="D105" s="893">
        <v>1</v>
      </c>
      <c r="E105" s="894"/>
      <c r="F105" s="903" t="s">
        <v>10416</v>
      </c>
      <c r="G105" s="179" t="e">
        <f>IF(F105="","",F105-F105*COMPASS!$U$11)</f>
        <v>#VALUE!</v>
      </c>
      <c r="I105" s="150"/>
    </row>
    <row r="106" spans="1:9" ht="14.1" customHeight="1">
      <c r="A106" s="890" t="s">
        <v>2087</v>
      </c>
      <c r="B106" s="891" t="s">
        <v>216</v>
      </c>
      <c r="C106" s="892" t="s">
        <v>2088</v>
      </c>
      <c r="D106" s="893">
        <v>1</v>
      </c>
      <c r="E106" s="894"/>
      <c r="F106" s="903" t="s">
        <v>10416</v>
      </c>
      <c r="G106" s="179" t="e">
        <f>IF(F106="","",F106-F106*COMPASS!$U$11)</f>
        <v>#VALUE!</v>
      </c>
      <c r="I106" s="150"/>
    </row>
    <row r="107" spans="1:9" ht="14.1" customHeight="1">
      <c r="A107" s="890" t="s">
        <v>2089</v>
      </c>
      <c r="B107" s="891" t="s">
        <v>216</v>
      </c>
      <c r="C107" s="892" t="s">
        <v>2090</v>
      </c>
      <c r="D107" s="893">
        <v>1</v>
      </c>
      <c r="E107" s="894"/>
      <c r="F107" s="903" t="s">
        <v>10416</v>
      </c>
      <c r="G107" s="179" t="e">
        <f>IF(F107="","",F107-F107*COMPASS!$U$11)</f>
        <v>#VALUE!</v>
      </c>
      <c r="I107" s="150"/>
    </row>
    <row r="108" spans="1:9" ht="14.1" customHeight="1">
      <c r="A108" s="890" t="s">
        <v>2091</v>
      </c>
      <c r="B108" s="891" t="s">
        <v>216</v>
      </c>
      <c r="C108" s="892" t="s">
        <v>2092</v>
      </c>
      <c r="D108" s="893">
        <v>1</v>
      </c>
      <c r="E108" s="894"/>
      <c r="F108" s="903" t="s">
        <v>10416</v>
      </c>
      <c r="G108" s="179" t="e">
        <f>IF(F108="","",F108-F108*COMPASS!$U$11)</f>
        <v>#VALUE!</v>
      </c>
      <c r="I108" s="150"/>
    </row>
    <row r="109" spans="1:9" ht="14.1" customHeight="1">
      <c r="A109" s="890" t="s">
        <v>2093</v>
      </c>
      <c r="B109" s="891" t="s">
        <v>216</v>
      </c>
      <c r="C109" s="892" t="s">
        <v>2094</v>
      </c>
      <c r="D109" s="893">
        <v>1</v>
      </c>
      <c r="E109" s="894"/>
      <c r="F109" s="903" t="s">
        <v>10416</v>
      </c>
      <c r="G109" s="179" t="e">
        <f>IF(F109="","",F109-F109*COMPASS!$U$11)</f>
        <v>#VALUE!</v>
      </c>
      <c r="I109" s="150"/>
    </row>
    <row r="110" spans="1:9" ht="14.1" customHeight="1">
      <c r="A110" s="890" t="s">
        <v>2095</v>
      </c>
      <c r="B110" s="891" t="s">
        <v>216</v>
      </c>
      <c r="C110" s="892" t="s">
        <v>2096</v>
      </c>
      <c r="D110" s="893">
        <v>1</v>
      </c>
      <c r="E110" s="894"/>
      <c r="F110" s="903" t="s">
        <v>10416</v>
      </c>
      <c r="G110" s="179" t="e">
        <f>IF(F110="","",F110-F110*COMPASS!$U$11)</f>
        <v>#VALUE!</v>
      </c>
      <c r="I110" s="150"/>
    </row>
    <row r="111" spans="1:9" ht="14.1" customHeight="1">
      <c r="A111" s="890" t="s">
        <v>2097</v>
      </c>
      <c r="B111" s="891" t="s">
        <v>216</v>
      </c>
      <c r="C111" s="892" t="s">
        <v>2098</v>
      </c>
      <c r="D111" s="893">
        <v>1</v>
      </c>
      <c r="E111" s="894"/>
      <c r="F111" s="903" t="s">
        <v>10416</v>
      </c>
      <c r="G111" s="179" t="e">
        <f>IF(F111="","",F111-F111*COMPASS!$U$11)</f>
        <v>#VALUE!</v>
      </c>
      <c r="I111" s="150"/>
    </row>
    <row r="112" spans="1:9" ht="14.1" customHeight="1">
      <c r="A112" s="890" t="s">
        <v>2510</v>
      </c>
      <c r="B112" s="891" t="s">
        <v>216</v>
      </c>
      <c r="C112" s="892" t="s">
        <v>2100</v>
      </c>
      <c r="D112" s="893">
        <v>1</v>
      </c>
      <c r="E112" s="894"/>
      <c r="F112" s="903" t="s">
        <v>10416</v>
      </c>
      <c r="G112" s="179" t="e">
        <f>IF(F112="","",F112-F112*COMPASS!$U$11)</f>
        <v>#VALUE!</v>
      </c>
      <c r="I112" s="150"/>
    </row>
    <row r="113" spans="1:9" ht="14.1" customHeight="1">
      <c r="A113" s="890" t="s">
        <v>2511</v>
      </c>
      <c r="B113" s="891" t="s">
        <v>216</v>
      </c>
      <c r="C113" s="892" t="s">
        <v>2102</v>
      </c>
      <c r="D113" s="893">
        <v>1</v>
      </c>
      <c r="E113" s="894"/>
      <c r="F113" s="903" t="s">
        <v>10416</v>
      </c>
      <c r="G113" s="179" t="e">
        <f>IF(F113="","",F113-F113*COMPASS!$U$11)</f>
        <v>#VALUE!</v>
      </c>
      <c r="I113" s="150"/>
    </row>
    <row r="114" spans="1:9" ht="14.1" customHeight="1">
      <c r="A114" s="890" t="s">
        <v>2512</v>
      </c>
      <c r="B114" s="891" t="s">
        <v>216</v>
      </c>
      <c r="C114" s="892" t="s">
        <v>2104</v>
      </c>
      <c r="D114" s="893">
        <v>1</v>
      </c>
      <c r="E114" s="894"/>
      <c r="F114" s="903" t="s">
        <v>10416</v>
      </c>
      <c r="G114" s="179" t="e">
        <f>IF(F114="","",F114-F114*COMPASS!$U$11)</f>
        <v>#VALUE!</v>
      </c>
      <c r="I114" s="150"/>
    </row>
    <row r="115" spans="1:9" ht="14.1" customHeight="1">
      <c r="A115" s="890" t="s">
        <v>2513</v>
      </c>
      <c r="B115" s="891" t="s">
        <v>216</v>
      </c>
      <c r="C115" s="892" t="s">
        <v>2106</v>
      </c>
      <c r="D115" s="893">
        <v>1</v>
      </c>
      <c r="E115" s="894"/>
      <c r="F115" s="903" t="s">
        <v>10416</v>
      </c>
      <c r="G115" s="179" t="e">
        <f>IF(F115="","",F115-F115*COMPASS!$U$11)</f>
        <v>#VALUE!</v>
      </c>
      <c r="I115" s="150"/>
    </row>
    <row r="116" spans="1:9" ht="14.1" customHeight="1">
      <c r="A116" s="890" t="s">
        <v>2514</v>
      </c>
      <c r="B116" s="891" t="s">
        <v>216</v>
      </c>
      <c r="C116" s="892" t="s">
        <v>2108</v>
      </c>
      <c r="D116" s="893">
        <v>1</v>
      </c>
      <c r="E116" s="894"/>
      <c r="F116" s="903" t="s">
        <v>10416</v>
      </c>
      <c r="G116" s="179" t="e">
        <f>IF(F116="","",F116-F116*COMPASS!$U$11)</f>
        <v>#VALUE!</v>
      </c>
      <c r="I116" s="150"/>
    </row>
    <row r="117" spans="1:9" ht="14.1" customHeight="1">
      <c r="A117" s="890" t="s">
        <v>2099</v>
      </c>
      <c r="B117" s="891" t="s">
        <v>216</v>
      </c>
      <c r="C117" s="892" t="s">
        <v>2500</v>
      </c>
      <c r="D117" s="893">
        <v>1</v>
      </c>
      <c r="E117" s="894"/>
      <c r="F117" s="903" t="s">
        <v>10416</v>
      </c>
      <c r="G117" s="179" t="e">
        <f>IF(F117="","",F117-F117*COMPASS!$U$11)</f>
        <v>#VALUE!</v>
      </c>
      <c r="I117" s="150"/>
    </row>
    <row r="118" spans="1:9" ht="14.1" customHeight="1">
      <c r="A118" s="890" t="s">
        <v>2101</v>
      </c>
      <c r="B118" s="891" t="s">
        <v>216</v>
      </c>
      <c r="C118" s="892" t="s">
        <v>2501</v>
      </c>
      <c r="D118" s="893">
        <v>1</v>
      </c>
      <c r="E118" s="894"/>
      <c r="F118" s="903" t="s">
        <v>10416</v>
      </c>
      <c r="G118" s="179" t="e">
        <f>IF(F118="","",F118-F118*COMPASS!$U$11)</f>
        <v>#VALUE!</v>
      </c>
      <c r="I118" s="150"/>
    </row>
    <row r="119" spans="1:9" ht="14.1" customHeight="1">
      <c r="A119" s="890" t="s">
        <v>2103</v>
      </c>
      <c r="B119" s="891" t="s">
        <v>216</v>
      </c>
      <c r="C119" s="892" t="s">
        <v>2502</v>
      </c>
      <c r="D119" s="893">
        <v>1</v>
      </c>
      <c r="E119" s="894"/>
      <c r="F119" s="903" t="s">
        <v>10416</v>
      </c>
      <c r="G119" s="179" t="e">
        <f>IF(F119="","",F119-F119*COMPASS!$U$11)</f>
        <v>#VALUE!</v>
      </c>
      <c r="I119" s="150"/>
    </row>
    <row r="120" spans="1:9" ht="14.1" customHeight="1">
      <c r="A120" s="890" t="s">
        <v>2105</v>
      </c>
      <c r="B120" s="891" t="s">
        <v>216</v>
      </c>
      <c r="C120" s="892" t="s">
        <v>2503</v>
      </c>
      <c r="D120" s="893">
        <v>1</v>
      </c>
      <c r="E120" s="894"/>
      <c r="F120" s="903" t="s">
        <v>10416</v>
      </c>
      <c r="G120" s="179" t="e">
        <f>IF(F120="","",F120-F120*COMPASS!$U$11)</f>
        <v>#VALUE!</v>
      </c>
      <c r="I120" s="150"/>
    </row>
    <row r="121" spans="1:9" ht="14.1" customHeight="1">
      <c r="A121" s="890" t="s">
        <v>2107</v>
      </c>
      <c r="B121" s="891" t="s">
        <v>216</v>
      </c>
      <c r="C121" s="892" t="s">
        <v>2504</v>
      </c>
      <c r="D121" s="893">
        <v>1</v>
      </c>
      <c r="E121" s="894"/>
      <c r="F121" s="903" t="s">
        <v>10416</v>
      </c>
      <c r="G121" s="179" t="e">
        <f>IF(F121="","",F121-F121*COMPASS!$U$11)</f>
        <v>#VALUE!</v>
      </c>
      <c r="I121" s="150"/>
    </row>
    <row r="122" spans="1:9" ht="14.1" customHeight="1">
      <c r="A122" s="890" t="s">
        <v>2515</v>
      </c>
      <c r="B122" s="891" t="s">
        <v>216</v>
      </c>
      <c r="C122" s="892" t="s">
        <v>2505</v>
      </c>
      <c r="D122" s="893">
        <v>1</v>
      </c>
      <c r="E122" s="894"/>
      <c r="F122" s="903" t="s">
        <v>10416</v>
      </c>
      <c r="G122" s="179" t="e">
        <f>IF(F122="","",F122-F122*COMPASS!$U$11)</f>
        <v>#VALUE!</v>
      </c>
      <c r="I122" s="150"/>
    </row>
    <row r="123" spans="1:9" ht="14.1" customHeight="1">
      <c r="A123" s="890" t="s">
        <v>2516</v>
      </c>
      <c r="B123" s="891" t="s">
        <v>216</v>
      </c>
      <c r="C123" s="892" t="s">
        <v>2506</v>
      </c>
      <c r="D123" s="893">
        <v>1</v>
      </c>
      <c r="E123" s="894"/>
      <c r="F123" s="903" t="s">
        <v>10416</v>
      </c>
      <c r="G123" s="179" t="e">
        <f>IF(F123="","",F123-F123*COMPASS!$U$11)</f>
        <v>#VALUE!</v>
      </c>
      <c r="I123" s="150"/>
    </row>
    <row r="124" spans="1:9" ht="14.1" customHeight="1">
      <c r="A124" s="890" t="s">
        <v>2517</v>
      </c>
      <c r="B124" s="891" t="s">
        <v>216</v>
      </c>
      <c r="C124" s="892" t="s">
        <v>2507</v>
      </c>
      <c r="D124" s="893">
        <v>1</v>
      </c>
      <c r="E124" s="894"/>
      <c r="F124" s="903" t="s">
        <v>10416</v>
      </c>
      <c r="G124" s="179" t="e">
        <f>IF(F124="","",F124-F124*COMPASS!$U$11)</f>
        <v>#VALUE!</v>
      </c>
      <c r="I124" s="150"/>
    </row>
    <row r="125" spans="1:9" ht="14.1" customHeight="1">
      <c r="A125" s="890" t="s">
        <v>2518</v>
      </c>
      <c r="B125" s="891" t="s">
        <v>216</v>
      </c>
      <c r="C125" s="892" t="s">
        <v>2508</v>
      </c>
      <c r="D125" s="893">
        <v>1</v>
      </c>
      <c r="E125" s="894"/>
      <c r="F125" s="903" t="s">
        <v>10416</v>
      </c>
      <c r="G125" s="179" t="e">
        <f>IF(F125="","",F125-F125*COMPASS!$U$11)</f>
        <v>#VALUE!</v>
      </c>
      <c r="I125" s="150"/>
    </row>
    <row r="126" spans="1:9" ht="14.1" customHeight="1">
      <c r="A126" s="890" t="s">
        <v>2519</v>
      </c>
      <c r="B126" s="891" t="s">
        <v>216</v>
      </c>
      <c r="C126" s="892" t="s">
        <v>2509</v>
      </c>
      <c r="D126" s="893">
        <v>1</v>
      </c>
      <c r="E126" s="894"/>
      <c r="F126" s="903" t="s">
        <v>10416</v>
      </c>
      <c r="G126" s="179" t="e">
        <f>IF(F126="","",F126-F126*COMPASS!$U$11)</f>
        <v>#VALUE!</v>
      </c>
      <c r="I126" s="150"/>
    </row>
    <row r="127" spans="1:9" ht="14.1" customHeight="1">
      <c r="A127" s="925" t="s">
        <v>4496</v>
      </c>
      <c r="B127" s="926"/>
      <c r="C127" s="927"/>
      <c r="D127" s="928"/>
      <c r="E127" s="929"/>
      <c r="F127" s="933"/>
      <c r="G127" s="179" t="str">
        <f>IF(F127="","",F127-F127*COMPASS!$U$11)</f>
        <v/>
      </c>
      <c r="I127" s="150"/>
    </row>
    <row r="128" spans="1:9" ht="14.1" customHeight="1">
      <c r="A128" s="890" t="s">
        <v>2109</v>
      </c>
      <c r="B128" s="891" t="s">
        <v>216</v>
      </c>
      <c r="C128" s="892" t="s">
        <v>2110</v>
      </c>
      <c r="D128" s="893">
        <v>1</v>
      </c>
      <c r="E128" s="894"/>
      <c r="F128" s="903" t="s">
        <v>10416</v>
      </c>
      <c r="G128" s="179" t="e">
        <f>IF(F128="","",F128-F128*COMPASS!$U$11)</f>
        <v>#VALUE!</v>
      </c>
      <c r="I128" s="150"/>
    </row>
    <row r="129" spans="1:9" ht="14.1" customHeight="1">
      <c r="A129" s="890" t="s">
        <v>2111</v>
      </c>
      <c r="B129" s="891" t="s">
        <v>216</v>
      </c>
      <c r="C129" s="892" t="s">
        <v>2112</v>
      </c>
      <c r="D129" s="893">
        <v>1</v>
      </c>
      <c r="E129" s="894"/>
      <c r="F129" s="903" t="s">
        <v>10416</v>
      </c>
      <c r="G129" s="179" t="e">
        <f>IF(F129="","",F129-F129*COMPASS!$U$11)</f>
        <v>#VALUE!</v>
      </c>
      <c r="I129" s="150"/>
    </row>
    <row r="130" spans="1:9" ht="14.1" customHeight="1">
      <c r="A130" s="890" t="s">
        <v>2113</v>
      </c>
      <c r="B130" s="891" t="s">
        <v>216</v>
      </c>
      <c r="C130" s="892" t="s">
        <v>2114</v>
      </c>
      <c r="D130" s="893">
        <v>1</v>
      </c>
      <c r="E130" s="894"/>
      <c r="F130" s="903" t="s">
        <v>10416</v>
      </c>
      <c r="G130" s="179" t="e">
        <f>IF(F130="","",F130-F130*COMPASS!$U$11)</f>
        <v>#VALUE!</v>
      </c>
      <c r="I130" s="150"/>
    </row>
    <row r="131" spans="1:9" ht="14.1" customHeight="1">
      <c r="A131" s="890" t="s">
        <v>2115</v>
      </c>
      <c r="B131" s="891" t="s">
        <v>216</v>
      </c>
      <c r="C131" s="892" t="s">
        <v>2116</v>
      </c>
      <c r="D131" s="893">
        <v>1</v>
      </c>
      <c r="E131" s="894"/>
      <c r="F131" s="903" t="s">
        <v>10416</v>
      </c>
      <c r="G131" s="179" t="e">
        <f>IF(F131="","",F131-F131*COMPASS!$U$11)</f>
        <v>#VALUE!</v>
      </c>
      <c r="I131" s="150"/>
    </row>
    <row r="132" spans="1:9" ht="14.1" customHeight="1">
      <c r="A132" s="890" t="s">
        <v>2117</v>
      </c>
      <c r="B132" s="891" t="s">
        <v>216</v>
      </c>
      <c r="C132" s="892" t="s">
        <v>2118</v>
      </c>
      <c r="D132" s="893">
        <v>1</v>
      </c>
      <c r="E132" s="894"/>
      <c r="F132" s="903" t="s">
        <v>10416</v>
      </c>
      <c r="G132" s="179" t="e">
        <f>IF(F132="","",F132-F132*COMPASS!$U$11)</f>
        <v>#VALUE!</v>
      </c>
      <c r="I132" s="150"/>
    </row>
    <row r="133" spans="1:9" ht="14.1" customHeight="1">
      <c r="A133" s="890" t="s">
        <v>2119</v>
      </c>
      <c r="B133" s="891" t="s">
        <v>216</v>
      </c>
      <c r="C133" s="892" t="s">
        <v>2120</v>
      </c>
      <c r="D133" s="893">
        <v>1</v>
      </c>
      <c r="E133" s="894"/>
      <c r="F133" s="903" t="s">
        <v>10416</v>
      </c>
      <c r="G133" s="179" t="e">
        <f>IF(F133="","",F133-F133*COMPASS!$U$11)</f>
        <v>#VALUE!</v>
      </c>
      <c r="I133" s="150"/>
    </row>
    <row r="134" spans="1:9" ht="14.1" customHeight="1">
      <c r="A134" s="890" t="s">
        <v>2121</v>
      </c>
      <c r="B134" s="891" t="s">
        <v>216</v>
      </c>
      <c r="C134" s="892" t="s">
        <v>2122</v>
      </c>
      <c r="D134" s="893">
        <v>1</v>
      </c>
      <c r="E134" s="894"/>
      <c r="F134" s="903" t="s">
        <v>10416</v>
      </c>
      <c r="G134" s="179" t="e">
        <f>IF(F134="","",F134-F134*COMPASS!$U$11)</f>
        <v>#VALUE!</v>
      </c>
      <c r="I134" s="150"/>
    </row>
    <row r="135" spans="1:9" ht="14.1" customHeight="1">
      <c r="A135" s="890" t="s">
        <v>2123</v>
      </c>
      <c r="B135" s="891" t="s">
        <v>216</v>
      </c>
      <c r="C135" s="892" t="s">
        <v>2124</v>
      </c>
      <c r="D135" s="893">
        <v>1</v>
      </c>
      <c r="E135" s="894"/>
      <c r="F135" s="903" t="s">
        <v>10416</v>
      </c>
      <c r="G135" s="179" t="e">
        <f>IF(F135="","",F135-F135*COMPASS!$U$11)</f>
        <v>#VALUE!</v>
      </c>
      <c r="I135" s="150"/>
    </row>
    <row r="136" spans="1:9" ht="14.1" customHeight="1">
      <c r="A136" s="890" t="s">
        <v>2125</v>
      </c>
      <c r="B136" s="891" t="s">
        <v>216</v>
      </c>
      <c r="C136" s="892" t="s">
        <v>2126</v>
      </c>
      <c r="D136" s="893">
        <v>1</v>
      </c>
      <c r="E136" s="894"/>
      <c r="F136" s="903" t="s">
        <v>10416</v>
      </c>
      <c r="G136" s="179" t="e">
        <f>IF(F136="","",F136-F136*COMPASS!$U$11)</f>
        <v>#VALUE!</v>
      </c>
      <c r="I136" s="150"/>
    </row>
    <row r="137" spans="1:9" ht="14.1" customHeight="1">
      <c r="A137" s="890" t="s">
        <v>2127</v>
      </c>
      <c r="B137" s="891" t="s">
        <v>216</v>
      </c>
      <c r="C137" s="892" t="s">
        <v>2128</v>
      </c>
      <c r="D137" s="893">
        <v>1</v>
      </c>
      <c r="E137" s="894"/>
      <c r="F137" s="903" t="s">
        <v>10416</v>
      </c>
      <c r="G137" s="179" t="e">
        <f>IF(F137="","",F137-F137*COMPASS!$U$11)</f>
        <v>#VALUE!</v>
      </c>
      <c r="I137" s="150"/>
    </row>
    <row r="138" spans="1:9" ht="14.1" customHeight="1">
      <c r="A138" s="890" t="s">
        <v>2129</v>
      </c>
      <c r="B138" s="891" t="s">
        <v>216</v>
      </c>
      <c r="C138" s="892" t="s">
        <v>2130</v>
      </c>
      <c r="D138" s="893">
        <v>1</v>
      </c>
      <c r="E138" s="894"/>
      <c r="F138" s="903" t="s">
        <v>10416</v>
      </c>
      <c r="G138" s="179" t="e">
        <f>IF(F138="","",F138-F138*COMPASS!$U$11)</f>
        <v>#VALUE!</v>
      </c>
      <c r="I138" s="150"/>
    </row>
    <row r="139" spans="1:9" ht="14.1" customHeight="1">
      <c r="A139" s="890" t="s">
        <v>2131</v>
      </c>
      <c r="B139" s="891" t="s">
        <v>216</v>
      </c>
      <c r="C139" s="892" t="s">
        <v>2132</v>
      </c>
      <c r="D139" s="893">
        <v>1</v>
      </c>
      <c r="E139" s="894"/>
      <c r="F139" s="903" t="s">
        <v>10416</v>
      </c>
      <c r="G139" s="179" t="e">
        <f>IF(F139="","",F139-F139*COMPASS!$U$11)</f>
        <v>#VALUE!</v>
      </c>
      <c r="I139" s="150"/>
    </row>
    <row r="140" spans="1:9" ht="14.1" customHeight="1">
      <c r="A140" s="890" t="s">
        <v>2133</v>
      </c>
      <c r="B140" s="891" t="s">
        <v>216</v>
      </c>
      <c r="C140" s="892" t="s">
        <v>2134</v>
      </c>
      <c r="D140" s="893">
        <v>1</v>
      </c>
      <c r="E140" s="894"/>
      <c r="F140" s="903" t="s">
        <v>10416</v>
      </c>
      <c r="G140" s="179" t="e">
        <f>IF(F140="","",F140-F140*COMPASS!$U$11)</f>
        <v>#VALUE!</v>
      </c>
      <c r="I140" s="150"/>
    </row>
    <row r="141" spans="1:9" ht="14.1" customHeight="1">
      <c r="A141" s="890" t="s">
        <v>2135</v>
      </c>
      <c r="B141" s="891" t="s">
        <v>216</v>
      </c>
      <c r="C141" s="892" t="s">
        <v>2136</v>
      </c>
      <c r="D141" s="893">
        <v>1</v>
      </c>
      <c r="E141" s="894"/>
      <c r="F141" s="903" t="s">
        <v>10416</v>
      </c>
      <c r="G141" s="179" t="e">
        <f>IF(F141="","",F141-F141*COMPASS!$U$11)</f>
        <v>#VALUE!</v>
      </c>
      <c r="I141" s="150"/>
    </row>
    <row r="142" spans="1:9" ht="14.1" customHeight="1">
      <c r="A142" s="890" t="s">
        <v>2137</v>
      </c>
      <c r="B142" s="891" t="s">
        <v>216</v>
      </c>
      <c r="C142" s="892" t="s">
        <v>2138</v>
      </c>
      <c r="D142" s="893">
        <v>1</v>
      </c>
      <c r="E142" s="894"/>
      <c r="F142" s="903" t="s">
        <v>10416</v>
      </c>
      <c r="G142" s="179" t="e">
        <f>IF(F142="","",F142-F142*COMPASS!$U$11)</f>
        <v>#VALUE!</v>
      </c>
      <c r="I142" s="150"/>
    </row>
    <row r="143" spans="1:9" ht="14.1" customHeight="1">
      <c r="A143" s="890" t="s">
        <v>2139</v>
      </c>
      <c r="B143" s="891" t="s">
        <v>216</v>
      </c>
      <c r="C143" s="892" t="s">
        <v>2140</v>
      </c>
      <c r="D143" s="893">
        <v>1</v>
      </c>
      <c r="E143" s="894"/>
      <c r="F143" s="903" t="s">
        <v>10416</v>
      </c>
      <c r="G143" s="179" t="e">
        <f>IF(F143="","",F143-F143*COMPASS!$U$11)</f>
        <v>#VALUE!</v>
      </c>
      <c r="I143" s="150"/>
    </row>
    <row r="144" spans="1:9" ht="14.1" customHeight="1">
      <c r="A144" s="890" t="s">
        <v>2141</v>
      </c>
      <c r="B144" s="891" t="s">
        <v>216</v>
      </c>
      <c r="C144" s="892" t="s">
        <v>2142</v>
      </c>
      <c r="D144" s="893">
        <v>1</v>
      </c>
      <c r="E144" s="894"/>
      <c r="F144" s="903" t="s">
        <v>10416</v>
      </c>
      <c r="G144" s="179" t="e">
        <f>IF(F144="","",F144-F144*COMPASS!$U$11)</f>
        <v>#VALUE!</v>
      </c>
      <c r="I144" s="150"/>
    </row>
    <row r="145" spans="1:9" ht="14.1" customHeight="1">
      <c r="A145" s="890" t="s">
        <v>2143</v>
      </c>
      <c r="B145" s="891" t="s">
        <v>216</v>
      </c>
      <c r="C145" s="892" t="s">
        <v>2144</v>
      </c>
      <c r="D145" s="893">
        <v>1</v>
      </c>
      <c r="E145" s="894"/>
      <c r="F145" s="903" t="s">
        <v>10416</v>
      </c>
      <c r="G145" s="179" t="e">
        <f>IF(F145="","",F145-F145*COMPASS!$U$11)</f>
        <v>#VALUE!</v>
      </c>
      <c r="I145" s="150"/>
    </row>
    <row r="146" spans="1:9" ht="14.1" customHeight="1">
      <c r="A146" s="890" t="s">
        <v>2145</v>
      </c>
      <c r="B146" s="891" t="s">
        <v>216</v>
      </c>
      <c r="C146" s="892" t="s">
        <v>2146</v>
      </c>
      <c r="D146" s="893">
        <v>1</v>
      </c>
      <c r="E146" s="894"/>
      <c r="F146" s="903" t="s">
        <v>10416</v>
      </c>
      <c r="G146" s="179" t="e">
        <f>IF(F146="","",F146-F146*COMPASS!$U$11)</f>
        <v>#VALUE!</v>
      </c>
      <c r="I146" s="150"/>
    </row>
    <row r="147" spans="1:9" ht="14.1" customHeight="1">
      <c r="A147" s="890" t="s">
        <v>2147</v>
      </c>
      <c r="B147" s="891" t="s">
        <v>216</v>
      </c>
      <c r="C147" s="892" t="s">
        <v>2148</v>
      </c>
      <c r="D147" s="893">
        <v>1</v>
      </c>
      <c r="E147" s="894"/>
      <c r="F147" s="903" t="s">
        <v>10416</v>
      </c>
      <c r="G147" s="179" t="e">
        <f>IF(F147="","",F147-F147*COMPASS!$U$11)</f>
        <v>#VALUE!</v>
      </c>
      <c r="I147" s="150"/>
    </row>
    <row r="148" spans="1:9" ht="14.1" customHeight="1">
      <c r="A148" s="890" t="s">
        <v>2149</v>
      </c>
      <c r="B148" s="891" t="s">
        <v>216</v>
      </c>
      <c r="C148" s="892" t="s">
        <v>2150</v>
      </c>
      <c r="D148" s="893">
        <v>1</v>
      </c>
      <c r="E148" s="894"/>
      <c r="F148" s="903" t="s">
        <v>10416</v>
      </c>
      <c r="G148" s="179" t="e">
        <f>IF(F148="","",F148-F148*COMPASS!$U$11)</f>
        <v>#VALUE!</v>
      </c>
      <c r="I148" s="150"/>
    </row>
    <row r="149" spans="1:9" ht="14.1" customHeight="1">
      <c r="A149" s="890" t="s">
        <v>2151</v>
      </c>
      <c r="B149" s="891" t="s">
        <v>216</v>
      </c>
      <c r="C149" s="892" t="s">
        <v>2152</v>
      </c>
      <c r="D149" s="893">
        <v>1</v>
      </c>
      <c r="E149" s="894"/>
      <c r="F149" s="903" t="s">
        <v>10416</v>
      </c>
      <c r="G149" s="179" t="e">
        <f>IF(F149="","",F149-F149*COMPASS!$U$11)</f>
        <v>#VALUE!</v>
      </c>
      <c r="I149" s="150"/>
    </row>
    <row r="150" spans="1:9" ht="14.1" customHeight="1">
      <c r="A150" s="890" t="s">
        <v>2153</v>
      </c>
      <c r="B150" s="891" t="s">
        <v>216</v>
      </c>
      <c r="C150" s="892" t="s">
        <v>2154</v>
      </c>
      <c r="D150" s="893">
        <v>1</v>
      </c>
      <c r="E150" s="894"/>
      <c r="F150" s="903" t="s">
        <v>10416</v>
      </c>
      <c r="G150" s="179" t="e">
        <f>IF(F150="","",F150-F150*COMPASS!$U$11)</f>
        <v>#VALUE!</v>
      </c>
      <c r="I150" s="150"/>
    </row>
    <row r="151" spans="1:9" ht="14.1" customHeight="1">
      <c r="A151" s="890" t="s">
        <v>2155</v>
      </c>
      <c r="B151" s="891" t="s">
        <v>216</v>
      </c>
      <c r="C151" s="892" t="s">
        <v>2156</v>
      </c>
      <c r="D151" s="893">
        <v>1</v>
      </c>
      <c r="E151" s="894"/>
      <c r="F151" s="903" t="s">
        <v>10416</v>
      </c>
      <c r="G151" s="179" t="e">
        <f>IF(F151="","",F151-F151*COMPASS!$U$11)</f>
        <v>#VALUE!</v>
      </c>
      <c r="I151" s="150"/>
    </row>
    <row r="152" spans="1:9" ht="14.1" customHeight="1">
      <c r="A152" s="890" t="s">
        <v>2157</v>
      </c>
      <c r="B152" s="891" t="s">
        <v>216</v>
      </c>
      <c r="C152" s="892" t="s">
        <v>2158</v>
      </c>
      <c r="D152" s="893">
        <v>1</v>
      </c>
      <c r="E152" s="894"/>
      <c r="F152" s="903" t="s">
        <v>10416</v>
      </c>
      <c r="G152" s="179" t="e">
        <f>IF(F152="","",F152-F152*COMPASS!$U$11)</f>
        <v>#VALUE!</v>
      </c>
      <c r="I152" s="150"/>
    </row>
    <row r="153" spans="1:9" ht="14.1" customHeight="1">
      <c r="A153" s="890" t="s">
        <v>2159</v>
      </c>
      <c r="B153" s="891" t="s">
        <v>216</v>
      </c>
      <c r="C153" s="892" t="s">
        <v>2160</v>
      </c>
      <c r="D153" s="893">
        <v>1</v>
      </c>
      <c r="E153" s="894"/>
      <c r="F153" s="903" t="s">
        <v>10416</v>
      </c>
      <c r="G153" s="179" t="e">
        <f>IF(F153="","",F153-F153*COMPASS!$U$11)</f>
        <v>#VALUE!</v>
      </c>
      <c r="I153" s="150"/>
    </row>
    <row r="154" spans="1:9" ht="14.1" customHeight="1">
      <c r="A154" s="890" t="s">
        <v>2161</v>
      </c>
      <c r="B154" s="891" t="s">
        <v>216</v>
      </c>
      <c r="C154" s="892" t="s">
        <v>2162</v>
      </c>
      <c r="D154" s="893">
        <v>1</v>
      </c>
      <c r="E154" s="894"/>
      <c r="F154" s="903" t="s">
        <v>10416</v>
      </c>
      <c r="G154" s="179" t="e">
        <f>IF(F154="","",F154-F154*COMPASS!$U$11)</f>
        <v>#VALUE!</v>
      </c>
      <c r="I154" s="150"/>
    </row>
    <row r="155" spans="1:9" ht="14.1" customHeight="1">
      <c r="A155" s="890" t="s">
        <v>2163</v>
      </c>
      <c r="B155" s="891" t="s">
        <v>216</v>
      </c>
      <c r="C155" s="892" t="s">
        <v>2164</v>
      </c>
      <c r="D155" s="893">
        <v>1</v>
      </c>
      <c r="E155" s="894"/>
      <c r="F155" s="903" t="s">
        <v>10416</v>
      </c>
      <c r="G155" s="179" t="e">
        <f>IF(F155="","",F155-F155*COMPASS!$U$11)</f>
        <v>#VALUE!</v>
      </c>
      <c r="I155" s="150"/>
    </row>
    <row r="156" spans="1:9" ht="14.1" customHeight="1">
      <c r="A156" s="890" t="s">
        <v>2165</v>
      </c>
      <c r="B156" s="891" t="s">
        <v>216</v>
      </c>
      <c r="C156" s="892" t="s">
        <v>2166</v>
      </c>
      <c r="D156" s="893">
        <v>1</v>
      </c>
      <c r="E156" s="894"/>
      <c r="F156" s="903" t="s">
        <v>10416</v>
      </c>
      <c r="G156" s="179" t="e">
        <f>IF(F156="","",F156-F156*COMPASS!$U$11)</f>
        <v>#VALUE!</v>
      </c>
      <c r="I156" s="150"/>
    </row>
    <row r="157" spans="1:9" ht="14.1" customHeight="1">
      <c r="A157" s="890" t="s">
        <v>2167</v>
      </c>
      <c r="B157" s="891" t="s">
        <v>216</v>
      </c>
      <c r="C157" s="892" t="s">
        <v>2168</v>
      </c>
      <c r="D157" s="893">
        <v>1</v>
      </c>
      <c r="E157" s="894"/>
      <c r="F157" s="903" t="s">
        <v>10416</v>
      </c>
      <c r="G157" s="179" t="e">
        <f>IF(F157="","",F157-F157*COMPASS!$U$11)</f>
        <v>#VALUE!</v>
      </c>
      <c r="I157" s="150"/>
    </row>
    <row r="158" spans="1:9" ht="14.1" customHeight="1">
      <c r="A158" s="925" t="s">
        <v>4497</v>
      </c>
      <c r="B158" s="926"/>
      <c r="C158" s="927"/>
      <c r="D158" s="928"/>
      <c r="E158" s="929"/>
      <c r="F158" s="933"/>
      <c r="G158" s="179" t="str">
        <f>IF(F158="","",F158-F158*COMPASS!$U$11)</f>
        <v/>
      </c>
      <c r="I158" s="150"/>
    </row>
    <row r="159" spans="1:9" ht="14.1" customHeight="1">
      <c r="A159" s="890" t="s">
        <v>2169</v>
      </c>
      <c r="B159" s="891" t="s">
        <v>216</v>
      </c>
      <c r="C159" s="892" t="s">
        <v>2170</v>
      </c>
      <c r="D159" s="893">
        <v>1</v>
      </c>
      <c r="E159" s="894"/>
      <c r="F159" s="903" t="s">
        <v>10416</v>
      </c>
      <c r="G159" s="179" t="e">
        <f>IF(F159="","",F159-F159*COMPASS!$U$11)</f>
        <v>#VALUE!</v>
      </c>
      <c r="I159" s="150"/>
    </row>
    <row r="160" spans="1:9" ht="14.1" customHeight="1">
      <c r="A160" s="890" t="s">
        <v>2171</v>
      </c>
      <c r="B160" s="891" t="s">
        <v>216</v>
      </c>
      <c r="C160" s="892" t="s">
        <v>2172</v>
      </c>
      <c r="D160" s="893">
        <v>1</v>
      </c>
      <c r="E160" s="894"/>
      <c r="F160" s="903" t="s">
        <v>10416</v>
      </c>
      <c r="G160" s="179" t="e">
        <f>IF(F160="","",F160-F160*COMPASS!$U$11)</f>
        <v>#VALUE!</v>
      </c>
      <c r="I160" s="150"/>
    </row>
    <row r="161" spans="1:9" ht="14.1" customHeight="1">
      <c r="A161" s="890" t="s">
        <v>2173</v>
      </c>
      <c r="B161" s="891" t="s">
        <v>216</v>
      </c>
      <c r="C161" s="892" t="s">
        <v>2174</v>
      </c>
      <c r="D161" s="893">
        <v>1</v>
      </c>
      <c r="E161" s="894"/>
      <c r="F161" s="903" t="s">
        <v>10416</v>
      </c>
      <c r="G161" s="179" t="e">
        <f>IF(F161="","",F161-F161*COMPASS!$U$11)</f>
        <v>#VALUE!</v>
      </c>
      <c r="I161" s="150"/>
    </row>
    <row r="162" spans="1:9" ht="14.1" customHeight="1">
      <c r="A162" s="890" t="s">
        <v>2175</v>
      </c>
      <c r="B162" s="891" t="s">
        <v>216</v>
      </c>
      <c r="C162" s="892" t="s">
        <v>2176</v>
      </c>
      <c r="D162" s="893">
        <v>1</v>
      </c>
      <c r="E162" s="894"/>
      <c r="F162" s="903" t="s">
        <v>10416</v>
      </c>
      <c r="G162" s="179" t="e">
        <f>IF(F162="","",F162-F162*COMPASS!$U$11)</f>
        <v>#VALUE!</v>
      </c>
      <c r="I162" s="150"/>
    </row>
    <row r="163" spans="1:9" ht="14.1" customHeight="1">
      <c r="A163" s="890" t="s">
        <v>2177</v>
      </c>
      <c r="B163" s="891" t="s">
        <v>216</v>
      </c>
      <c r="C163" s="892" t="s">
        <v>2178</v>
      </c>
      <c r="D163" s="893">
        <v>1</v>
      </c>
      <c r="E163" s="894"/>
      <c r="F163" s="903" t="s">
        <v>10416</v>
      </c>
      <c r="G163" s="179" t="e">
        <f>IF(F163="","",F163-F163*COMPASS!$U$11)</f>
        <v>#VALUE!</v>
      </c>
      <c r="I163" s="150"/>
    </row>
    <row r="164" spans="1:9" ht="14.1" customHeight="1">
      <c r="A164" s="925" t="s">
        <v>4498</v>
      </c>
      <c r="B164" s="926"/>
      <c r="C164" s="927"/>
      <c r="D164" s="928"/>
      <c r="E164" s="929"/>
      <c r="F164" s="933"/>
      <c r="G164" s="179" t="str">
        <f>IF(F164="","",F164-F164*COMPASS!$U$11)</f>
        <v/>
      </c>
      <c r="I164" s="150"/>
    </row>
    <row r="165" spans="1:9" ht="14.1" customHeight="1">
      <c r="A165" s="890" t="s">
        <v>2179</v>
      </c>
      <c r="B165" s="891" t="s">
        <v>216</v>
      </c>
      <c r="C165" s="892" t="s">
        <v>2180</v>
      </c>
      <c r="D165" s="893">
        <v>1</v>
      </c>
      <c r="E165" s="894"/>
      <c r="F165" s="903" t="s">
        <v>10416</v>
      </c>
      <c r="G165" s="179" t="e">
        <f>IF(F165="","",F165-F165*COMPASS!$U$11)</f>
        <v>#VALUE!</v>
      </c>
      <c r="I165" s="150"/>
    </row>
    <row r="166" spans="1:9" ht="14.1" customHeight="1">
      <c r="A166" s="890" t="s">
        <v>2181</v>
      </c>
      <c r="B166" s="891" t="s">
        <v>216</v>
      </c>
      <c r="C166" s="892" t="s">
        <v>2182</v>
      </c>
      <c r="D166" s="893">
        <v>1</v>
      </c>
      <c r="E166" s="894"/>
      <c r="F166" s="903" t="s">
        <v>10416</v>
      </c>
      <c r="G166" s="179" t="e">
        <f>IF(F166="","",F166-F166*COMPASS!$U$11)</f>
        <v>#VALUE!</v>
      </c>
      <c r="I166" s="150"/>
    </row>
    <row r="167" spans="1:9" ht="14.1" customHeight="1">
      <c r="A167" s="890" t="s">
        <v>2183</v>
      </c>
      <c r="B167" s="891" t="s">
        <v>216</v>
      </c>
      <c r="C167" s="892" t="s">
        <v>2184</v>
      </c>
      <c r="D167" s="893">
        <v>1</v>
      </c>
      <c r="E167" s="894"/>
      <c r="F167" s="903" t="s">
        <v>10416</v>
      </c>
      <c r="G167" s="179" t="e">
        <f>IF(F167="","",F167-F167*COMPASS!$U$11)</f>
        <v>#VALUE!</v>
      </c>
      <c r="I167" s="150"/>
    </row>
    <row r="168" spans="1:9" ht="14.1" customHeight="1">
      <c r="A168" s="890" t="s">
        <v>2185</v>
      </c>
      <c r="B168" s="891" t="s">
        <v>216</v>
      </c>
      <c r="C168" s="892" t="s">
        <v>2186</v>
      </c>
      <c r="D168" s="893">
        <v>1</v>
      </c>
      <c r="E168" s="894"/>
      <c r="F168" s="903" t="s">
        <v>10416</v>
      </c>
      <c r="G168" s="179" t="e">
        <f>IF(F168="","",F168-F168*COMPASS!$U$11)</f>
        <v>#VALUE!</v>
      </c>
      <c r="I168" s="150"/>
    </row>
    <row r="169" spans="1:9" ht="14.1" customHeight="1">
      <c r="A169" s="890" t="s">
        <v>2187</v>
      </c>
      <c r="B169" s="891" t="s">
        <v>216</v>
      </c>
      <c r="C169" s="892" t="s">
        <v>2188</v>
      </c>
      <c r="D169" s="893">
        <v>1</v>
      </c>
      <c r="E169" s="894"/>
      <c r="F169" s="903" t="s">
        <v>10416</v>
      </c>
      <c r="G169" s="179" t="e">
        <f>IF(F169="","",F169-F169*COMPASS!$U$11)</f>
        <v>#VALUE!</v>
      </c>
      <c r="I169" s="150"/>
    </row>
    <row r="170" spans="1:9" ht="14.1" customHeight="1">
      <c r="A170" s="890" t="s">
        <v>2189</v>
      </c>
      <c r="B170" s="891" t="s">
        <v>216</v>
      </c>
      <c r="C170" s="892" t="s">
        <v>2190</v>
      </c>
      <c r="D170" s="893">
        <v>1</v>
      </c>
      <c r="E170" s="894"/>
      <c r="F170" s="903" t="s">
        <v>10416</v>
      </c>
      <c r="G170" s="179" t="e">
        <f>IF(F170="","",F170-F170*COMPASS!$U$11)</f>
        <v>#VALUE!</v>
      </c>
      <c r="I170" s="150"/>
    </row>
    <row r="171" spans="1:9" ht="14.1" customHeight="1">
      <c r="A171" s="890" t="s">
        <v>2191</v>
      </c>
      <c r="B171" s="891" t="s">
        <v>216</v>
      </c>
      <c r="C171" s="892" t="s">
        <v>2192</v>
      </c>
      <c r="D171" s="893">
        <v>1</v>
      </c>
      <c r="E171" s="894"/>
      <c r="F171" s="903" t="s">
        <v>10416</v>
      </c>
      <c r="G171" s="179" t="e">
        <f>IF(F171="","",F171-F171*COMPASS!$U$11)</f>
        <v>#VALUE!</v>
      </c>
      <c r="I171" s="150"/>
    </row>
    <row r="172" spans="1:9" ht="14.1" customHeight="1">
      <c r="A172" s="890" t="s">
        <v>2193</v>
      </c>
      <c r="B172" s="891" t="s">
        <v>216</v>
      </c>
      <c r="C172" s="892" t="s">
        <v>2194</v>
      </c>
      <c r="D172" s="893">
        <v>1</v>
      </c>
      <c r="E172" s="894"/>
      <c r="F172" s="903" t="s">
        <v>10416</v>
      </c>
      <c r="G172" s="179" t="e">
        <f>IF(F172="","",F172-F172*COMPASS!$U$11)</f>
        <v>#VALUE!</v>
      </c>
      <c r="I172" s="150"/>
    </row>
    <row r="173" spans="1:9" ht="14.1" customHeight="1">
      <c r="A173" s="890" t="s">
        <v>2195</v>
      </c>
      <c r="B173" s="891" t="s">
        <v>216</v>
      </c>
      <c r="C173" s="892" t="s">
        <v>2196</v>
      </c>
      <c r="D173" s="893">
        <v>1</v>
      </c>
      <c r="E173" s="894"/>
      <c r="F173" s="903" t="s">
        <v>10416</v>
      </c>
      <c r="G173" s="179" t="e">
        <f>IF(F173="","",F173-F173*COMPASS!$U$11)</f>
        <v>#VALUE!</v>
      </c>
      <c r="I173" s="150"/>
    </row>
    <row r="174" spans="1:9" ht="14.1" customHeight="1">
      <c r="A174" s="890" t="s">
        <v>2197</v>
      </c>
      <c r="B174" s="891" t="s">
        <v>216</v>
      </c>
      <c r="C174" s="892" t="s">
        <v>2198</v>
      </c>
      <c r="D174" s="893">
        <v>1</v>
      </c>
      <c r="E174" s="894"/>
      <c r="F174" s="903" t="s">
        <v>10416</v>
      </c>
      <c r="G174" s="179" t="e">
        <f>IF(F174="","",F174-F174*COMPASS!$U$11)</f>
        <v>#VALUE!</v>
      </c>
      <c r="I174" s="150"/>
    </row>
    <row r="175" spans="1:9" ht="14.1" customHeight="1">
      <c r="A175" s="890" t="s">
        <v>2199</v>
      </c>
      <c r="B175" s="891" t="s">
        <v>216</v>
      </c>
      <c r="C175" s="892" t="s">
        <v>2200</v>
      </c>
      <c r="D175" s="893">
        <v>1</v>
      </c>
      <c r="E175" s="894"/>
      <c r="F175" s="903" t="s">
        <v>10416</v>
      </c>
      <c r="G175" s="179" t="e">
        <f>IF(F175="","",F175-F175*COMPASS!$U$11)</f>
        <v>#VALUE!</v>
      </c>
      <c r="I175" s="150"/>
    </row>
    <row r="176" spans="1:9" ht="14.1" customHeight="1">
      <c r="A176" s="890" t="s">
        <v>2201</v>
      </c>
      <c r="B176" s="891" t="s">
        <v>216</v>
      </c>
      <c r="C176" s="892" t="s">
        <v>2202</v>
      </c>
      <c r="D176" s="893">
        <v>1</v>
      </c>
      <c r="E176" s="894"/>
      <c r="F176" s="903" t="s">
        <v>10416</v>
      </c>
      <c r="G176" s="179" t="e">
        <f>IF(F176="","",F176-F176*COMPASS!$U$11)</f>
        <v>#VALUE!</v>
      </c>
      <c r="I176" s="150"/>
    </row>
    <row r="177" spans="1:9" ht="14.1" customHeight="1">
      <c r="A177" s="890" t="s">
        <v>2203</v>
      </c>
      <c r="B177" s="891" t="s">
        <v>216</v>
      </c>
      <c r="C177" s="892" t="s">
        <v>2204</v>
      </c>
      <c r="D177" s="893">
        <v>1</v>
      </c>
      <c r="E177" s="894"/>
      <c r="F177" s="903" t="s">
        <v>10416</v>
      </c>
      <c r="G177" s="179" t="e">
        <f>IF(F177="","",F177-F177*COMPASS!$U$11)</f>
        <v>#VALUE!</v>
      </c>
      <c r="I177" s="150"/>
    </row>
    <row r="178" spans="1:9" ht="14.1" customHeight="1">
      <c r="A178" s="890" t="s">
        <v>2205</v>
      </c>
      <c r="B178" s="891" t="s">
        <v>216</v>
      </c>
      <c r="C178" s="892" t="s">
        <v>2206</v>
      </c>
      <c r="D178" s="893">
        <v>1</v>
      </c>
      <c r="E178" s="894"/>
      <c r="F178" s="903" t="s">
        <v>10416</v>
      </c>
      <c r="G178" s="179" t="e">
        <f>IF(F178="","",F178-F178*COMPASS!$U$11)</f>
        <v>#VALUE!</v>
      </c>
      <c r="I178" s="150"/>
    </row>
    <row r="179" spans="1:9" ht="14.1" customHeight="1">
      <c r="A179" s="890" t="s">
        <v>2207</v>
      </c>
      <c r="B179" s="891" t="s">
        <v>216</v>
      </c>
      <c r="C179" s="892" t="s">
        <v>2208</v>
      </c>
      <c r="D179" s="893">
        <v>1</v>
      </c>
      <c r="E179" s="894"/>
      <c r="F179" s="903" t="s">
        <v>10416</v>
      </c>
      <c r="G179" s="179" t="e">
        <f>IF(F179="","",F179-F179*COMPASS!$U$11)</f>
        <v>#VALUE!</v>
      </c>
      <c r="I179" s="150"/>
    </row>
    <row r="180" spans="1:9" ht="14.1" customHeight="1">
      <c r="A180" s="890" t="s">
        <v>2209</v>
      </c>
      <c r="B180" s="891" t="s">
        <v>216</v>
      </c>
      <c r="C180" s="892" t="s">
        <v>2210</v>
      </c>
      <c r="D180" s="893">
        <v>1</v>
      </c>
      <c r="E180" s="894"/>
      <c r="F180" s="903" t="s">
        <v>10416</v>
      </c>
      <c r="G180" s="179" t="e">
        <f>IF(F180="","",F180-F180*COMPASS!$U$11)</f>
        <v>#VALUE!</v>
      </c>
      <c r="I180" s="150"/>
    </row>
    <row r="181" spans="1:9" ht="14.1" customHeight="1">
      <c r="A181" s="890" t="s">
        <v>2211</v>
      </c>
      <c r="B181" s="891" t="s">
        <v>216</v>
      </c>
      <c r="C181" s="892" t="s">
        <v>2212</v>
      </c>
      <c r="D181" s="893">
        <v>1</v>
      </c>
      <c r="E181" s="894"/>
      <c r="F181" s="903" t="s">
        <v>10416</v>
      </c>
      <c r="G181" s="179" t="e">
        <f>IF(F181="","",F181-F181*COMPASS!$U$11)</f>
        <v>#VALUE!</v>
      </c>
      <c r="I181" s="150"/>
    </row>
    <row r="182" spans="1:9" ht="14.1" customHeight="1">
      <c r="A182" s="890" t="s">
        <v>2213</v>
      </c>
      <c r="B182" s="891" t="s">
        <v>216</v>
      </c>
      <c r="C182" s="892" t="s">
        <v>2214</v>
      </c>
      <c r="D182" s="893">
        <v>1</v>
      </c>
      <c r="E182" s="894"/>
      <c r="F182" s="903" t="s">
        <v>10416</v>
      </c>
      <c r="G182" s="179" t="e">
        <f>IF(F182="","",F182-F182*COMPASS!$U$11)</f>
        <v>#VALUE!</v>
      </c>
      <c r="I182" s="150"/>
    </row>
    <row r="183" spans="1:9" ht="14.1" customHeight="1">
      <c r="A183" s="890" t="s">
        <v>2215</v>
      </c>
      <c r="B183" s="891" t="s">
        <v>216</v>
      </c>
      <c r="C183" s="892" t="s">
        <v>2216</v>
      </c>
      <c r="D183" s="893">
        <v>1</v>
      </c>
      <c r="E183" s="894"/>
      <c r="F183" s="903" t="s">
        <v>10416</v>
      </c>
      <c r="G183" s="179" t="e">
        <f>IF(F183="","",F183-F183*COMPASS!$U$11)</f>
        <v>#VALUE!</v>
      </c>
      <c r="I183" s="150"/>
    </row>
    <row r="184" spans="1:9" ht="14.1" customHeight="1">
      <c r="A184" s="890" t="s">
        <v>2217</v>
      </c>
      <c r="B184" s="891" t="s">
        <v>216</v>
      </c>
      <c r="C184" s="892" t="s">
        <v>2218</v>
      </c>
      <c r="D184" s="893">
        <v>1</v>
      </c>
      <c r="E184" s="894"/>
      <c r="F184" s="903" t="s">
        <v>10416</v>
      </c>
      <c r="G184" s="179" t="e">
        <f>IF(F184="","",F184-F184*COMPASS!$U$11)</f>
        <v>#VALUE!</v>
      </c>
      <c r="I184" s="150"/>
    </row>
    <row r="185" spans="1:9" ht="14.1" customHeight="1">
      <c r="A185" s="890" t="s">
        <v>2219</v>
      </c>
      <c r="B185" s="891" t="s">
        <v>216</v>
      </c>
      <c r="C185" s="892" t="s">
        <v>2220</v>
      </c>
      <c r="D185" s="893">
        <v>1</v>
      </c>
      <c r="E185" s="894"/>
      <c r="F185" s="903" t="s">
        <v>10416</v>
      </c>
      <c r="G185" s="179" t="e">
        <f>IF(F185="","",F185-F185*COMPASS!$U$11)</f>
        <v>#VALUE!</v>
      </c>
      <c r="I185" s="150"/>
    </row>
    <row r="186" spans="1:9" ht="14.1" customHeight="1">
      <c r="A186" s="890" t="s">
        <v>2221</v>
      </c>
      <c r="B186" s="891" t="s">
        <v>216</v>
      </c>
      <c r="C186" s="892" t="s">
        <v>2222</v>
      </c>
      <c r="D186" s="893">
        <v>1</v>
      </c>
      <c r="E186" s="894"/>
      <c r="F186" s="903" t="s">
        <v>10416</v>
      </c>
      <c r="G186" s="179" t="e">
        <f>IF(F186="","",F186-F186*COMPASS!$U$11)</f>
        <v>#VALUE!</v>
      </c>
      <c r="I186" s="150"/>
    </row>
    <row r="187" spans="1:9" ht="14.1" customHeight="1">
      <c r="A187" s="890" t="s">
        <v>2223</v>
      </c>
      <c r="B187" s="891" t="s">
        <v>216</v>
      </c>
      <c r="C187" s="892" t="s">
        <v>2224</v>
      </c>
      <c r="D187" s="893">
        <v>1</v>
      </c>
      <c r="E187" s="894"/>
      <c r="F187" s="903" t="s">
        <v>10416</v>
      </c>
      <c r="G187" s="179" t="e">
        <f>IF(F187="","",F187-F187*COMPASS!$U$11)</f>
        <v>#VALUE!</v>
      </c>
      <c r="I187" s="150"/>
    </row>
    <row r="188" spans="1:9" ht="14.1" customHeight="1">
      <c r="A188" s="890" t="s">
        <v>2225</v>
      </c>
      <c r="B188" s="891" t="s">
        <v>216</v>
      </c>
      <c r="C188" s="892" t="s">
        <v>2226</v>
      </c>
      <c r="D188" s="893">
        <v>1</v>
      </c>
      <c r="E188" s="894"/>
      <c r="F188" s="903" t="s">
        <v>10416</v>
      </c>
      <c r="G188" s="179" t="e">
        <f>IF(F188="","",F188-F188*COMPASS!$U$11)</f>
        <v>#VALUE!</v>
      </c>
      <c r="I188" s="150"/>
    </row>
    <row r="189" spans="1:9" ht="14.1" customHeight="1">
      <c r="A189" s="890" t="s">
        <v>2227</v>
      </c>
      <c r="B189" s="891" t="s">
        <v>216</v>
      </c>
      <c r="C189" s="892" t="s">
        <v>2228</v>
      </c>
      <c r="D189" s="893">
        <v>1</v>
      </c>
      <c r="E189" s="894"/>
      <c r="F189" s="903" t="s">
        <v>10416</v>
      </c>
      <c r="G189" s="179" t="e">
        <f>IF(F189="","",F189-F189*COMPASS!$U$11)</f>
        <v>#VALUE!</v>
      </c>
      <c r="I189" s="150"/>
    </row>
    <row r="190" spans="1:9" ht="14.1" customHeight="1">
      <c r="A190" s="890" t="s">
        <v>2229</v>
      </c>
      <c r="B190" s="891" t="s">
        <v>216</v>
      </c>
      <c r="C190" s="892" t="s">
        <v>2230</v>
      </c>
      <c r="D190" s="893">
        <v>1</v>
      </c>
      <c r="E190" s="894"/>
      <c r="F190" s="903" t="s">
        <v>10416</v>
      </c>
      <c r="G190" s="179" t="e">
        <f>IF(F190="","",F190-F190*COMPASS!$U$11)</f>
        <v>#VALUE!</v>
      </c>
      <c r="I190" s="150"/>
    </row>
    <row r="191" spans="1:9" ht="14.1" customHeight="1">
      <c r="A191" s="890" t="s">
        <v>2231</v>
      </c>
      <c r="B191" s="891" t="s">
        <v>216</v>
      </c>
      <c r="C191" s="892" t="s">
        <v>2232</v>
      </c>
      <c r="D191" s="893">
        <v>1</v>
      </c>
      <c r="E191" s="894"/>
      <c r="F191" s="903" t="s">
        <v>10416</v>
      </c>
      <c r="G191" s="179" t="e">
        <f>IF(F191="","",F191-F191*COMPASS!$U$11)</f>
        <v>#VALUE!</v>
      </c>
      <c r="I191" s="150"/>
    </row>
    <row r="192" spans="1:9" ht="14.1" customHeight="1">
      <c r="A192" s="890" t="s">
        <v>2233</v>
      </c>
      <c r="B192" s="891" t="s">
        <v>216</v>
      </c>
      <c r="C192" s="892" t="s">
        <v>2234</v>
      </c>
      <c r="D192" s="893">
        <v>1</v>
      </c>
      <c r="E192" s="894"/>
      <c r="F192" s="903" t="s">
        <v>10416</v>
      </c>
      <c r="G192" s="179" t="e">
        <f>IF(F192="","",F192-F192*COMPASS!$U$11)</f>
        <v>#VALUE!</v>
      </c>
      <c r="I192" s="150"/>
    </row>
    <row r="193" spans="1:9" ht="14.1" customHeight="1">
      <c r="A193" s="890" t="s">
        <v>2235</v>
      </c>
      <c r="B193" s="891" t="s">
        <v>216</v>
      </c>
      <c r="C193" s="892" t="s">
        <v>2236</v>
      </c>
      <c r="D193" s="893">
        <v>1</v>
      </c>
      <c r="E193" s="894"/>
      <c r="F193" s="903" t="s">
        <v>10416</v>
      </c>
      <c r="G193" s="179" t="e">
        <f>IF(F193="","",F193-F193*COMPASS!$U$11)</f>
        <v>#VALUE!</v>
      </c>
      <c r="I193" s="150"/>
    </row>
    <row r="194" spans="1:9" ht="14.1" customHeight="1">
      <c r="A194" s="890" t="s">
        <v>2237</v>
      </c>
      <c r="B194" s="891" t="s">
        <v>216</v>
      </c>
      <c r="C194" s="892" t="s">
        <v>2238</v>
      </c>
      <c r="D194" s="893">
        <v>1</v>
      </c>
      <c r="E194" s="894"/>
      <c r="F194" s="903" t="s">
        <v>10416</v>
      </c>
      <c r="G194" s="179" t="e">
        <f>IF(F194="","",F194-F194*COMPASS!$U$11)</f>
        <v>#VALUE!</v>
      </c>
      <c r="I194" s="150"/>
    </row>
    <row r="195" spans="1:9" ht="14.1" customHeight="1">
      <c r="A195" s="925" t="s">
        <v>4499</v>
      </c>
      <c r="B195" s="926"/>
      <c r="C195" s="927"/>
      <c r="D195" s="928"/>
      <c r="E195" s="929"/>
      <c r="F195" s="933"/>
      <c r="G195" s="179" t="str">
        <f>IF(F195="","",F195-F195*COMPASS!$U$11)</f>
        <v/>
      </c>
      <c r="I195" s="150"/>
    </row>
    <row r="196" spans="1:9" ht="14.1" customHeight="1">
      <c r="A196" s="890" t="s">
        <v>2239</v>
      </c>
      <c r="B196" s="891" t="s">
        <v>216</v>
      </c>
      <c r="C196" s="892" t="s">
        <v>2240</v>
      </c>
      <c r="D196" s="893">
        <v>1</v>
      </c>
      <c r="E196" s="894"/>
      <c r="F196" s="903" t="s">
        <v>10416</v>
      </c>
      <c r="G196" s="179" t="e">
        <f>IF(F196="","",F196-F196*COMPASS!$U$11)</f>
        <v>#VALUE!</v>
      </c>
      <c r="I196" s="150"/>
    </row>
    <row r="197" spans="1:9" ht="14.1" customHeight="1">
      <c r="A197" s="890" t="s">
        <v>2241</v>
      </c>
      <c r="B197" s="891" t="s">
        <v>216</v>
      </c>
      <c r="C197" s="892" t="s">
        <v>2242</v>
      </c>
      <c r="D197" s="893">
        <v>1</v>
      </c>
      <c r="E197" s="894"/>
      <c r="F197" s="903" t="s">
        <v>10416</v>
      </c>
      <c r="G197" s="179" t="e">
        <f>IF(F197="","",F197-F197*COMPASS!$U$11)</f>
        <v>#VALUE!</v>
      </c>
      <c r="I197" s="150"/>
    </row>
    <row r="198" spans="1:9" ht="14.1" customHeight="1">
      <c r="A198" s="890" t="s">
        <v>2243</v>
      </c>
      <c r="B198" s="891" t="s">
        <v>216</v>
      </c>
      <c r="C198" s="892" t="s">
        <v>2244</v>
      </c>
      <c r="D198" s="893">
        <v>1</v>
      </c>
      <c r="E198" s="894"/>
      <c r="F198" s="903" t="s">
        <v>10416</v>
      </c>
      <c r="G198" s="179" t="e">
        <f>IF(F198="","",F198-F198*COMPASS!$U$11)</f>
        <v>#VALUE!</v>
      </c>
      <c r="I198" s="150"/>
    </row>
    <row r="199" spans="1:9" ht="14.1" customHeight="1">
      <c r="A199" s="890" t="s">
        <v>2245</v>
      </c>
      <c r="B199" s="891" t="s">
        <v>216</v>
      </c>
      <c r="C199" s="892" t="s">
        <v>2246</v>
      </c>
      <c r="D199" s="893">
        <v>1</v>
      </c>
      <c r="E199" s="894"/>
      <c r="F199" s="903" t="s">
        <v>10416</v>
      </c>
      <c r="G199" s="179" t="e">
        <f>IF(F199="","",F199-F199*COMPASS!$U$11)</f>
        <v>#VALUE!</v>
      </c>
      <c r="I199" s="150"/>
    </row>
    <row r="200" spans="1:9" ht="14.1" customHeight="1">
      <c r="A200" s="890" t="s">
        <v>2247</v>
      </c>
      <c r="B200" s="891" t="s">
        <v>216</v>
      </c>
      <c r="C200" s="892" t="s">
        <v>2248</v>
      </c>
      <c r="D200" s="893">
        <v>1</v>
      </c>
      <c r="E200" s="894"/>
      <c r="F200" s="903" t="s">
        <v>10416</v>
      </c>
      <c r="G200" s="179" t="e">
        <f>IF(F200="","",F200-F200*COMPASS!$U$11)</f>
        <v>#VALUE!</v>
      </c>
      <c r="I200" s="150"/>
    </row>
    <row r="201" spans="1:9" ht="14.1" customHeight="1">
      <c r="A201" s="890" t="s">
        <v>2249</v>
      </c>
      <c r="B201" s="891" t="s">
        <v>216</v>
      </c>
      <c r="C201" s="892" t="s">
        <v>2250</v>
      </c>
      <c r="D201" s="893">
        <v>1</v>
      </c>
      <c r="E201" s="894"/>
      <c r="F201" s="903" t="s">
        <v>10416</v>
      </c>
      <c r="G201" s="179" t="e">
        <f>IF(F201="","",F201-F201*COMPASS!$U$11)</f>
        <v>#VALUE!</v>
      </c>
      <c r="I201" s="150"/>
    </row>
    <row r="202" spans="1:9" ht="14.1" customHeight="1">
      <c r="A202" s="890" t="s">
        <v>2251</v>
      </c>
      <c r="B202" s="891" t="s">
        <v>216</v>
      </c>
      <c r="C202" s="892" t="s">
        <v>2252</v>
      </c>
      <c r="D202" s="893">
        <v>1</v>
      </c>
      <c r="E202" s="894"/>
      <c r="F202" s="903" t="s">
        <v>10416</v>
      </c>
      <c r="G202" s="179" t="e">
        <f>IF(F202="","",F202-F202*COMPASS!$U$11)</f>
        <v>#VALUE!</v>
      </c>
      <c r="I202" s="150"/>
    </row>
    <row r="203" spans="1:9" ht="14.1" customHeight="1">
      <c r="A203" s="890" t="s">
        <v>2253</v>
      </c>
      <c r="B203" s="891" t="s">
        <v>216</v>
      </c>
      <c r="C203" s="892" t="s">
        <v>2254</v>
      </c>
      <c r="D203" s="893">
        <v>1</v>
      </c>
      <c r="E203" s="894"/>
      <c r="F203" s="903" t="s">
        <v>10416</v>
      </c>
      <c r="G203" s="179" t="e">
        <f>IF(F203="","",F203-F203*COMPASS!$U$11)</f>
        <v>#VALUE!</v>
      </c>
      <c r="I203" s="150"/>
    </row>
    <row r="204" spans="1:9" ht="14.1" customHeight="1">
      <c r="A204" s="890" t="s">
        <v>2255</v>
      </c>
      <c r="B204" s="891" t="s">
        <v>216</v>
      </c>
      <c r="C204" s="892" t="s">
        <v>2256</v>
      </c>
      <c r="D204" s="893">
        <v>1</v>
      </c>
      <c r="E204" s="894"/>
      <c r="F204" s="903" t="s">
        <v>10416</v>
      </c>
      <c r="G204" s="179" t="e">
        <f>IF(F204="","",F204-F204*COMPASS!$U$11)</f>
        <v>#VALUE!</v>
      </c>
      <c r="I204" s="150"/>
    </row>
    <row r="205" spans="1:9" ht="14.1" customHeight="1">
      <c r="A205" s="890" t="s">
        <v>2257</v>
      </c>
      <c r="B205" s="891" t="s">
        <v>216</v>
      </c>
      <c r="C205" s="892" t="s">
        <v>2258</v>
      </c>
      <c r="D205" s="893">
        <v>1</v>
      </c>
      <c r="E205" s="894"/>
      <c r="F205" s="903" t="s">
        <v>10416</v>
      </c>
      <c r="G205" s="179" t="e">
        <f>IF(F205="","",F205-F205*COMPASS!$U$11)</f>
        <v>#VALUE!</v>
      </c>
      <c r="I205" s="150"/>
    </row>
    <row r="206" spans="1:9" ht="14.1" customHeight="1">
      <c r="A206" s="890" t="s">
        <v>2259</v>
      </c>
      <c r="B206" s="891" t="s">
        <v>216</v>
      </c>
      <c r="C206" s="892" t="s">
        <v>2260</v>
      </c>
      <c r="D206" s="893">
        <v>1</v>
      </c>
      <c r="E206" s="894"/>
      <c r="F206" s="903" t="s">
        <v>10416</v>
      </c>
      <c r="G206" s="179" t="e">
        <f>IF(F206="","",F206-F206*COMPASS!$U$11)</f>
        <v>#VALUE!</v>
      </c>
      <c r="I206" s="150"/>
    </row>
    <row r="207" spans="1:9" ht="14.1" customHeight="1">
      <c r="A207" s="890" t="s">
        <v>2261</v>
      </c>
      <c r="B207" s="891" t="s">
        <v>216</v>
      </c>
      <c r="C207" s="892" t="s">
        <v>2262</v>
      </c>
      <c r="D207" s="893">
        <v>1</v>
      </c>
      <c r="E207" s="894"/>
      <c r="F207" s="903" t="s">
        <v>10416</v>
      </c>
      <c r="G207" s="179" t="e">
        <f>IF(F207="","",F207-F207*COMPASS!$U$11)</f>
        <v>#VALUE!</v>
      </c>
      <c r="I207" s="150"/>
    </row>
    <row r="208" spans="1:9" ht="14.1" customHeight="1">
      <c r="A208" s="890" t="s">
        <v>2263</v>
      </c>
      <c r="B208" s="891" t="s">
        <v>216</v>
      </c>
      <c r="C208" s="892" t="s">
        <v>2264</v>
      </c>
      <c r="D208" s="893">
        <v>1</v>
      </c>
      <c r="E208" s="894"/>
      <c r="F208" s="903" t="s">
        <v>10416</v>
      </c>
      <c r="G208" s="179" t="e">
        <f>IF(F208="","",F208-F208*COMPASS!$U$11)</f>
        <v>#VALUE!</v>
      </c>
      <c r="I208" s="150"/>
    </row>
    <row r="209" spans="1:9" ht="14.1" customHeight="1">
      <c r="A209" s="890" t="s">
        <v>2265</v>
      </c>
      <c r="B209" s="891" t="s">
        <v>216</v>
      </c>
      <c r="C209" s="892" t="s">
        <v>2266</v>
      </c>
      <c r="D209" s="893">
        <v>1</v>
      </c>
      <c r="E209" s="894"/>
      <c r="F209" s="903" t="s">
        <v>10416</v>
      </c>
      <c r="G209" s="179" t="e">
        <f>IF(F209="","",F209-F209*COMPASS!$U$11)</f>
        <v>#VALUE!</v>
      </c>
      <c r="I209" s="150"/>
    </row>
    <row r="210" spans="1:9" ht="14.1" customHeight="1">
      <c r="A210" s="890" t="s">
        <v>2267</v>
      </c>
      <c r="B210" s="891" t="s">
        <v>216</v>
      </c>
      <c r="C210" s="892" t="s">
        <v>2268</v>
      </c>
      <c r="D210" s="893">
        <v>1</v>
      </c>
      <c r="E210" s="894"/>
      <c r="F210" s="903" t="s">
        <v>10416</v>
      </c>
      <c r="G210" s="179" t="e">
        <f>IF(F210="","",F210-F210*COMPASS!$U$11)</f>
        <v>#VALUE!</v>
      </c>
      <c r="I210" s="150"/>
    </row>
    <row r="211" spans="1:9" ht="14.1" customHeight="1">
      <c r="A211" s="890" t="s">
        <v>2269</v>
      </c>
      <c r="B211" s="891" t="s">
        <v>216</v>
      </c>
      <c r="C211" s="892" t="s">
        <v>2270</v>
      </c>
      <c r="D211" s="893">
        <v>1</v>
      </c>
      <c r="E211" s="894"/>
      <c r="F211" s="903" t="s">
        <v>10416</v>
      </c>
      <c r="G211" s="179" t="e">
        <f>IF(F211="","",F211-F211*COMPASS!$U$11)</f>
        <v>#VALUE!</v>
      </c>
      <c r="I211" s="150"/>
    </row>
    <row r="212" spans="1:9" ht="14.1" customHeight="1">
      <c r="A212" s="890" t="s">
        <v>2271</v>
      </c>
      <c r="B212" s="891" t="s">
        <v>216</v>
      </c>
      <c r="C212" s="892" t="s">
        <v>2272</v>
      </c>
      <c r="D212" s="893">
        <v>1</v>
      </c>
      <c r="E212" s="894"/>
      <c r="F212" s="903" t="s">
        <v>10416</v>
      </c>
      <c r="G212" s="179" t="e">
        <f>IF(F212="","",F212-F212*COMPASS!$U$11)</f>
        <v>#VALUE!</v>
      </c>
      <c r="I212" s="150"/>
    </row>
    <row r="213" spans="1:9" ht="14.1" customHeight="1">
      <c r="A213" s="890" t="s">
        <v>2273</v>
      </c>
      <c r="B213" s="891" t="s">
        <v>216</v>
      </c>
      <c r="C213" s="892" t="s">
        <v>2274</v>
      </c>
      <c r="D213" s="893">
        <v>1</v>
      </c>
      <c r="E213" s="894"/>
      <c r="F213" s="903" t="s">
        <v>10416</v>
      </c>
      <c r="G213" s="179" t="e">
        <f>IF(F213="","",F213-F213*COMPASS!$U$11)</f>
        <v>#VALUE!</v>
      </c>
      <c r="I213" s="150"/>
    </row>
    <row r="214" spans="1:9" ht="14.1" customHeight="1">
      <c r="A214" s="890" t="s">
        <v>2275</v>
      </c>
      <c r="B214" s="891" t="s">
        <v>216</v>
      </c>
      <c r="C214" s="892" t="s">
        <v>2276</v>
      </c>
      <c r="D214" s="893">
        <v>1</v>
      </c>
      <c r="E214" s="894"/>
      <c r="F214" s="903" t="s">
        <v>10416</v>
      </c>
      <c r="G214" s="179" t="e">
        <f>IF(F214="","",F214-F214*COMPASS!$U$11)</f>
        <v>#VALUE!</v>
      </c>
      <c r="I214" s="150"/>
    </row>
    <row r="215" spans="1:9" ht="14.1" customHeight="1">
      <c r="A215" s="890" t="s">
        <v>2277</v>
      </c>
      <c r="B215" s="891" t="s">
        <v>216</v>
      </c>
      <c r="C215" s="892" t="s">
        <v>2278</v>
      </c>
      <c r="D215" s="893">
        <v>1</v>
      </c>
      <c r="E215" s="894"/>
      <c r="F215" s="903" t="s">
        <v>10416</v>
      </c>
      <c r="G215" s="179" t="e">
        <f>IF(F215="","",F215-F215*COMPASS!$U$11)</f>
        <v>#VALUE!</v>
      </c>
      <c r="I215" s="150"/>
    </row>
    <row r="216" spans="1:9" ht="14.1" customHeight="1">
      <c r="A216" s="890" t="s">
        <v>2279</v>
      </c>
      <c r="B216" s="891" t="s">
        <v>216</v>
      </c>
      <c r="C216" s="892" t="s">
        <v>2280</v>
      </c>
      <c r="D216" s="893">
        <v>1</v>
      </c>
      <c r="E216" s="894"/>
      <c r="F216" s="903" t="s">
        <v>10416</v>
      </c>
      <c r="G216" s="179" t="e">
        <f>IF(F216="","",F216-F216*COMPASS!$U$11)</f>
        <v>#VALUE!</v>
      </c>
      <c r="I216" s="150"/>
    </row>
    <row r="217" spans="1:9" ht="14.1" customHeight="1">
      <c r="A217" s="890" t="s">
        <v>2281</v>
      </c>
      <c r="B217" s="891" t="s">
        <v>216</v>
      </c>
      <c r="C217" s="892" t="s">
        <v>2282</v>
      </c>
      <c r="D217" s="893">
        <v>1</v>
      </c>
      <c r="E217" s="894"/>
      <c r="F217" s="903" t="s">
        <v>10416</v>
      </c>
      <c r="G217" s="179" t="e">
        <f>IF(F217="","",F217-F217*COMPASS!$U$11)</f>
        <v>#VALUE!</v>
      </c>
      <c r="I217" s="150"/>
    </row>
    <row r="218" spans="1:9" ht="14.1" customHeight="1">
      <c r="A218" s="890" t="s">
        <v>2283</v>
      </c>
      <c r="B218" s="891" t="s">
        <v>216</v>
      </c>
      <c r="C218" s="892" t="s">
        <v>2284</v>
      </c>
      <c r="D218" s="893">
        <v>1</v>
      </c>
      <c r="E218" s="894"/>
      <c r="F218" s="903" t="s">
        <v>10416</v>
      </c>
      <c r="G218" s="179" t="e">
        <f>IF(F218="","",F218-F218*COMPASS!$U$11)</f>
        <v>#VALUE!</v>
      </c>
      <c r="I218" s="150"/>
    </row>
    <row r="219" spans="1:9" ht="14.1" customHeight="1">
      <c r="A219" s="890" t="s">
        <v>2285</v>
      </c>
      <c r="B219" s="891" t="s">
        <v>216</v>
      </c>
      <c r="C219" s="892" t="s">
        <v>2286</v>
      </c>
      <c r="D219" s="893">
        <v>1</v>
      </c>
      <c r="E219" s="894"/>
      <c r="F219" s="903" t="s">
        <v>10416</v>
      </c>
      <c r="G219" s="179" t="e">
        <f>IF(F219="","",F219-F219*COMPASS!$U$11)</f>
        <v>#VALUE!</v>
      </c>
      <c r="I219" s="150"/>
    </row>
    <row r="220" spans="1:9" ht="14.1" customHeight="1">
      <c r="A220" s="890" t="s">
        <v>2287</v>
      </c>
      <c r="B220" s="891" t="s">
        <v>216</v>
      </c>
      <c r="C220" s="892" t="s">
        <v>2288</v>
      </c>
      <c r="D220" s="893">
        <v>1</v>
      </c>
      <c r="E220" s="894"/>
      <c r="F220" s="903" t="s">
        <v>10416</v>
      </c>
      <c r="G220" s="179" t="e">
        <f>IF(F220="","",F220-F220*COMPASS!$U$11)</f>
        <v>#VALUE!</v>
      </c>
      <c r="I220" s="150"/>
    </row>
    <row r="221" spans="1:9" ht="14.1" customHeight="1">
      <c r="A221" s="890" t="s">
        <v>2289</v>
      </c>
      <c r="B221" s="891" t="s">
        <v>216</v>
      </c>
      <c r="C221" s="892" t="s">
        <v>2290</v>
      </c>
      <c r="D221" s="893">
        <v>1</v>
      </c>
      <c r="E221" s="894"/>
      <c r="F221" s="903" t="s">
        <v>10416</v>
      </c>
      <c r="G221" s="179" t="e">
        <f>IF(F221="","",F221-F221*COMPASS!$U$11)</f>
        <v>#VALUE!</v>
      </c>
      <c r="I221" s="150"/>
    </row>
    <row r="222" spans="1:9" ht="14.1" customHeight="1">
      <c r="A222" s="890" t="s">
        <v>2291</v>
      </c>
      <c r="B222" s="891" t="s">
        <v>216</v>
      </c>
      <c r="C222" s="892" t="s">
        <v>2292</v>
      </c>
      <c r="D222" s="893">
        <v>1</v>
      </c>
      <c r="E222" s="894"/>
      <c r="F222" s="903" t="s">
        <v>10416</v>
      </c>
      <c r="G222" s="179" t="e">
        <f>IF(F222="","",F222-F222*COMPASS!$U$11)</f>
        <v>#VALUE!</v>
      </c>
      <c r="I222" s="150"/>
    </row>
    <row r="223" spans="1:9" ht="14.1" customHeight="1">
      <c r="A223" s="890" t="s">
        <v>2293</v>
      </c>
      <c r="B223" s="891" t="s">
        <v>216</v>
      </c>
      <c r="C223" s="892" t="s">
        <v>2294</v>
      </c>
      <c r="D223" s="893">
        <v>1</v>
      </c>
      <c r="E223" s="894"/>
      <c r="F223" s="903" t="s">
        <v>10416</v>
      </c>
      <c r="G223" s="179" t="e">
        <f>IF(F223="","",F223-F223*COMPASS!$U$11)</f>
        <v>#VALUE!</v>
      </c>
      <c r="I223" s="150"/>
    </row>
    <row r="224" spans="1:9" ht="14.1" customHeight="1">
      <c r="A224" s="890" t="s">
        <v>2295</v>
      </c>
      <c r="B224" s="891" t="s">
        <v>216</v>
      </c>
      <c r="C224" s="892" t="s">
        <v>2296</v>
      </c>
      <c r="D224" s="893">
        <v>1</v>
      </c>
      <c r="E224" s="894"/>
      <c r="F224" s="903" t="s">
        <v>10416</v>
      </c>
      <c r="G224" s="179" t="e">
        <f>IF(F224="","",F224-F224*COMPASS!$U$11)</f>
        <v>#VALUE!</v>
      </c>
      <c r="I224" s="150"/>
    </row>
    <row r="225" spans="1:9" ht="14.1" customHeight="1">
      <c r="A225" s="890" t="s">
        <v>2297</v>
      </c>
      <c r="B225" s="891" t="s">
        <v>216</v>
      </c>
      <c r="C225" s="892" t="s">
        <v>2298</v>
      </c>
      <c r="D225" s="893">
        <v>1</v>
      </c>
      <c r="E225" s="894"/>
      <c r="F225" s="903" t="s">
        <v>10416</v>
      </c>
      <c r="G225" s="179" t="e">
        <f>IF(F225="","",F225-F225*COMPASS!$U$11)</f>
        <v>#VALUE!</v>
      </c>
      <c r="I225" s="150"/>
    </row>
    <row r="226" spans="1:9" ht="14.1" customHeight="1">
      <c r="A226" s="925" t="s">
        <v>4500</v>
      </c>
      <c r="B226" s="926"/>
      <c r="C226" s="927"/>
      <c r="D226" s="928"/>
      <c r="E226" s="929"/>
      <c r="F226" s="933"/>
      <c r="G226" s="179" t="str">
        <f>IF(F226="","",F226-F226*COMPASS!$U$11)</f>
        <v/>
      </c>
      <c r="I226" s="150"/>
    </row>
    <row r="227" spans="1:9" ht="14.1" customHeight="1">
      <c r="A227" s="890" t="s">
        <v>2299</v>
      </c>
      <c r="B227" s="891" t="s">
        <v>216</v>
      </c>
      <c r="C227" s="892" t="s">
        <v>2300</v>
      </c>
      <c r="D227" s="893">
        <v>1</v>
      </c>
      <c r="E227" s="894"/>
      <c r="F227" s="903" t="s">
        <v>10416</v>
      </c>
      <c r="G227" s="179" t="e">
        <f>IF(F227="","",F227-F227*COMPASS!$U$11)</f>
        <v>#VALUE!</v>
      </c>
      <c r="I227" s="150"/>
    </row>
    <row r="228" spans="1:9" ht="14.1" customHeight="1">
      <c r="A228" s="890" t="s">
        <v>2301</v>
      </c>
      <c r="B228" s="891" t="s">
        <v>216</v>
      </c>
      <c r="C228" s="892" t="s">
        <v>2302</v>
      </c>
      <c r="D228" s="893">
        <v>1</v>
      </c>
      <c r="E228" s="894"/>
      <c r="F228" s="903" t="s">
        <v>10416</v>
      </c>
      <c r="G228" s="179" t="e">
        <f>IF(F228="","",F228-F228*COMPASS!$U$11)</f>
        <v>#VALUE!</v>
      </c>
      <c r="I228" s="150"/>
    </row>
    <row r="229" spans="1:9" ht="14.1" customHeight="1">
      <c r="A229" s="890" t="s">
        <v>2303</v>
      </c>
      <c r="B229" s="891" t="s">
        <v>216</v>
      </c>
      <c r="C229" s="892" t="s">
        <v>2304</v>
      </c>
      <c r="D229" s="893">
        <v>1</v>
      </c>
      <c r="E229" s="894"/>
      <c r="F229" s="903" t="s">
        <v>10416</v>
      </c>
      <c r="G229" s="179" t="e">
        <f>IF(F229="","",F229-F229*COMPASS!$U$11)</f>
        <v>#VALUE!</v>
      </c>
      <c r="I229" s="150"/>
    </row>
    <row r="230" spans="1:9" ht="14.1" customHeight="1">
      <c r="A230" s="890" t="s">
        <v>2305</v>
      </c>
      <c r="B230" s="891" t="s">
        <v>216</v>
      </c>
      <c r="C230" s="892" t="s">
        <v>2306</v>
      </c>
      <c r="D230" s="893">
        <v>1</v>
      </c>
      <c r="E230" s="894"/>
      <c r="F230" s="903" t="s">
        <v>10416</v>
      </c>
      <c r="G230" s="179" t="e">
        <f>IF(F230="","",F230-F230*COMPASS!$U$11)</f>
        <v>#VALUE!</v>
      </c>
      <c r="I230" s="150"/>
    </row>
    <row r="231" spans="1:9" ht="14.1" customHeight="1">
      <c r="A231" s="890" t="s">
        <v>2307</v>
      </c>
      <c r="B231" s="891" t="s">
        <v>216</v>
      </c>
      <c r="C231" s="892" t="s">
        <v>2308</v>
      </c>
      <c r="D231" s="893">
        <v>1</v>
      </c>
      <c r="E231" s="894"/>
      <c r="F231" s="903" t="s">
        <v>10416</v>
      </c>
      <c r="G231" s="179" t="e">
        <f>IF(F231="","",F231-F231*COMPASS!$U$11)</f>
        <v>#VALUE!</v>
      </c>
      <c r="I231" s="150"/>
    </row>
    <row r="232" spans="1:9" ht="14.1" customHeight="1">
      <c r="A232" s="890" t="s">
        <v>2309</v>
      </c>
      <c r="B232" s="891" t="s">
        <v>216</v>
      </c>
      <c r="C232" s="892" t="s">
        <v>2310</v>
      </c>
      <c r="D232" s="893">
        <v>1</v>
      </c>
      <c r="E232" s="894"/>
      <c r="F232" s="903" t="s">
        <v>10416</v>
      </c>
      <c r="G232" s="179" t="e">
        <f>IF(F232="","",F232-F232*COMPASS!$U$11)</f>
        <v>#VALUE!</v>
      </c>
      <c r="I232" s="150"/>
    </row>
    <row r="233" spans="1:9" ht="14.1" customHeight="1">
      <c r="A233" s="890" t="s">
        <v>2311</v>
      </c>
      <c r="B233" s="891" t="s">
        <v>216</v>
      </c>
      <c r="C233" s="892" t="s">
        <v>2312</v>
      </c>
      <c r="D233" s="893">
        <v>1</v>
      </c>
      <c r="E233" s="894"/>
      <c r="F233" s="903" t="s">
        <v>10416</v>
      </c>
      <c r="G233" s="179" t="e">
        <f>IF(F233="","",F233-F233*COMPASS!$U$11)</f>
        <v>#VALUE!</v>
      </c>
      <c r="I233" s="150"/>
    </row>
    <row r="234" spans="1:9" ht="14.1" customHeight="1">
      <c r="A234" s="890" t="s">
        <v>2313</v>
      </c>
      <c r="B234" s="891" t="s">
        <v>216</v>
      </c>
      <c r="C234" s="892" t="s">
        <v>2314</v>
      </c>
      <c r="D234" s="893">
        <v>1</v>
      </c>
      <c r="E234" s="894"/>
      <c r="F234" s="903" t="s">
        <v>10416</v>
      </c>
      <c r="G234" s="179" t="e">
        <f>IF(F234="","",F234-F234*COMPASS!$U$11)</f>
        <v>#VALUE!</v>
      </c>
      <c r="I234" s="150"/>
    </row>
    <row r="235" spans="1:9" ht="14.1" customHeight="1">
      <c r="A235" s="890" t="s">
        <v>2315</v>
      </c>
      <c r="B235" s="891" t="s">
        <v>216</v>
      </c>
      <c r="C235" s="892" t="s">
        <v>2316</v>
      </c>
      <c r="D235" s="893">
        <v>1</v>
      </c>
      <c r="E235" s="894"/>
      <c r="F235" s="903" t="s">
        <v>10416</v>
      </c>
      <c r="G235" s="179" t="e">
        <f>IF(F235="","",F235-F235*COMPASS!$U$11)</f>
        <v>#VALUE!</v>
      </c>
      <c r="I235" s="150"/>
    </row>
    <row r="236" spans="1:9" ht="14.1" customHeight="1">
      <c r="A236" s="890" t="s">
        <v>2317</v>
      </c>
      <c r="B236" s="891" t="s">
        <v>216</v>
      </c>
      <c r="C236" s="892" t="s">
        <v>2318</v>
      </c>
      <c r="D236" s="893">
        <v>1</v>
      </c>
      <c r="E236" s="894"/>
      <c r="F236" s="903" t="s">
        <v>10416</v>
      </c>
      <c r="G236" s="179" t="e">
        <f>IF(F236="","",F236-F236*COMPASS!$U$11)</f>
        <v>#VALUE!</v>
      </c>
      <c r="I236" s="150"/>
    </row>
    <row r="237" spans="1:9" ht="14.1" customHeight="1">
      <c r="A237" s="890" t="s">
        <v>2319</v>
      </c>
      <c r="B237" s="891" t="s">
        <v>216</v>
      </c>
      <c r="C237" s="892" t="s">
        <v>2320</v>
      </c>
      <c r="D237" s="893">
        <v>1</v>
      </c>
      <c r="E237" s="894"/>
      <c r="F237" s="903" t="s">
        <v>10416</v>
      </c>
      <c r="G237" s="179" t="e">
        <f>IF(F237="","",F237-F237*COMPASS!$U$11)</f>
        <v>#VALUE!</v>
      </c>
      <c r="I237" s="150"/>
    </row>
    <row r="238" spans="1:9" ht="14.1" customHeight="1">
      <c r="A238" s="890" t="s">
        <v>2321</v>
      </c>
      <c r="B238" s="891" t="s">
        <v>216</v>
      </c>
      <c r="C238" s="892" t="s">
        <v>2322</v>
      </c>
      <c r="D238" s="893">
        <v>1</v>
      </c>
      <c r="E238" s="894"/>
      <c r="F238" s="903" t="s">
        <v>10416</v>
      </c>
      <c r="G238" s="179" t="e">
        <f>IF(F238="","",F238-F238*COMPASS!$U$11)</f>
        <v>#VALUE!</v>
      </c>
      <c r="I238" s="150"/>
    </row>
    <row r="239" spans="1:9" ht="14.1" customHeight="1">
      <c r="A239" s="890" t="s">
        <v>2323</v>
      </c>
      <c r="B239" s="891" t="s">
        <v>216</v>
      </c>
      <c r="C239" s="892" t="s">
        <v>2324</v>
      </c>
      <c r="D239" s="893">
        <v>1</v>
      </c>
      <c r="E239" s="894"/>
      <c r="F239" s="903" t="s">
        <v>10416</v>
      </c>
      <c r="G239" s="179" t="e">
        <f>IF(F239="","",F239-F239*COMPASS!$U$11)</f>
        <v>#VALUE!</v>
      </c>
      <c r="I239" s="150"/>
    </row>
    <row r="240" spans="1:9" ht="14.1" customHeight="1">
      <c r="A240" s="890" t="s">
        <v>2325</v>
      </c>
      <c r="B240" s="891" t="s">
        <v>216</v>
      </c>
      <c r="C240" s="892" t="s">
        <v>2326</v>
      </c>
      <c r="D240" s="893">
        <v>1</v>
      </c>
      <c r="E240" s="894"/>
      <c r="F240" s="903" t="s">
        <v>10416</v>
      </c>
      <c r="G240" s="179" t="e">
        <f>IF(F240="","",F240-F240*COMPASS!$U$11)</f>
        <v>#VALUE!</v>
      </c>
      <c r="I240" s="150"/>
    </row>
    <row r="241" spans="1:9" ht="14.1" customHeight="1">
      <c r="A241" s="890" t="s">
        <v>2327</v>
      </c>
      <c r="B241" s="891" t="s">
        <v>216</v>
      </c>
      <c r="C241" s="892" t="s">
        <v>2328</v>
      </c>
      <c r="D241" s="893">
        <v>1</v>
      </c>
      <c r="E241" s="894"/>
      <c r="F241" s="903" t="s">
        <v>10416</v>
      </c>
      <c r="G241" s="179" t="e">
        <f>IF(F241="","",F241-F241*COMPASS!$U$11)</f>
        <v>#VALUE!</v>
      </c>
      <c r="I241" s="150"/>
    </row>
    <row r="242" spans="1:9" ht="14.1" customHeight="1">
      <c r="A242" s="890" t="s">
        <v>2329</v>
      </c>
      <c r="B242" s="891" t="s">
        <v>216</v>
      </c>
      <c r="C242" s="892" t="s">
        <v>2330</v>
      </c>
      <c r="D242" s="893">
        <v>1</v>
      </c>
      <c r="E242" s="894"/>
      <c r="F242" s="903" t="s">
        <v>10416</v>
      </c>
      <c r="G242" s="179" t="e">
        <f>IF(F242="","",F242-F242*COMPASS!$U$11)</f>
        <v>#VALUE!</v>
      </c>
      <c r="I242" s="150"/>
    </row>
    <row r="243" spans="1:9" ht="14.1" customHeight="1">
      <c r="A243" s="890" t="s">
        <v>2331</v>
      </c>
      <c r="B243" s="891" t="s">
        <v>216</v>
      </c>
      <c r="C243" s="892" t="s">
        <v>2332</v>
      </c>
      <c r="D243" s="893">
        <v>1</v>
      </c>
      <c r="E243" s="894"/>
      <c r="F243" s="903" t="s">
        <v>10416</v>
      </c>
      <c r="G243" s="179" t="e">
        <f>IF(F243="","",F243-F243*COMPASS!$U$11)</f>
        <v>#VALUE!</v>
      </c>
      <c r="I243" s="150"/>
    </row>
    <row r="244" spans="1:9" ht="14.1" customHeight="1">
      <c r="A244" s="890" t="s">
        <v>2333</v>
      </c>
      <c r="B244" s="891" t="s">
        <v>216</v>
      </c>
      <c r="C244" s="892" t="s">
        <v>2334</v>
      </c>
      <c r="D244" s="893">
        <v>1</v>
      </c>
      <c r="E244" s="894"/>
      <c r="F244" s="903" t="s">
        <v>10416</v>
      </c>
      <c r="G244" s="179" t="e">
        <f>IF(F244="","",F244-F244*COMPASS!$U$11)</f>
        <v>#VALUE!</v>
      </c>
      <c r="I244" s="150"/>
    </row>
    <row r="245" spans="1:9" ht="14.1" customHeight="1">
      <c r="A245" s="890" t="s">
        <v>2335</v>
      </c>
      <c r="B245" s="891" t="s">
        <v>216</v>
      </c>
      <c r="C245" s="892" t="s">
        <v>2336</v>
      </c>
      <c r="D245" s="893">
        <v>1</v>
      </c>
      <c r="E245" s="894"/>
      <c r="F245" s="903" t="s">
        <v>10416</v>
      </c>
      <c r="G245" s="179" t="e">
        <f>IF(F245="","",F245-F245*COMPASS!$U$11)</f>
        <v>#VALUE!</v>
      </c>
      <c r="I245" s="150"/>
    </row>
    <row r="246" spans="1:9" ht="14.1" customHeight="1">
      <c r="A246" s="890" t="s">
        <v>2337</v>
      </c>
      <c r="B246" s="891" t="s">
        <v>216</v>
      </c>
      <c r="C246" s="892" t="s">
        <v>2338</v>
      </c>
      <c r="D246" s="893">
        <v>1</v>
      </c>
      <c r="E246" s="894"/>
      <c r="F246" s="903" t="s">
        <v>10416</v>
      </c>
      <c r="G246" s="179" t="e">
        <f>IF(F246="","",F246-F246*COMPASS!$U$11)</f>
        <v>#VALUE!</v>
      </c>
      <c r="I246" s="150"/>
    </row>
    <row r="247" spans="1:9" ht="14.1" customHeight="1">
      <c r="A247" s="925" t="s">
        <v>4501</v>
      </c>
      <c r="B247" s="926"/>
      <c r="C247" s="927"/>
      <c r="D247" s="928"/>
      <c r="E247" s="929"/>
      <c r="F247" s="933"/>
      <c r="G247" s="179" t="str">
        <f>IF(F247="","",F247-F247*COMPASS!$U$11)</f>
        <v/>
      </c>
      <c r="I247" s="150"/>
    </row>
    <row r="248" spans="1:9" ht="14.1" customHeight="1">
      <c r="A248" s="890" t="s">
        <v>2339</v>
      </c>
      <c r="B248" s="891" t="s">
        <v>216</v>
      </c>
      <c r="C248" s="892" t="s">
        <v>8958</v>
      </c>
      <c r="D248" s="893">
        <v>1</v>
      </c>
      <c r="E248" s="894"/>
      <c r="F248" s="903" t="s">
        <v>10416</v>
      </c>
      <c r="G248" s="179" t="e">
        <f>IF(F248="","",F248-F248*COMPASS!$U$11)</f>
        <v>#VALUE!</v>
      </c>
      <c r="I248" s="150"/>
    </row>
    <row r="249" spans="1:9" ht="14.1" customHeight="1">
      <c r="A249" s="890" t="s">
        <v>2340</v>
      </c>
      <c r="B249" s="891" t="s">
        <v>216</v>
      </c>
      <c r="C249" s="892" t="s">
        <v>8959</v>
      </c>
      <c r="D249" s="893">
        <v>1</v>
      </c>
      <c r="E249" s="894"/>
      <c r="F249" s="903" t="s">
        <v>10416</v>
      </c>
      <c r="G249" s="179" t="e">
        <f>IF(F249="","",F249-F249*COMPASS!$U$11)</f>
        <v>#VALUE!</v>
      </c>
      <c r="I249" s="150"/>
    </row>
    <row r="250" spans="1:9" ht="14.1" customHeight="1">
      <c r="A250" s="890" t="s">
        <v>2342</v>
      </c>
      <c r="B250" s="891" t="s">
        <v>216</v>
      </c>
      <c r="C250" s="892" t="s">
        <v>2341</v>
      </c>
      <c r="D250" s="893">
        <v>1</v>
      </c>
      <c r="E250" s="894"/>
      <c r="F250" s="903" t="s">
        <v>10416</v>
      </c>
      <c r="G250" s="179" t="e">
        <f>IF(F250="","",F250-F250*COMPASS!$U$11)</f>
        <v>#VALUE!</v>
      </c>
      <c r="I250" s="150"/>
    </row>
    <row r="251" spans="1:9" ht="14.1" customHeight="1">
      <c r="A251" s="890" t="s">
        <v>2344</v>
      </c>
      <c r="B251" s="891" t="s">
        <v>216</v>
      </c>
      <c r="C251" s="892" t="s">
        <v>2343</v>
      </c>
      <c r="D251" s="893">
        <v>1</v>
      </c>
      <c r="E251" s="894"/>
      <c r="F251" s="903" t="s">
        <v>10416</v>
      </c>
      <c r="G251" s="179" t="e">
        <f>IF(F251="","",F251-F251*COMPASS!$U$11)</f>
        <v>#VALUE!</v>
      </c>
      <c r="I251" s="150"/>
    </row>
    <row r="252" spans="1:9" ht="14.1" customHeight="1">
      <c r="A252" s="890" t="s">
        <v>2346</v>
      </c>
      <c r="B252" s="891" t="s">
        <v>216</v>
      </c>
      <c r="C252" s="892" t="s">
        <v>2345</v>
      </c>
      <c r="D252" s="893">
        <v>1</v>
      </c>
      <c r="E252" s="894"/>
      <c r="F252" s="903" t="s">
        <v>10416</v>
      </c>
      <c r="G252" s="179" t="e">
        <f>IF(F252="","",F252-F252*COMPASS!$U$11)</f>
        <v>#VALUE!</v>
      </c>
      <c r="I252" s="150"/>
    </row>
    <row r="253" spans="1:9" ht="14.1" customHeight="1">
      <c r="A253" s="890" t="s">
        <v>2347</v>
      </c>
      <c r="B253" s="891" t="s">
        <v>216</v>
      </c>
      <c r="C253" s="892" t="s">
        <v>2348</v>
      </c>
      <c r="D253" s="893">
        <v>1</v>
      </c>
      <c r="E253" s="894"/>
      <c r="F253" s="903" t="s">
        <v>10416</v>
      </c>
      <c r="G253" s="179" t="e">
        <f>IF(F253="","",F253-F253*COMPASS!$U$11)</f>
        <v>#VALUE!</v>
      </c>
      <c r="I253" s="150"/>
    </row>
    <row r="254" spans="1:9" ht="14.1" customHeight="1">
      <c r="A254" s="890" t="s">
        <v>2349</v>
      </c>
      <c r="B254" s="891" t="s">
        <v>216</v>
      </c>
      <c r="C254" s="892" t="s">
        <v>8960</v>
      </c>
      <c r="D254" s="893">
        <v>1</v>
      </c>
      <c r="E254" s="894"/>
      <c r="F254" s="903" t="s">
        <v>10416</v>
      </c>
      <c r="G254" s="179" t="e">
        <f>IF(F254="","",F254-F254*COMPASS!$U$11)</f>
        <v>#VALUE!</v>
      </c>
      <c r="I254" s="150"/>
    </row>
    <row r="255" spans="1:9" ht="14.1" customHeight="1">
      <c r="A255" s="890" t="s">
        <v>2350</v>
      </c>
      <c r="B255" s="891" t="s">
        <v>216</v>
      </c>
      <c r="C255" s="892" t="s">
        <v>2351</v>
      </c>
      <c r="D255" s="893">
        <v>1</v>
      </c>
      <c r="E255" s="894"/>
      <c r="F255" s="903" t="s">
        <v>10416</v>
      </c>
      <c r="G255" s="179" t="e">
        <f>IF(F255="","",F255-F255*COMPASS!$U$11)</f>
        <v>#VALUE!</v>
      </c>
      <c r="I255" s="150"/>
    </row>
    <row r="256" spans="1:9" ht="14.1" customHeight="1">
      <c r="A256" s="890" t="s">
        <v>2352</v>
      </c>
      <c r="B256" s="891" t="s">
        <v>216</v>
      </c>
      <c r="C256" s="892" t="s">
        <v>2353</v>
      </c>
      <c r="D256" s="893">
        <v>1</v>
      </c>
      <c r="E256" s="894"/>
      <c r="F256" s="903" t="s">
        <v>10416</v>
      </c>
      <c r="G256" s="179" t="e">
        <f>IF(F256="","",F256-F256*COMPASS!$U$11)</f>
        <v>#VALUE!</v>
      </c>
      <c r="I256" s="150"/>
    </row>
    <row r="257" spans="1:9" ht="14.1" customHeight="1">
      <c r="A257" s="890" t="s">
        <v>2354</v>
      </c>
      <c r="B257" s="891" t="s">
        <v>216</v>
      </c>
      <c r="C257" s="892" t="s">
        <v>2355</v>
      </c>
      <c r="D257" s="893">
        <v>1</v>
      </c>
      <c r="E257" s="894"/>
      <c r="F257" s="903" t="s">
        <v>10416</v>
      </c>
      <c r="G257" s="179" t="e">
        <f>IF(F257="","",F257-F257*COMPASS!$U$11)</f>
        <v>#VALUE!</v>
      </c>
      <c r="I257" s="150"/>
    </row>
    <row r="258" spans="1:9" ht="14.1" customHeight="1">
      <c r="A258" s="925" t="s">
        <v>4502</v>
      </c>
      <c r="B258" s="926"/>
      <c r="C258" s="927"/>
      <c r="D258" s="928"/>
      <c r="E258" s="929"/>
      <c r="F258" s="933"/>
      <c r="G258" s="179" t="str">
        <f>IF(F258="","",F258-F258*COMPASS!$U$11)</f>
        <v/>
      </c>
      <c r="I258" s="150"/>
    </row>
    <row r="259" spans="1:9" ht="14.1" customHeight="1">
      <c r="A259" s="890" t="s">
        <v>2356</v>
      </c>
      <c r="B259" s="891" t="s">
        <v>216</v>
      </c>
      <c r="C259" s="892" t="s">
        <v>2646</v>
      </c>
      <c r="D259" s="893">
        <v>1</v>
      </c>
      <c r="E259" s="894"/>
      <c r="F259" s="903" t="s">
        <v>10416</v>
      </c>
      <c r="G259" s="179" t="e">
        <f>IF(F259="","",F259-F259*COMPASS!$U$11)</f>
        <v>#VALUE!</v>
      </c>
      <c r="I259" s="150"/>
    </row>
    <row r="260" spans="1:9" ht="14.1" customHeight="1">
      <c r="A260" s="890" t="s">
        <v>2357</v>
      </c>
      <c r="B260" s="891" t="s">
        <v>216</v>
      </c>
      <c r="C260" s="892" t="s">
        <v>2647</v>
      </c>
      <c r="D260" s="893">
        <v>1</v>
      </c>
      <c r="E260" s="894"/>
      <c r="F260" s="903" t="s">
        <v>10416</v>
      </c>
      <c r="G260" s="179" t="e">
        <f>IF(F260="","",F260-F260*COMPASS!$U$11)</f>
        <v>#VALUE!</v>
      </c>
      <c r="I260" s="150"/>
    </row>
    <row r="261" spans="1:9" ht="14.1" customHeight="1">
      <c r="A261" s="890" t="s">
        <v>2358</v>
      </c>
      <c r="B261" s="891" t="s">
        <v>216</v>
      </c>
      <c r="C261" s="892" t="s">
        <v>2648</v>
      </c>
      <c r="D261" s="893">
        <v>1</v>
      </c>
      <c r="E261" s="894"/>
      <c r="F261" s="903" t="s">
        <v>10416</v>
      </c>
      <c r="G261" s="179" t="e">
        <f>IF(F261="","",F261-F261*COMPASS!$U$11)</f>
        <v>#VALUE!</v>
      </c>
      <c r="I261" s="150"/>
    </row>
    <row r="262" spans="1:9" ht="14.1" customHeight="1">
      <c r="A262" s="890" t="s">
        <v>2359</v>
      </c>
      <c r="B262" s="891" t="s">
        <v>216</v>
      </c>
      <c r="C262" s="892" t="s">
        <v>2649</v>
      </c>
      <c r="D262" s="893">
        <v>1</v>
      </c>
      <c r="E262" s="894"/>
      <c r="F262" s="903" t="s">
        <v>10416</v>
      </c>
      <c r="G262" s="179" t="e">
        <f>IF(F262="","",F262-F262*COMPASS!$U$11)</f>
        <v>#VALUE!</v>
      </c>
      <c r="I262" s="150"/>
    </row>
    <row r="263" spans="1:9" ht="14.1" customHeight="1">
      <c r="A263" s="890" t="s">
        <v>2360</v>
      </c>
      <c r="B263" s="891" t="s">
        <v>216</v>
      </c>
      <c r="C263" s="892" t="s">
        <v>2650</v>
      </c>
      <c r="D263" s="893">
        <v>1</v>
      </c>
      <c r="E263" s="894"/>
      <c r="F263" s="903" t="s">
        <v>10416</v>
      </c>
      <c r="G263" s="179" t="e">
        <f>IF(F263="","",F263-F263*COMPASS!$U$11)</f>
        <v>#VALUE!</v>
      </c>
      <c r="I263" s="150"/>
    </row>
    <row r="264" spans="1:9" ht="14.1" customHeight="1">
      <c r="A264" s="890" t="s">
        <v>2361</v>
      </c>
      <c r="B264" s="891" t="s">
        <v>216</v>
      </c>
      <c r="C264" s="892" t="s">
        <v>2651</v>
      </c>
      <c r="D264" s="893">
        <v>1</v>
      </c>
      <c r="E264" s="894"/>
      <c r="F264" s="903" t="s">
        <v>10416</v>
      </c>
      <c r="G264" s="179" t="e">
        <f>IF(F264="","",F264-F264*COMPASS!$U$11)</f>
        <v>#VALUE!</v>
      </c>
      <c r="I264" s="150"/>
    </row>
    <row r="265" spans="1:9" ht="14.1" customHeight="1">
      <c r="A265" s="890" t="s">
        <v>2362</v>
      </c>
      <c r="B265" s="891" t="s">
        <v>216</v>
      </c>
      <c r="C265" s="892" t="s">
        <v>2652</v>
      </c>
      <c r="D265" s="893">
        <v>1</v>
      </c>
      <c r="E265" s="894"/>
      <c r="F265" s="903" t="s">
        <v>10416</v>
      </c>
      <c r="G265" s="179" t="e">
        <f>IF(F265="","",F265-F265*COMPASS!$U$11)</f>
        <v>#VALUE!</v>
      </c>
      <c r="I265" s="150"/>
    </row>
    <row r="266" spans="1:9" ht="14.1" customHeight="1">
      <c r="A266" s="890" t="s">
        <v>2363</v>
      </c>
      <c r="B266" s="891" t="s">
        <v>216</v>
      </c>
      <c r="C266" s="892" t="s">
        <v>2653</v>
      </c>
      <c r="D266" s="893">
        <v>1</v>
      </c>
      <c r="E266" s="894"/>
      <c r="F266" s="903" t="s">
        <v>10416</v>
      </c>
      <c r="G266" s="179" t="e">
        <f>IF(F266="","",F266-F266*COMPASS!$U$11)</f>
        <v>#VALUE!</v>
      </c>
      <c r="I266" s="150"/>
    </row>
    <row r="267" spans="1:9" ht="14.1" customHeight="1">
      <c r="A267" s="890" t="s">
        <v>2364</v>
      </c>
      <c r="B267" s="891" t="s">
        <v>216</v>
      </c>
      <c r="C267" s="892" t="s">
        <v>2654</v>
      </c>
      <c r="D267" s="893">
        <v>1</v>
      </c>
      <c r="E267" s="894"/>
      <c r="F267" s="903" t="s">
        <v>10416</v>
      </c>
      <c r="G267" s="179" t="e">
        <f>IF(F267="","",F267-F267*COMPASS!$U$11)</f>
        <v>#VALUE!</v>
      </c>
      <c r="I267" s="150"/>
    </row>
    <row r="268" spans="1:9" ht="14.1" customHeight="1">
      <c r="A268" s="890" t="s">
        <v>2365</v>
      </c>
      <c r="B268" s="891" t="s">
        <v>216</v>
      </c>
      <c r="C268" s="892" t="s">
        <v>2655</v>
      </c>
      <c r="D268" s="893">
        <v>1</v>
      </c>
      <c r="E268" s="894"/>
      <c r="F268" s="903" t="s">
        <v>10416</v>
      </c>
      <c r="G268" s="179" t="e">
        <f>IF(F268="","",F268-F268*COMPASS!$U$11)</f>
        <v>#VALUE!</v>
      </c>
      <c r="I268" s="150"/>
    </row>
    <row r="269" spans="1:9" ht="14.1" customHeight="1">
      <c r="A269" s="925" t="s">
        <v>9735</v>
      </c>
      <c r="B269" s="926"/>
      <c r="C269" s="927"/>
      <c r="D269" s="928"/>
      <c r="E269" s="929"/>
      <c r="F269" s="933"/>
      <c r="G269" s="179" t="str">
        <f>IF(F269="","",F269-F269*COMPASS!$U$11)</f>
        <v/>
      </c>
      <c r="I269" s="150"/>
    </row>
    <row r="270" spans="1:9" ht="14.1" customHeight="1">
      <c r="A270" s="890" t="s">
        <v>2366</v>
      </c>
      <c r="B270" s="891" t="s">
        <v>216</v>
      </c>
      <c r="C270" s="892" t="s">
        <v>9728</v>
      </c>
      <c r="D270" s="893">
        <v>1</v>
      </c>
      <c r="E270" s="894"/>
      <c r="F270" s="903" t="s">
        <v>10416</v>
      </c>
      <c r="G270" s="179" t="e">
        <f>IF(F270="","",F270-F270*COMPASS!$U$11)</f>
        <v>#VALUE!</v>
      </c>
      <c r="I270" s="150"/>
    </row>
    <row r="271" spans="1:9" ht="14.1" customHeight="1">
      <c r="A271" s="890" t="s">
        <v>2367</v>
      </c>
      <c r="B271" s="891" t="s">
        <v>216</v>
      </c>
      <c r="C271" s="892" t="s">
        <v>9729</v>
      </c>
      <c r="D271" s="893">
        <v>1</v>
      </c>
      <c r="E271" s="894"/>
      <c r="F271" s="903" t="s">
        <v>10416</v>
      </c>
      <c r="G271" s="179" t="e">
        <f>IF(F271="","",F271-F271*COMPASS!$U$11)</f>
        <v>#VALUE!</v>
      </c>
      <c r="I271" s="150"/>
    </row>
    <row r="272" spans="1:9" ht="14.1" customHeight="1">
      <c r="A272" s="890" t="s">
        <v>2368</v>
      </c>
      <c r="B272" s="891" t="s">
        <v>216</v>
      </c>
      <c r="C272" s="892" t="s">
        <v>9730</v>
      </c>
      <c r="D272" s="893">
        <v>1</v>
      </c>
      <c r="E272" s="894"/>
      <c r="F272" s="903" t="s">
        <v>10416</v>
      </c>
      <c r="G272" s="179" t="e">
        <f>IF(F272="","",F272-F272*COMPASS!$U$11)</f>
        <v>#VALUE!</v>
      </c>
      <c r="I272" s="150"/>
    </row>
    <row r="273" spans="1:9" ht="14.1" customHeight="1">
      <c r="A273" s="890" t="s">
        <v>2369</v>
      </c>
      <c r="B273" s="891" t="s">
        <v>216</v>
      </c>
      <c r="C273" s="892" t="s">
        <v>9731</v>
      </c>
      <c r="D273" s="893">
        <v>1</v>
      </c>
      <c r="E273" s="894"/>
      <c r="F273" s="903" t="s">
        <v>10416</v>
      </c>
      <c r="G273" s="179" t="e">
        <f>IF(F273="","",F273-F273*COMPASS!$U$11)</f>
        <v>#VALUE!</v>
      </c>
      <c r="I273" s="150"/>
    </row>
    <row r="274" spans="1:9" ht="14.1" customHeight="1">
      <c r="A274" s="890" t="s">
        <v>2370</v>
      </c>
      <c r="B274" s="891" t="s">
        <v>216</v>
      </c>
      <c r="C274" s="892" t="s">
        <v>9732</v>
      </c>
      <c r="D274" s="893">
        <v>1</v>
      </c>
      <c r="E274" s="894"/>
      <c r="F274" s="903" t="s">
        <v>10416</v>
      </c>
      <c r="G274" s="179" t="e">
        <f>IF(F274="","",F274-F274*COMPASS!$U$11)</f>
        <v>#VALUE!</v>
      </c>
      <c r="I274" s="150"/>
    </row>
    <row r="275" spans="1:9" ht="14.1" customHeight="1">
      <c r="A275" s="925" t="s">
        <v>4503</v>
      </c>
      <c r="B275" s="926"/>
      <c r="C275" s="927"/>
      <c r="D275" s="928"/>
      <c r="E275" s="929"/>
      <c r="F275" s="933"/>
      <c r="G275" s="179" t="str">
        <f>IF(F275="","",F275-F275*COMPASS!$U$11)</f>
        <v/>
      </c>
      <c r="I275" s="150"/>
    </row>
    <row r="276" spans="1:9" ht="14.1" customHeight="1">
      <c r="A276" s="890" t="s">
        <v>2371</v>
      </c>
      <c r="B276" s="891" t="s">
        <v>216</v>
      </c>
      <c r="C276" s="892" t="s">
        <v>2372</v>
      </c>
      <c r="D276" s="893">
        <v>1</v>
      </c>
      <c r="E276" s="894"/>
      <c r="F276" s="903" t="s">
        <v>10416</v>
      </c>
      <c r="G276" s="179" t="e">
        <f>IF(F276="","",F276-F276*COMPASS!$U$11)</f>
        <v>#VALUE!</v>
      </c>
      <c r="I276" s="150"/>
    </row>
    <row r="277" spans="1:9" ht="14.1" customHeight="1">
      <c r="A277" s="890" t="s">
        <v>2373</v>
      </c>
      <c r="B277" s="891" t="s">
        <v>216</v>
      </c>
      <c r="C277" s="892" t="s">
        <v>2374</v>
      </c>
      <c r="D277" s="893">
        <v>1</v>
      </c>
      <c r="E277" s="894"/>
      <c r="F277" s="903" t="s">
        <v>10416</v>
      </c>
      <c r="G277" s="179" t="e">
        <f>IF(F277="","",F277-F277*COMPASS!$U$11)</f>
        <v>#VALUE!</v>
      </c>
      <c r="I277" s="150"/>
    </row>
    <row r="278" spans="1:9" ht="14.1" customHeight="1">
      <c r="A278" s="890" t="s">
        <v>2375</v>
      </c>
      <c r="B278" s="891" t="s">
        <v>216</v>
      </c>
      <c r="C278" s="892" t="s">
        <v>2376</v>
      </c>
      <c r="D278" s="893">
        <v>1</v>
      </c>
      <c r="E278" s="894"/>
      <c r="F278" s="903" t="s">
        <v>10416</v>
      </c>
      <c r="G278" s="179" t="e">
        <f>IF(F278="","",F278-F278*COMPASS!$U$11)</f>
        <v>#VALUE!</v>
      </c>
      <c r="I278" s="150"/>
    </row>
    <row r="279" spans="1:9" ht="14.1" customHeight="1">
      <c r="A279" s="890" t="s">
        <v>2377</v>
      </c>
      <c r="B279" s="891" t="s">
        <v>216</v>
      </c>
      <c r="C279" s="892" t="s">
        <v>2378</v>
      </c>
      <c r="D279" s="893">
        <v>1</v>
      </c>
      <c r="E279" s="894"/>
      <c r="F279" s="903" t="s">
        <v>10416</v>
      </c>
      <c r="G279" s="179" t="e">
        <f>IF(F279="","",F279-F279*COMPASS!$U$11)</f>
        <v>#VALUE!</v>
      </c>
      <c r="I279" s="150"/>
    </row>
    <row r="280" spans="1:9" ht="14.1" customHeight="1">
      <c r="A280" s="890" t="s">
        <v>2379</v>
      </c>
      <c r="B280" s="891" t="s">
        <v>216</v>
      </c>
      <c r="C280" s="892" t="s">
        <v>2380</v>
      </c>
      <c r="D280" s="893">
        <v>1</v>
      </c>
      <c r="E280" s="894"/>
      <c r="F280" s="903" t="s">
        <v>10416</v>
      </c>
      <c r="G280" s="179" t="e">
        <f>IF(F280="","",F280-F280*COMPASS!$U$11)</f>
        <v>#VALUE!</v>
      </c>
      <c r="I280" s="150"/>
    </row>
    <row r="281" spans="1:9" ht="14.1" customHeight="1">
      <c r="A281" s="890" t="s">
        <v>2381</v>
      </c>
      <c r="B281" s="891" t="s">
        <v>216</v>
      </c>
      <c r="C281" s="892" t="s">
        <v>2382</v>
      </c>
      <c r="D281" s="893">
        <v>1</v>
      </c>
      <c r="E281" s="894"/>
      <c r="F281" s="903" t="s">
        <v>10416</v>
      </c>
      <c r="G281" s="179" t="e">
        <f>IF(F281="","",F281-F281*COMPASS!$U$11)</f>
        <v>#VALUE!</v>
      </c>
      <c r="I281" s="150"/>
    </row>
    <row r="282" spans="1:9" ht="14.1" customHeight="1">
      <c r="A282" s="890" t="s">
        <v>2383</v>
      </c>
      <c r="B282" s="891" t="s">
        <v>216</v>
      </c>
      <c r="C282" s="892" t="s">
        <v>2384</v>
      </c>
      <c r="D282" s="893">
        <v>1</v>
      </c>
      <c r="E282" s="894"/>
      <c r="F282" s="903" t="s">
        <v>10416</v>
      </c>
      <c r="G282" s="179" t="e">
        <f>IF(F282="","",F282-F282*COMPASS!$U$11)</f>
        <v>#VALUE!</v>
      </c>
      <c r="I282" s="150"/>
    </row>
    <row r="283" spans="1:9" ht="14.1" customHeight="1">
      <c r="A283" s="890" t="s">
        <v>2385</v>
      </c>
      <c r="B283" s="891" t="s">
        <v>216</v>
      </c>
      <c r="C283" s="892" t="s">
        <v>2386</v>
      </c>
      <c r="D283" s="893">
        <v>1</v>
      </c>
      <c r="E283" s="894"/>
      <c r="F283" s="903" t="s">
        <v>10416</v>
      </c>
      <c r="G283" s="179" t="e">
        <f>IF(F283="","",F283-F283*COMPASS!$U$11)</f>
        <v>#VALUE!</v>
      </c>
      <c r="I283" s="150"/>
    </row>
    <row r="284" spans="1:9" ht="14.1" customHeight="1">
      <c r="A284" s="890" t="s">
        <v>2387</v>
      </c>
      <c r="B284" s="891" t="s">
        <v>216</v>
      </c>
      <c r="C284" s="892" t="s">
        <v>2388</v>
      </c>
      <c r="D284" s="893">
        <v>1</v>
      </c>
      <c r="E284" s="894"/>
      <c r="F284" s="903" t="s">
        <v>10416</v>
      </c>
      <c r="G284" s="179" t="e">
        <f>IF(F284="","",F284-F284*COMPASS!$U$11)</f>
        <v>#VALUE!</v>
      </c>
      <c r="I284" s="150"/>
    </row>
    <row r="285" spans="1:9" ht="14.1" customHeight="1">
      <c r="A285" s="890" t="s">
        <v>2389</v>
      </c>
      <c r="B285" s="891" t="s">
        <v>216</v>
      </c>
      <c r="C285" s="892" t="s">
        <v>2390</v>
      </c>
      <c r="D285" s="893">
        <v>1</v>
      </c>
      <c r="E285" s="894"/>
      <c r="F285" s="903" t="s">
        <v>10416</v>
      </c>
      <c r="G285" s="179" t="e">
        <f>IF(F285="","",F285-F285*COMPASS!$U$11)</f>
        <v>#VALUE!</v>
      </c>
      <c r="I285" s="150"/>
    </row>
    <row r="286" spans="1:9" ht="14.1" customHeight="1">
      <c r="A286" s="925" t="s">
        <v>4504</v>
      </c>
      <c r="B286" s="926"/>
      <c r="C286" s="927"/>
      <c r="D286" s="928"/>
      <c r="E286" s="929"/>
      <c r="F286" s="933"/>
      <c r="G286" s="179" t="str">
        <f>IF(F286="","",F286-F286*COMPASS!$U$11)</f>
        <v/>
      </c>
      <c r="I286" s="150"/>
    </row>
    <row r="287" spans="1:9" ht="14.1" customHeight="1">
      <c r="A287" s="890" t="s">
        <v>2391</v>
      </c>
      <c r="B287" s="891" t="s">
        <v>216</v>
      </c>
      <c r="C287" s="892" t="s">
        <v>2392</v>
      </c>
      <c r="D287" s="893">
        <v>1</v>
      </c>
      <c r="E287" s="894"/>
      <c r="F287" s="903" t="s">
        <v>10416</v>
      </c>
      <c r="G287" s="179" t="e">
        <f>IF(F287="","",F287-F287*COMPASS!$U$11)</f>
        <v>#VALUE!</v>
      </c>
      <c r="I287" s="150"/>
    </row>
    <row r="288" spans="1:9" ht="14.1" customHeight="1">
      <c r="A288" s="890" t="s">
        <v>2393</v>
      </c>
      <c r="B288" s="891" t="s">
        <v>216</v>
      </c>
      <c r="C288" s="892" t="s">
        <v>2394</v>
      </c>
      <c r="D288" s="893">
        <v>1</v>
      </c>
      <c r="E288" s="894"/>
      <c r="F288" s="903" t="s">
        <v>10416</v>
      </c>
      <c r="G288" s="179" t="e">
        <f>IF(F288="","",F288-F288*COMPASS!$U$11)</f>
        <v>#VALUE!</v>
      </c>
      <c r="I288" s="150"/>
    </row>
    <row r="289" spans="1:9" ht="14.1" customHeight="1">
      <c r="A289" s="890" t="s">
        <v>2395</v>
      </c>
      <c r="B289" s="891" t="s">
        <v>216</v>
      </c>
      <c r="C289" s="892" t="s">
        <v>2396</v>
      </c>
      <c r="D289" s="893">
        <v>1</v>
      </c>
      <c r="E289" s="894"/>
      <c r="F289" s="903" t="s">
        <v>10416</v>
      </c>
      <c r="G289" s="179" t="e">
        <f>IF(F289="","",F289-F289*COMPASS!$U$11)</f>
        <v>#VALUE!</v>
      </c>
      <c r="I289" s="150"/>
    </row>
    <row r="290" spans="1:9" ht="14.1" customHeight="1">
      <c r="A290" s="890" t="s">
        <v>2397</v>
      </c>
      <c r="B290" s="891" t="s">
        <v>216</v>
      </c>
      <c r="C290" s="892" t="s">
        <v>2398</v>
      </c>
      <c r="D290" s="893">
        <v>1</v>
      </c>
      <c r="E290" s="894"/>
      <c r="F290" s="903" t="s">
        <v>10416</v>
      </c>
      <c r="G290" s="179" t="e">
        <f>IF(F290="","",F290-F290*COMPASS!$U$11)</f>
        <v>#VALUE!</v>
      </c>
      <c r="I290" s="150"/>
    </row>
    <row r="291" spans="1:9" ht="14.1" customHeight="1">
      <c r="A291" s="890" t="s">
        <v>2399</v>
      </c>
      <c r="B291" s="891" t="s">
        <v>216</v>
      </c>
      <c r="C291" s="892" t="s">
        <v>2400</v>
      </c>
      <c r="D291" s="893">
        <v>1</v>
      </c>
      <c r="E291" s="894"/>
      <c r="F291" s="903" t="s">
        <v>10416</v>
      </c>
      <c r="G291" s="179" t="e">
        <f>IF(F291="","",F291-F291*COMPASS!$U$11)</f>
        <v>#VALUE!</v>
      </c>
      <c r="I291" s="150"/>
    </row>
    <row r="292" spans="1:9" ht="14.1" customHeight="1">
      <c r="A292" s="890" t="s">
        <v>2401</v>
      </c>
      <c r="B292" s="891" t="s">
        <v>216</v>
      </c>
      <c r="C292" s="892" t="s">
        <v>2402</v>
      </c>
      <c r="D292" s="893">
        <v>1</v>
      </c>
      <c r="E292" s="894"/>
      <c r="F292" s="903" t="s">
        <v>10416</v>
      </c>
      <c r="G292" s="179" t="e">
        <f>IF(F292="","",F292-F292*COMPASS!$U$11)</f>
        <v>#VALUE!</v>
      </c>
      <c r="I292" s="150"/>
    </row>
    <row r="293" spans="1:9" ht="14.1" customHeight="1">
      <c r="A293" s="890" t="s">
        <v>2403</v>
      </c>
      <c r="B293" s="891" t="s">
        <v>216</v>
      </c>
      <c r="C293" s="892" t="s">
        <v>2404</v>
      </c>
      <c r="D293" s="893">
        <v>1</v>
      </c>
      <c r="E293" s="894"/>
      <c r="F293" s="903" t="s">
        <v>10416</v>
      </c>
      <c r="G293" s="179" t="e">
        <f>IF(F293="","",F293-F293*COMPASS!$U$11)</f>
        <v>#VALUE!</v>
      </c>
      <c r="I293" s="150"/>
    </row>
    <row r="294" spans="1:9" ht="14.1" customHeight="1">
      <c r="A294" s="890" t="s">
        <v>2405</v>
      </c>
      <c r="B294" s="891" t="s">
        <v>216</v>
      </c>
      <c r="C294" s="892" t="s">
        <v>2406</v>
      </c>
      <c r="D294" s="893">
        <v>1</v>
      </c>
      <c r="E294" s="894"/>
      <c r="F294" s="903" t="s">
        <v>10416</v>
      </c>
      <c r="G294" s="179" t="e">
        <f>IF(F294="","",F294-F294*COMPASS!$U$11)</f>
        <v>#VALUE!</v>
      </c>
      <c r="I294" s="150"/>
    </row>
    <row r="295" spans="1:9" ht="14.1" customHeight="1">
      <c r="A295" s="890" t="s">
        <v>2407</v>
      </c>
      <c r="B295" s="891" t="s">
        <v>216</v>
      </c>
      <c r="C295" s="892" t="s">
        <v>2408</v>
      </c>
      <c r="D295" s="893">
        <v>1</v>
      </c>
      <c r="E295" s="894"/>
      <c r="F295" s="903" t="s">
        <v>10416</v>
      </c>
      <c r="G295" s="179" t="e">
        <f>IF(F295="","",F295-F295*COMPASS!$U$11)</f>
        <v>#VALUE!</v>
      </c>
      <c r="I295" s="150"/>
    </row>
    <row r="296" spans="1:9" ht="14.1" customHeight="1">
      <c r="A296" s="890" t="s">
        <v>2409</v>
      </c>
      <c r="B296" s="891" t="s">
        <v>216</v>
      </c>
      <c r="C296" s="892" t="s">
        <v>2410</v>
      </c>
      <c r="D296" s="893">
        <v>1</v>
      </c>
      <c r="E296" s="894"/>
      <c r="F296" s="903" t="s">
        <v>10416</v>
      </c>
      <c r="G296" s="179" t="e">
        <f>IF(F296="","",F296-F296*COMPASS!$U$11)</f>
        <v>#VALUE!</v>
      </c>
      <c r="I296" s="150"/>
    </row>
    <row r="297" spans="1:9" ht="14.1" customHeight="1">
      <c r="A297" s="890" t="s">
        <v>2411</v>
      </c>
      <c r="B297" s="891" t="s">
        <v>216</v>
      </c>
      <c r="C297" s="892" t="s">
        <v>2412</v>
      </c>
      <c r="D297" s="893">
        <v>1</v>
      </c>
      <c r="E297" s="894"/>
      <c r="F297" s="903" t="s">
        <v>10416</v>
      </c>
      <c r="G297" s="179" t="e">
        <f>IF(F297="","",F297-F297*COMPASS!$U$11)</f>
        <v>#VALUE!</v>
      </c>
      <c r="I297" s="150"/>
    </row>
    <row r="298" spans="1:9" ht="14.1" customHeight="1">
      <c r="A298" s="890" t="s">
        <v>2413</v>
      </c>
      <c r="B298" s="891" t="s">
        <v>216</v>
      </c>
      <c r="C298" s="892" t="s">
        <v>2414</v>
      </c>
      <c r="D298" s="893">
        <v>1</v>
      </c>
      <c r="E298" s="894"/>
      <c r="F298" s="903" t="s">
        <v>10416</v>
      </c>
      <c r="G298" s="179" t="e">
        <f>IF(F298="","",F298-F298*COMPASS!$U$11)</f>
        <v>#VALUE!</v>
      </c>
      <c r="I298" s="150"/>
    </row>
    <row r="299" spans="1:9" ht="14.1" customHeight="1">
      <c r="A299" s="890" t="s">
        <v>2415</v>
      </c>
      <c r="B299" s="891" t="s">
        <v>216</v>
      </c>
      <c r="C299" s="892" t="s">
        <v>2416</v>
      </c>
      <c r="D299" s="893">
        <v>1</v>
      </c>
      <c r="E299" s="894"/>
      <c r="F299" s="903" t="s">
        <v>10416</v>
      </c>
      <c r="G299" s="179" t="e">
        <f>IF(F299="","",F299-F299*COMPASS!$U$11)</f>
        <v>#VALUE!</v>
      </c>
      <c r="I299" s="150"/>
    </row>
    <row r="300" spans="1:9" ht="14.1" customHeight="1">
      <c r="A300" s="890" t="s">
        <v>2417</v>
      </c>
      <c r="B300" s="891" t="s">
        <v>216</v>
      </c>
      <c r="C300" s="892" t="s">
        <v>2418</v>
      </c>
      <c r="D300" s="893">
        <v>1</v>
      </c>
      <c r="E300" s="894"/>
      <c r="F300" s="903" t="s">
        <v>10416</v>
      </c>
      <c r="G300" s="179" t="e">
        <f>IF(F300="","",F300-F300*COMPASS!$U$11)</f>
        <v>#VALUE!</v>
      </c>
      <c r="I300" s="150"/>
    </row>
    <row r="301" spans="1:9" ht="14.1" customHeight="1">
      <c r="A301" s="890" t="s">
        <v>2419</v>
      </c>
      <c r="B301" s="891" t="s">
        <v>216</v>
      </c>
      <c r="C301" s="892" t="s">
        <v>2420</v>
      </c>
      <c r="D301" s="893">
        <v>1</v>
      </c>
      <c r="E301" s="894"/>
      <c r="F301" s="903" t="s">
        <v>10416</v>
      </c>
      <c r="G301" s="179" t="e">
        <f>IF(F301="","",F301-F301*COMPASS!$U$11)</f>
        <v>#VALUE!</v>
      </c>
      <c r="I301" s="150"/>
    </row>
    <row r="302" spans="1:9" ht="14.1" customHeight="1">
      <c r="A302" s="890" t="s">
        <v>2421</v>
      </c>
      <c r="B302" s="891" t="s">
        <v>216</v>
      </c>
      <c r="C302" s="892" t="s">
        <v>2422</v>
      </c>
      <c r="D302" s="893">
        <v>1</v>
      </c>
      <c r="E302" s="894"/>
      <c r="F302" s="903" t="s">
        <v>10416</v>
      </c>
      <c r="G302" s="179" t="e">
        <f>IF(F302="","",F302-F302*COMPASS!$U$11)</f>
        <v>#VALUE!</v>
      </c>
      <c r="I302" s="150"/>
    </row>
    <row r="303" spans="1:9" ht="14.1" customHeight="1">
      <c r="A303" s="890" t="s">
        <v>2423</v>
      </c>
      <c r="B303" s="891" t="s">
        <v>216</v>
      </c>
      <c r="C303" s="892" t="s">
        <v>2424</v>
      </c>
      <c r="D303" s="893">
        <v>1</v>
      </c>
      <c r="E303" s="894"/>
      <c r="F303" s="903" t="s">
        <v>10416</v>
      </c>
      <c r="G303" s="179" t="e">
        <f>IF(F303="","",F303-F303*COMPASS!$U$11)</f>
        <v>#VALUE!</v>
      </c>
      <c r="I303" s="150"/>
    </row>
    <row r="304" spans="1:9" ht="14.1" customHeight="1">
      <c r="A304" s="890" t="s">
        <v>2425</v>
      </c>
      <c r="B304" s="891" t="s">
        <v>216</v>
      </c>
      <c r="C304" s="892" t="s">
        <v>2426</v>
      </c>
      <c r="D304" s="893">
        <v>1</v>
      </c>
      <c r="E304" s="894"/>
      <c r="F304" s="903" t="s">
        <v>10416</v>
      </c>
      <c r="G304" s="179" t="e">
        <f>IF(F304="","",F304-F304*COMPASS!$U$11)</f>
        <v>#VALUE!</v>
      </c>
      <c r="I304" s="150"/>
    </row>
    <row r="305" spans="1:9" ht="14.1" customHeight="1">
      <c r="A305" s="890" t="s">
        <v>2427</v>
      </c>
      <c r="B305" s="891" t="s">
        <v>216</v>
      </c>
      <c r="C305" s="892" t="s">
        <v>2428</v>
      </c>
      <c r="D305" s="893">
        <v>1</v>
      </c>
      <c r="E305" s="894"/>
      <c r="F305" s="903" t="s">
        <v>10416</v>
      </c>
      <c r="G305" s="179" t="e">
        <f>IF(F305="","",F305-F305*COMPASS!$U$11)</f>
        <v>#VALUE!</v>
      </c>
      <c r="I305" s="150"/>
    </row>
    <row r="306" spans="1:9" ht="14.1" customHeight="1">
      <c r="A306" s="890" t="s">
        <v>2429</v>
      </c>
      <c r="B306" s="891" t="s">
        <v>216</v>
      </c>
      <c r="C306" s="892" t="s">
        <v>2430</v>
      </c>
      <c r="D306" s="893">
        <v>1</v>
      </c>
      <c r="E306" s="894"/>
      <c r="F306" s="903" t="s">
        <v>10416</v>
      </c>
      <c r="G306" s="179" t="e">
        <f>IF(F306="","",F306-F306*COMPASS!$U$11)</f>
        <v>#VALUE!</v>
      </c>
      <c r="I306" s="150"/>
    </row>
    <row r="307" spans="1:9" ht="14.1" customHeight="1">
      <c r="A307" s="890" t="s">
        <v>2431</v>
      </c>
      <c r="B307" s="891" t="s">
        <v>216</v>
      </c>
      <c r="C307" s="892" t="s">
        <v>2432</v>
      </c>
      <c r="D307" s="893">
        <v>1</v>
      </c>
      <c r="E307" s="894"/>
      <c r="F307" s="903" t="s">
        <v>10416</v>
      </c>
      <c r="G307" s="179" t="e">
        <f>IF(F307="","",F307-F307*COMPASS!$U$11)</f>
        <v>#VALUE!</v>
      </c>
    </row>
    <row r="308" spans="1:9" ht="14.1" customHeight="1">
      <c r="A308" s="890" t="s">
        <v>2433</v>
      </c>
      <c r="B308" s="891" t="s">
        <v>216</v>
      </c>
      <c r="C308" s="892" t="s">
        <v>2434</v>
      </c>
      <c r="D308" s="893">
        <v>1</v>
      </c>
      <c r="E308" s="894"/>
      <c r="F308" s="903" t="s">
        <v>10416</v>
      </c>
      <c r="G308" s="179" t="e">
        <f>IF(F308="","",F308-F308*COMPASS!$U$11)</f>
        <v>#VALUE!</v>
      </c>
    </row>
    <row r="309" spans="1:9" ht="14.1" customHeight="1">
      <c r="A309" s="890" t="s">
        <v>2435</v>
      </c>
      <c r="B309" s="891" t="s">
        <v>216</v>
      </c>
      <c r="C309" s="892" t="s">
        <v>2436</v>
      </c>
      <c r="D309" s="893">
        <v>1</v>
      </c>
      <c r="E309" s="894"/>
      <c r="F309" s="903" t="s">
        <v>10416</v>
      </c>
      <c r="G309" s="179" t="e">
        <f>IF(F309="","",F309-F309*COMPASS!$U$11)</f>
        <v>#VALUE!</v>
      </c>
    </row>
    <row r="310" spans="1:9" ht="14.1" customHeight="1">
      <c r="A310" s="890" t="s">
        <v>2437</v>
      </c>
      <c r="B310" s="891" t="s">
        <v>216</v>
      </c>
      <c r="C310" s="892" t="s">
        <v>2438</v>
      </c>
      <c r="D310" s="893">
        <v>1</v>
      </c>
      <c r="E310" s="894"/>
      <c r="F310" s="903" t="s">
        <v>10416</v>
      </c>
      <c r="G310" s="179" t="e">
        <f>IF(F310="","",F310-F310*COMPASS!$U$11)</f>
        <v>#VALUE!</v>
      </c>
    </row>
    <row r="311" spans="1:9" ht="14.1" customHeight="1">
      <c r="A311" s="890" t="s">
        <v>2439</v>
      </c>
      <c r="B311" s="891" t="s">
        <v>216</v>
      </c>
      <c r="C311" s="892" t="s">
        <v>2440</v>
      </c>
      <c r="D311" s="893">
        <v>1</v>
      </c>
      <c r="E311" s="894"/>
      <c r="F311" s="903" t="s">
        <v>10416</v>
      </c>
      <c r="G311" s="179" t="e">
        <f>IF(F311="","",F311-F311*COMPASS!$U$11)</f>
        <v>#VALUE!</v>
      </c>
    </row>
    <row r="312" spans="1:9" ht="14.1" customHeight="1">
      <c r="A312" s="925" t="s">
        <v>4505</v>
      </c>
      <c r="B312" s="926"/>
      <c r="C312" s="927"/>
      <c r="D312" s="928"/>
      <c r="E312" s="929"/>
      <c r="F312" s="933"/>
      <c r="G312" s="933"/>
    </row>
    <row r="313" spans="1:9" ht="14.1" customHeight="1">
      <c r="A313" s="890" t="s">
        <v>2441</v>
      </c>
      <c r="B313" s="891" t="s">
        <v>216</v>
      </c>
      <c r="C313" s="892" t="s">
        <v>2442</v>
      </c>
      <c r="D313" s="893">
        <v>1</v>
      </c>
      <c r="E313" s="894"/>
      <c r="F313" s="903" t="s">
        <v>10416</v>
      </c>
      <c r="G313" s="179" t="e">
        <f>IF(F313="","",F313-F313*COMPASS!$U$11)</f>
        <v>#VALUE!</v>
      </c>
    </row>
    <row r="314" spans="1:9" ht="14.1" customHeight="1">
      <c r="A314" s="890" t="s">
        <v>2443</v>
      </c>
      <c r="B314" s="891" t="s">
        <v>216</v>
      </c>
      <c r="C314" s="892" t="s">
        <v>2444</v>
      </c>
      <c r="D314" s="893">
        <v>1</v>
      </c>
      <c r="E314" s="894"/>
      <c r="F314" s="903" t="s">
        <v>10416</v>
      </c>
      <c r="G314" s="179" t="e">
        <f>IF(F314="","",F314-F314*COMPASS!$U$11)</f>
        <v>#VALUE!</v>
      </c>
    </row>
    <row r="315" spans="1:9" ht="14.1" customHeight="1">
      <c r="A315" s="890" t="s">
        <v>2445</v>
      </c>
      <c r="B315" s="891" t="s">
        <v>216</v>
      </c>
      <c r="C315" s="892" t="s">
        <v>2446</v>
      </c>
      <c r="D315" s="893">
        <v>1</v>
      </c>
      <c r="E315" s="894"/>
      <c r="F315" s="903" t="s">
        <v>10416</v>
      </c>
      <c r="G315" s="179" t="e">
        <f>IF(F315="","",F315-F315*COMPASS!$U$11)</f>
        <v>#VALUE!</v>
      </c>
    </row>
    <row r="316" spans="1:9" ht="14.1" customHeight="1">
      <c r="A316" s="890" t="s">
        <v>2447</v>
      </c>
      <c r="B316" s="891" t="s">
        <v>216</v>
      </c>
      <c r="C316" s="892" t="s">
        <v>2448</v>
      </c>
      <c r="D316" s="893">
        <v>1</v>
      </c>
      <c r="E316" s="894"/>
      <c r="F316" s="903" t="s">
        <v>10416</v>
      </c>
      <c r="G316" s="179" t="e">
        <f>IF(F316="","",F316-F316*COMPASS!$U$11)</f>
        <v>#VALUE!</v>
      </c>
    </row>
    <row r="317" spans="1:9" ht="14.1" customHeight="1">
      <c r="A317" s="890" t="s">
        <v>2449</v>
      </c>
      <c r="B317" s="891" t="s">
        <v>216</v>
      </c>
      <c r="C317" s="892" t="s">
        <v>2450</v>
      </c>
      <c r="D317" s="893">
        <v>1</v>
      </c>
      <c r="E317" s="894"/>
      <c r="F317" s="903" t="s">
        <v>10416</v>
      </c>
      <c r="G317" s="179" t="e">
        <f>IF(F317="","",F317-F317*COMPASS!$U$11)</f>
        <v>#VALUE!</v>
      </c>
    </row>
    <row r="318" spans="1:9" ht="14.1" customHeight="1">
      <c r="A318" s="890" t="s">
        <v>2451</v>
      </c>
      <c r="B318" s="891" t="s">
        <v>216</v>
      </c>
      <c r="C318" s="892" t="s">
        <v>2452</v>
      </c>
      <c r="D318" s="893">
        <v>1</v>
      </c>
      <c r="E318" s="894"/>
      <c r="F318" s="903" t="s">
        <v>10416</v>
      </c>
      <c r="G318" s="179" t="e">
        <f>IF(F318="","",F318-F318*COMPASS!$U$11)</f>
        <v>#VALUE!</v>
      </c>
    </row>
    <row r="319" spans="1:9" ht="14.1" customHeight="1">
      <c r="A319" s="890" t="s">
        <v>2453</v>
      </c>
      <c r="B319" s="891" t="s">
        <v>216</v>
      </c>
      <c r="C319" s="892" t="s">
        <v>2454</v>
      </c>
      <c r="D319" s="893">
        <v>1</v>
      </c>
      <c r="E319" s="894"/>
      <c r="F319" s="903" t="s">
        <v>10416</v>
      </c>
      <c r="G319" s="179" t="e">
        <f>IF(F319="","",F319-F319*COMPASS!$U$11)</f>
        <v>#VALUE!</v>
      </c>
    </row>
    <row r="320" spans="1:9" ht="14.1" customHeight="1">
      <c r="A320" s="890" t="s">
        <v>2455</v>
      </c>
      <c r="B320" s="891" t="s">
        <v>216</v>
      </c>
      <c r="C320" s="892" t="s">
        <v>2456</v>
      </c>
      <c r="D320" s="893">
        <v>1</v>
      </c>
      <c r="E320" s="894"/>
      <c r="F320" s="903" t="s">
        <v>10416</v>
      </c>
      <c r="G320" s="179" t="e">
        <f>IF(F320="","",F320-F320*COMPASS!$U$11)</f>
        <v>#VALUE!</v>
      </c>
    </row>
    <row r="321" spans="1:7" ht="14.1" customHeight="1">
      <c r="A321" s="890" t="s">
        <v>2457</v>
      </c>
      <c r="B321" s="891" t="s">
        <v>216</v>
      </c>
      <c r="C321" s="892" t="s">
        <v>2458</v>
      </c>
      <c r="D321" s="893">
        <v>1</v>
      </c>
      <c r="E321" s="894"/>
      <c r="F321" s="903" t="s">
        <v>10416</v>
      </c>
      <c r="G321" s="179" t="e">
        <f>IF(F321="","",F321-F321*COMPASS!$U$11)</f>
        <v>#VALUE!</v>
      </c>
    </row>
    <row r="322" spans="1:7" ht="14.1" customHeight="1">
      <c r="A322" s="890" t="s">
        <v>2459</v>
      </c>
      <c r="B322" s="891" t="s">
        <v>216</v>
      </c>
      <c r="C322" s="892" t="s">
        <v>2460</v>
      </c>
      <c r="D322" s="893">
        <v>1</v>
      </c>
      <c r="E322" s="894"/>
      <c r="F322" s="903" t="s">
        <v>10416</v>
      </c>
      <c r="G322" s="179" t="e">
        <f>IF(F322="","",F322-F322*COMPASS!$U$11)</f>
        <v>#VALUE!</v>
      </c>
    </row>
    <row r="323" spans="1:7" ht="14.1" customHeight="1">
      <c r="A323" s="890" t="s">
        <v>2461</v>
      </c>
      <c r="B323" s="891" t="s">
        <v>216</v>
      </c>
      <c r="C323" s="892" t="s">
        <v>2462</v>
      </c>
      <c r="D323" s="893">
        <v>1</v>
      </c>
      <c r="E323" s="894"/>
      <c r="F323" s="903" t="s">
        <v>10416</v>
      </c>
      <c r="G323" s="179" t="e">
        <f>IF(F323="","",F323-F323*COMPASS!$U$11)</f>
        <v>#VALUE!</v>
      </c>
    </row>
    <row r="324" spans="1:7" ht="14.1" customHeight="1">
      <c r="A324" s="890" t="s">
        <v>2463</v>
      </c>
      <c r="B324" s="891" t="s">
        <v>216</v>
      </c>
      <c r="C324" s="892" t="s">
        <v>2464</v>
      </c>
      <c r="D324" s="893">
        <v>1</v>
      </c>
      <c r="E324" s="894"/>
      <c r="F324" s="903" t="s">
        <v>10416</v>
      </c>
      <c r="G324" s="179" t="e">
        <f>IF(F324="","",F324-F324*COMPASS!$U$11)</f>
        <v>#VALUE!</v>
      </c>
    </row>
    <row r="325" spans="1:7" ht="14.1" customHeight="1">
      <c r="A325" s="890" t="s">
        <v>2465</v>
      </c>
      <c r="B325" s="891" t="s">
        <v>216</v>
      </c>
      <c r="C325" s="892" t="s">
        <v>2466</v>
      </c>
      <c r="D325" s="893">
        <v>1</v>
      </c>
      <c r="E325" s="894"/>
      <c r="F325" s="903" t="s">
        <v>10416</v>
      </c>
      <c r="G325" s="179" t="e">
        <f>IF(F325="","",F325-F325*COMPASS!$U$11)</f>
        <v>#VALUE!</v>
      </c>
    </row>
    <row r="326" spans="1:7" ht="14.1" customHeight="1">
      <c r="A326" s="890" t="s">
        <v>2467</v>
      </c>
      <c r="B326" s="891" t="s">
        <v>216</v>
      </c>
      <c r="C326" s="892" t="s">
        <v>2468</v>
      </c>
      <c r="D326" s="893">
        <v>1</v>
      </c>
      <c r="E326" s="894"/>
      <c r="F326" s="903" t="s">
        <v>10416</v>
      </c>
      <c r="G326" s="179" t="e">
        <f>IF(F326="","",F326-F326*COMPASS!$U$11)</f>
        <v>#VALUE!</v>
      </c>
    </row>
    <row r="327" spans="1:7" ht="14.1" customHeight="1">
      <c r="A327" s="890" t="s">
        <v>2469</v>
      </c>
      <c r="B327" s="891" t="s">
        <v>216</v>
      </c>
      <c r="C327" s="892" t="s">
        <v>2470</v>
      </c>
      <c r="D327" s="893">
        <v>1</v>
      </c>
      <c r="E327" s="894"/>
      <c r="F327" s="903" t="s">
        <v>10416</v>
      </c>
      <c r="G327" s="179" t="e">
        <f>IF(F327="","",F327-F327*COMPASS!$U$11)</f>
        <v>#VALUE!</v>
      </c>
    </row>
    <row r="328" spans="1:7" ht="14.1" customHeight="1">
      <c r="A328" s="890" t="s">
        <v>2471</v>
      </c>
      <c r="B328" s="891" t="s">
        <v>216</v>
      </c>
      <c r="C328" s="892" t="s">
        <v>2472</v>
      </c>
      <c r="D328" s="893">
        <v>1</v>
      </c>
      <c r="E328" s="894"/>
      <c r="F328" s="903" t="s">
        <v>10416</v>
      </c>
      <c r="G328" s="179" t="e">
        <f>IF(F328="","",F328-F328*COMPASS!$U$11)</f>
        <v>#VALUE!</v>
      </c>
    </row>
    <row r="329" spans="1:7">
      <c r="A329" s="890" t="s">
        <v>2473</v>
      </c>
      <c r="B329" s="891" t="s">
        <v>216</v>
      </c>
      <c r="C329" s="892" t="s">
        <v>2474</v>
      </c>
      <c r="D329" s="893">
        <v>1</v>
      </c>
      <c r="E329" s="894"/>
      <c r="F329" s="903" t="s">
        <v>10416</v>
      </c>
      <c r="G329" s="179" t="e">
        <f>IF(F329="","",F329-F329*COMPASS!$U$11)</f>
        <v>#VALUE!</v>
      </c>
    </row>
    <row r="330" spans="1:7">
      <c r="A330" s="890" t="s">
        <v>2475</v>
      </c>
      <c r="B330" s="891" t="s">
        <v>216</v>
      </c>
      <c r="C330" s="892" t="s">
        <v>2476</v>
      </c>
      <c r="D330" s="893">
        <v>1</v>
      </c>
      <c r="E330" s="894"/>
      <c r="F330" s="903" t="s">
        <v>10416</v>
      </c>
      <c r="G330" s="179" t="e">
        <f>IF(F330="","",F330-F330*COMPASS!$U$11)</f>
        <v>#VALUE!</v>
      </c>
    </row>
    <row r="331" spans="1:7">
      <c r="A331" s="890" t="s">
        <v>2477</v>
      </c>
      <c r="B331" s="891" t="s">
        <v>216</v>
      </c>
      <c r="C331" s="892" t="s">
        <v>2478</v>
      </c>
      <c r="D331" s="893">
        <v>1</v>
      </c>
      <c r="E331" s="894"/>
      <c r="F331" s="903" t="s">
        <v>10416</v>
      </c>
      <c r="G331" s="179" t="e">
        <f>IF(F331="","",F331-F331*COMPASS!$U$11)</f>
        <v>#VALUE!</v>
      </c>
    </row>
    <row r="332" spans="1:7">
      <c r="A332" s="890" t="s">
        <v>2479</v>
      </c>
      <c r="B332" s="891" t="s">
        <v>216</v>
      </c>
      <c r="C332" s="892" t="s">
        <v>2480</v>
      </c>
      <c r="D332" s="893">
        <v>1</v>
      </c>
      <c r="E332" s="894"/>
      <c r="F332" s="903" t="s">
        <v>10416</v>
      </c>
      <c r="G332" s="179" t="e">
        <f>IF(F332="","",F332-F332*COMPASS!$U$11)</f>
        <v>#VALUE!</v>
      </c>
    </row>
    <row r="333" spans="1:7">
      <c r="A333" s="890" t="s">
        <v>2481</v>
      </c>
      <c r="B333" s="891" t="s">
        <v>216</v>
      </c>
      <c r="C333" s="892" t="s">
        <v>2482</v>
      </c>
      <c r="D333" s="893">
        <v>1</v>
      </c>
      <c r="E333" s="894"/>
      <c r="F333" s="903" t="s">
        <v>10416</v>
      </c>
      <c r="G333" s="179" t="e">
        <f>IF(F333="","",F333-F333*COMPASS!$U$11)</f>
        <v>#VALUE!</v>
      </c>
    </row>
    <row r="334" spans="1:7">
      <c r="A334" s="890" t="s">
        <v>2483</v>
      </c>
      <c r="B334" s="891" t="s">
        <v>216</v>
      </c>
      <c r="C334" s="892" t="s">
        <v>2484</v>
      </c>
      <c r="D334" s="893">
        <v>1</v>
      </c>
      <c r="E334" s="894"/>
      <c r="F334" s="903" t="s">
        <v>10416</v>
      </c>
      <c r="G334" s="179" t="e">
        <f>IF(F334="","",F334-F334*COMPASS!$U$11)</f>
        <v>#VALUE!</v>
      </c>
    </row>
    <row r="335" spans="1:7">
      <c r="A335" s="890" t="s">
        <v>2485</v>
      </c>
      <c r="B335" s="891" t="s">
        <v>216</v>
      </c>
      <c r="C335" s="892" t="s">
        <v>2486</v>
      </c>
      <c r="D335" s="893">
        <v>1</v>
      </c>
      <c r="E335" s="894"/>
      <c r="F335" s="903" t="s">
        <v>10416</v>
      </c>
      <c r="G335" s="179" t="e">
        <f>IF(F335="","",F335-F335*COMPASS!$U$11)</f>
        <v>#VALUE!</v>
      </c>
    </row>
    <row r="336" spans="1:7">
      <c r="A336" s="890" t="s">
        <v>2487</v>
      </c>
      <c r="B336" s="891" t="s">
        <v>216</v>
      </c>
      <c r="C336" s="892" t="s">
        <v>2488</v>
      </c>
      <c r="D336" s="893">
        <v>1</v>
      </c>
      <c r="E336" s="894"/>
      <c r="F336" s="903" t="s">
        <v>10416</v>
      </c>
      <c r="G336" s="179" t="e">
        <f>IF(F336="","",F336-F336*COMPASS!$U$11)</f>
        <v>#VALUE!</v>
      </c>
    </row>
    <row r="337" spans="1:7">
      <c r="A337" s="890" t="s">
        <v>2489</v>
      </c>
      <c r="B337" s="891" t="s">
        <v>216</v>
      </c>
      <c r="C337" s="892" t="s">
        <v>2490</v>
      </c>
      <c r="D337" s="893">
        <v>1</v>
      </c>
      <c r="E337" s="894"/>
      <c r="F337" s="903" t="s">
        <v>10416</v>
      </c>
      <c r="G337" s="179" t="e">
        <f>IF(F337="","",F337-F337*COMPASS!$U$11)</f>
        <v>#VALUE!</v>
      </c>
    </row>
    <row r="338" spans="1:7">
      <c r="A338" s="890" t="s">
        <v>2491</v>
      </c>
      <c r="B338" s="891" t="s">
        <v>216</v>
      </c>
      <c r="C338" s="892" t="s">
        <v>2492</v>
      </c>
      <c r="D338" s="893">
        <v>1</v>
      </c>
      <c r="E338" s="894"/>
      <c r="F338" s="903" t="s">
        <v>10416</v>
      </c>
      <c r="G338" s="179" t="e">
        <f>IF(F338="","",F338-F338*COMPASS!$U$11)</f>
        <v>#VALUE!</v>
      </c>
    </row>
    <row r="339" spans="1:7">
      <c r="A339" s="890" t="s">
        <v>2493</v>
      </c>
      <c r="B339" s="891" t="s">
        <v>216</v>
      </c>
      <c r="C339" s="892" t="s">
        <v>2494</v>
      </c>
      <c r="D339" s="893">
        <v>1</v>
      </c>
      <c r="E339" s="894"/>
      <c r="F339" s="903" t="s">
        <v>10416</v>
      </c>
      <c r="G339" s="179" t="e">
        <f>IF(F339="","",F339-F339*COMPASS!$U$11)</f>
        <v>#VALUE!</v>
      </c>
    </row>
    <row r="340" spans="1:7">
      <c r="A340" s="890" t="s">
        <v>2495</v>
      </c>
      <c r="B340" s="891" t="s">
        <v>216</v>
      </c>
      <c r="C340" s="892" t="s">
        <v>9246</v>
      </c>
      <c r="D340" s="893">
        <v>1</v>
      </c>
      <c r="E340" s="894"/>
      <c r="F340" s="903" t="s">
        <v>10416</v>
      </c>
      <c r="G340" s="179" t="e">
        <f>IF(F340="","",F340-F340*COMPASS!$U$11)</f>
        <v>#VALUE!</v>
      </c>
    </row>
    <row r="341" spans="1:7">
      <c r="A341" s="890" t="s">
        <v>2496</v>
      </c>
      <c r="B341" s="891" t="s">
        <v>216</v>
      </c>
      <c r="C341" s="892" t="s">
        <v>2497</v>
      </c>
      <c r="D341" s="893">
        <v>1</v>
      </c>
      <c r="E341" s="894"/>
      <c r="F341" s="903" t="s">
        <v>10416</v>
      </c>
      <c r="G341" s="179" t="e">
        <f>IF(F341="","",F341-F341*COMPASS!$U$11)</f>
        <v>#VALUE!</v>
      </c>
    </row>
    <row r="342" spans="1:7">
      <c r="A342" s="890" t="s">
        <v>2498</v>
      </c>
      <c r="B342" s="891" t="s">
        <v>216</v>
      </c>
      <c r="C342" s="892" t="s">
        <v>2499</v>
      </c>
      <c r="D342" s="893">
        <v>1</v>
      </c>
      <c r="E342" s="894"/>
      <c r="F342" s="903" t="s">
        <v>10416</v>
      </c>
      <c r="G342" s="179" t="e">
        <f>IF(F342="","",F342-F342*COMPASS!$U$11)</f>
        <v>#VALUE!</v>
      </c>
    </row>
  </sheetData>
  <sheetProtection algorithmName="SHA-512" hashValue="nWgSwFkKKNlJhJJY/ZM9Q0eoMt7N181r3r3boXafN3DbvW2XWIAeT8mdbn88l5D7rEn7F8vLSVTULFFEZmn47g==" saltValue="+jbcQ6jpIlPetfhnfwPONg==" spinCount="100000" sheet="1" objects="1" scenarios="1"/>
  <mergeCells count="1">
    <mergeCell ref="C1:F1"/>
  </mergeCells>
  <hyperlinks>
    <hyperlink ref="G2" location="Indice" display="Indice" xr:uid="{F570E2DB-BAB9-4BE8-B7E8-6D1EB5250B81}"/>
    <hyperlink ref="C1" r:id="rId1" xr:uid="{090150AD-FF13-4FC8-B1D7-4A0D41F15886}"/>
    <hyperlink ref="A37" location="'Listino ORCA CORRENTE'!A6" display="ORCA - Cavi Ottici non armati (PE)" xr:uid="{1E585DC5-1B7D-4102-A004-92D708014A1F}"/>
    <hyperlink ref="A62" location="'Listino ORCA CORRENTE'!A6" display="ORCA - Cavi Ottici armati" xr:uid="{E0BFB30A-097A-4500-BB16-ED4A2682E981}"/>
    <hyperlink ref="A87" location="'Listino ORCA CORRENTE'!A6" display="ORCA - Cavi Ottici Loose classe B2ca - d0 - a1" xr:uid="{9643EAF5-8196-4CE5-88BA-0C703C260511}"/>
    <hyperlink ref="A101" location="'Listino ORCA CORRENTE'!A6" display="ORCA - Universal Loose tube (MULTITUBE)" xr:uid="{B616B137-3C53-4EF7-BA89-A436368BE617}"/>
    <hyperlink ref="A127" location="'Listino ORCA CORRENTE'!A6" display="ORCA - Universal Tube Armored CST (multitube)" xr:uid="{E15E5A75-2D53-4871-BEF3-14F4AA428748}"/>
    <hyperlink ref="A158" location="'Listino ORCA CORRENTE'!A6" display="ORCA - Universal Loose Tube (Unitube) CST Twin" xr:uid="{F1E4BABF-AFB0-498F-B392-E7E169612CB8}"/>
    <hyperlink ref="A164" location="'Listino ORCA CORRENTE'!A6" display="ORCA - ADSS Aerial Cable Unitube" xr:uid="{2C20B463-D72F-42F7-AF32-BC64725CEA21}"/>
    <hyperlink ref="A195" location="'Listino ORCA CORRENTE'!A6" display="ORCA - Aerial outdoor cable " xr:uid="{70D92310-4F23-4CC5-8309-2C9192ABF480}"/>
    <hyperlink ref="A226" location="'Listino ORCA CORRENTE'!A6" display="ORCA - Aerial DROP Cable" xr:uid="{03A262C9-032B-4CA2-9548-748612293897}"/>
    <hyperlink ref="A247" location="'Listino ORCA CORRENTE'!A6" display="ORCA - Outodoor hybrid cable" xr:uid="{9483024E-3254-48F6-852E-B7823A08189F}"/>
    <hyperlink ref="A258" location="'Listino ORCA CORRENTE'!A6" display="ORCA - Outdoor metallic armored hybid cable" xr:uid="{8AF8FE30-E405-444B-9CD7-0C4BA657BCCB}"/>
    <hyperlink ref="A269" location="'Listino ORCA CORRENTE'!A6" display="ORCA - Twin CableE" xr:uid="{16AB86CC-7EDD-41D3-B167-21CD7D4C7E9C}"/>
    <hyperlink ref="A275" location="'Listino ORCA CORRENTE'!A6" display="ORCA - Universal loose tube double sheat" xr:uid="{433B3DB9-FE96-4415-BF33-64745DDACAEE}"/>
    <hyperlink ref="A286" location="'Listino ORCA CORRENTE'!A6" display="ORCA - Outdoor Fiber stranded tubeE" xr:uid="{BFE6E952-5851-4C77-B762-02B9C686FBBD}"/>
    <hyperlink ref="A312" location="'Listino ORCA CORRENTE'!A6" display="ORCA - FIRE SURVIVAL CABLE" xr:uid="{E0C81E04-F430-4A01-BC24-8D54F2ADBC84}"/>
    <hyperlink ref="A100" location="'Listino ORCA CORRENTE'!A6" display="ORCA - Universal Loose tube (MULTITUBE)" xr:uid="{F7994B91-4DAE-4BA1-B92A-BD12C1282568}"/>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458753"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103</vt:i4>
      </vt:variant>
    </vt:vector>
  </HeadingPairs>
  <TitlesOfParts>
    <vt:vector size="136" baseType="lpstr">
      <vt:lpstr>COMPASS</vt:lpstr>
      <vt:lpstr>Contatti</vt:lpstr>
      <vt:lpstr>LS CABLE</vt:lpstr>
      <vt:lpstr>BELDEN</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BELDEN!AMP_Modular_Plug</vt:lpstr>
      <vt:lpstr>AMP_Modular_Plug</vt:lpstr>
      <vt:lpstr>BELDEN!AMP_Placche_autoportanti</vt:lpstr>
      <vt:lpstr>AMP_Placche_autoportanti</vt:lpstr>
      <vt:lpstr>AMP_Sistema_110XC_Cat5E</vt:lpstr>
      <vt:lpstr>AMP_Sistema_ACO___Kit_di_installazione</vt:lpstr>
      <vt:lpstr>'ORCA Cavi Ottici'!AR_TCM_10PD</vt:lpstr>
      <vt:lpstr>AR_TCM_10PD</vt:lpstr>
      <vt:lpstr>BELDEN!Area_stampa</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BELDEN!Titoli_stampa</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2026-05-25T09:08:36Z</dcterms:modified>
</cp:coreProperties>
</file>